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omments1.xml" ContentType="application/vnd.openxmlformats-officedocument.spreadsheetml.comments+xml"/>
  <Override PartName="/xl/drawings/drawing2.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date1904="1"/>
  <mc:AlternateContent xmlns:mc="http://schemas.openxmlformats.org/markup-compatibility/2006">
    <mc:Choice Requires="x15">
      <x15ac:absPath xmlns:x15ac="http://schemas.microsoft.com/office/spreadsheetml/2010/11/ac" url="/Users/liuweizhi/Dropbox/study/Project/Algorithms/Competitive Programming/"/>
    </mc:Choice>
  </mc:AlternateContent>
  <bookViews>
    <workbookView xWindow="0" yWindow="460" windowWidth="28800" windowHeight="17540" activeTab="1"/>
  </bookViews>
  <sheets>
    <sheet name="Dashboard" sheetId="5" r:id="rId1"/>
    <sheet name="Problems Set" sheetId="3" r:id="rId2"/>
    <sheet name="Skills Set" sheetId="4" r:id="rId3"/>
  </sheets>
  <definedNames>
    <definedName name="_xlnm._FilterDatabase" localSheetId="1" hidden="1">'Problems Set'!$A$1:$AF$673</definedName>
  </definedNames>
  <calcPr calcId="15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N530" i="3" l="1"/>
  <c r="O530" i="3"/>
  <c r="P530" i="3"/>
  <c r="Q530" i="3"/>
  <c r="R530" i="3"/>
  <c r="S530" i="3"/>
  <c r="T530" i="3"/>
  <c r="U530" i="3"/>
  <c r="V530" i="3"/>
  <c r="W530" i="3"/>
  <c r="X530" i="3"/>
  <c r="Y530" i="3"/>
  <c r="Z530" i="3"/>
  <c r="O529" i="3"/>
  <c r="P529" i="3"/>
  <c r="Q529" i="3"/>
  <c r="R529" i="3"/>
  <c r="S529" i="3"/>
  <c r="T529" i="3"/>
  <c r="U529" i="3"/>
  <c r="V529" i="3"/>
  <c r="W529" i="3"/>
  <c r="X529" i="3"/>
  <c r="Y529" i="3"/>
  <c r="Z529" i="3"/>
  <c r="N529" i="3"/>
  <c r="N528" i="3"/>
  <c r="N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O528" i="3"/>
  <c r="O527" i="3"/>
  <c r="P528" i="3"/>
  <c r="Q528" i="3"/>
  <c r="R528" i="3"/>
  <c r="S528" i="3"/>
  <c r="T528" i="3"/>
  <c r="Q527" i="3"/>
  <c r="R527" i="3"/>
  <c r="S527" i="3"/>
  <c r="T527" i="3"/>
  <c r="U528" i="3"/>
  <c r="V528" i="3"/>
  <c r="W528" i="3"/>
  <c r="X528" i="3"/>
  <c r="Y528" i="3"/>
  <c r="V527" i="3"/>
  <c r="W527" i="3"/>
  <c r="X527" i="3"/>
  <c r="Y527" i="3"/>
  <c r="Z528" i="3"/>
  <c r="O526" i="3"/>
  <c r="P527" i="3"/>
  <c r="Q526" i="3"/>
  <c r="R526" i="3"/>
  <c r="S526" i="3"/>
  <c r="T526" i="3"/>
  <c r="U527" i="3"/>
  <c r="V526" i="3"/>
  <c r="W526" i="3"/>
  <c r="X526" i="3"/>
  <c r="Y526" i="3"/>
  <c r="Z527" i="3"/>
  <c r="O525" i="3"/>
  <c r="P526" i="3"/>
  <c r="Q525" i="3"/>
  <c r="R525" i="3"/>
  <c r="S525" i="3"/>
  <c r="T525" i="3"/>
  <c r="U526" i="3"/>
  <c r="V525" i="3"/>
  <c r="W525" i="3"/>
  <c r="X525" i="3"/>
  <c r="Y525" i="3"/>
  <c r="Z526" i="3"/>
  <c r="O524" i="3"/>
  <c r="P525" i="3"/>
  <c r="Q524" i="3"/>
  <c r="R524" i="3"/>
  <c r="S524" i="3"/>
  <c r="T524" i="3"/>
  <c r="U525" i="3"/>
  <c r="V524" i="3"/>
  <c r="W524" i="3"/>
  <c r="X524" i="3"/>
  <c r="Y524" i="3"/>
  <c r="Z525" i="3"/>
  <c r="O523" i="3"/>
  <c r="P524" i="3"/>
  <c r="Q523" i="3"/>
  <c r="R523" i="3"/>
  <c r="S523" i="3"/>
  <c r="T523" i="3"/>
  <c r="U524" i="3"/>
  <c r="V523" i="3"/>
  <c r="W523" i="3"/>
  <c r="X523" i="3"/>
  <c r="Y523" i="3"/>
  <c r="Z524" i="3"/>
  <c r="O522" i="3"/>
  <c r="P523" i="3"/>
  <c r="Q522" i="3"/>
  <c r="R522" i="3"/>
  <c r="S522" i="3"/>
  <c r="T522" i="3"/>
  <c r="U523" i="3"/>
  <c r="V522" i="3"/>
  <c r="W522" i="3"/>
  <c r="X522" i="3"/>
  <c r="Y522" i="3"/>
  <c r="Z523" i="3"/>
  <c r="AB522" i="3"/>
  <c r="O521" i="3"/>
  <c r="P522" i="3"/>
  <c r="Q521" i="3"/>
  <c r="R521" i="3"/>
  <c r="S521" i="3"/>
  <c r="T521" i="3"/>
  <c r="U522" i="3"/>
  <c r="V521" i="3"/>
  <c r="W521" i="3"/>
  <c r="X521" i="3"/>
  <c r="Y521" i="3"/>
  <c r="Z522" i="3"/>
  <c r="O520" i="3"/>
  <c r="P521" i="3"/>
  <c r="Q520" i="3"/>
  <c r="R520" i="3"/>
  <c r="S520" i="3"/>
  <c r="T520" i="3"/>
  <c r="U521" i="3"/>
  <c r="V520" i="3"/>
  <c r="W520" i="3"/>
  <c r="X520" i="3"/>
  <c r="Y520" i="3"/>
  <c r="Z521" i="3"/>
  <c r="O519" i="3"/>
  <c r="P520" i="3"/>
  <c r="Q519" i="3"/>
  <c r="R519" i="3"/>
  <c r="S519" i="3"/>
  <c r="T519" i="3"/>
  <c r="U520" i="3"/>
  <c r="V519" i="3"/>
  <c r="W519" i="3"/>
  <c r="X519" i="3"/>
  <c r="Y519" i="3"/>
  <c r="Z520" i="3"/>
  <c r="O518" i="3"/>
  <c r="P519" i="3"/>
  <c r="Q518" i="3"/>
  <c r="R518" i="3"/>
  <c r="S518" i="3"/>
  <c r="T518" i="3"/>
  <c r="U519" i="3"/>
  <c r="V518" i="3"/>
  <c r="W518" i="3"/>
  <c r="X518" i="3"/>
  <c r="Y518" i="3"/>
  <c r="Z519" i="3"/>
  <c r="O517" i="3"/>
  <c r="P518" i="3"/>
  <c r="Q517" i="3"/>
  <c r="R517" i="3"/>
  <c r="S517" i="3"/>
  <c r="T517" i="3"/>
  <c r="U518" i="3"/>
  <c r="V517" i="3"/>
  <c r="W517" i="3"/>
  <c r="X517" i="3"/>
  <c r="Y517" i="3"/>
  <c r="Z518" i="3"/>
  <c r="O516" i="3"/>
  <c r="P517" i="3"/>
  <c r="Q516" i="3"/>
  <c r="R516" i="3"/>
  <c r="S516" i="3"/>
  <c r="T516" i="3"/>
  <c r="U517" i="3"/>
  <c r="V516" i="3"/>
  <c r="W516" i="3"/>
  <c r="X516" i="3"/>
  <c r="Y516" i="3"/>
  <c r="Z517" i="3"/>
  <c r="O515" i="3"/>
  <c r="P516" i="3"/>
  <c r="Q515" i="3"/>
  <c r="R515" i="3"/>
  <c r="S515" i="3"/>
  <c r="T515" i="3"/>
  <c r="U516" i="3"/>
  <c r="V515" i="3"/>
  <c r="W515" i="3"/>
  <c r="X515" i="3"/>
  <c r="Y515" i="3"/>
  <c r="Z516" i="3"/>
  <c r="O514" i="3"/>
  <c r="P515" i="3"/>
  <c r="Q514" i="3"/>
  <c r="R514" i="3"/>
  <c r="S514" i="3"/>
  <c r="T514" i="3"/>
  <c r="U515" i="3"/>
  <c r="V514" i="3"/>
  <c r="W514" i="3"/>
  <c r="X514" i="3"/>
  <c r="Y514" i="3"/>
  <c r="Z515" i="3"/>
  <c r="O513" i="3"/>
  <c r="P514" i="3"/>
  <c r="Q513" i="3"/>
  <c r="R513" i="3"/>
  <c r="S513" i="3"/>
  <c r="T513" i="3"/>
  <c r="U514" i="3"/>
  <c r="V513" i="3"/>
  <c r="W513" i="3"/>
  <c r="X513" i="3"/>
  <c r="Y513" i="3"/>
  <c r="Z514" i="3"/>
  <c r="O512" i="3"/>
  <c r="P513" i="3"/>
  <c r="Q512" i="3"/>
  <c r="R512" i="3"/>
  <c r="S512" i="3"/>
  <c r="T512" i="3"/>
  <c r="U513" i="3"/>
  <c r="V512" i="3"/>
  <c r="W512" i="3"/>
  <c r="X512" i="3"/>
  <c r="Y512" i="3"/>
  <c r="Z513" i="3"/>
  <c r="O511" i="3"/>
  <c r="P512" i="3"/>
  <c r="Q511" i="3"/>
  <c r="R511" i="3"/>
  <c r="S511" i="3"/>
  <c r="T511" i="3"/>
  <c r="U512" i="3"/>
  <c r="V511" i="3"/>
  <c r="W511" i="3"/>
  <c r="X511" i="3"/>
  <c r="Y511" i="3"/>
  <c r="Z512" i="3"/>
  <c r="O510" i="3"/>
  <c r="P511" i="3"/>
  <c r="Q510" i="3"/>
  <c r="R510" i="3"/>
  <c r="S510" i="3"/>
  <c r="T510" i="3"/>
  <c r="U511" i="3"/>
  <c r="V510" i="3"/>
  <c r="W510" i="3"/>
  <c r="X510" i="3"/>
  <c r="Y510" i="3"/>
  <c r="Z511" i="3"/>
  <c r="O509" i="3"/>
  <c r="P510" i="3"/>
  <c r="Q509" i="3"/>
  <c r="R509" i="3"/>
  <c r="S509" i="3"/>
  <c r="T509" i="3"/>
  <c r="U510" i="3"/>
  <c r="V509" i="3"/>
  <c r="W509" i="3"/>
  <c r="X509" i="3"/>
  <c r="Y509" i="3"/>
  <c r="Z510" i="3"/>
  <c r="O508" i="3"/>
  <c r="P509" i="3"/>
  <c r="Q508" i="3"/>
  <c r="R508" i="3"/>
  <c r="S508" i="3"/>
  <c r="T508" i="3"/>
  <c r="U509" i="3"/>
  <c r="V508" i="3"/>
  <c r="W508" i="3"/>
  <c r="X508" i="3"/>
  <c r="Y508" i="3"/>
  <c r="Z509" i="3"/>
  <c r="O507" i="3"/>
  <c r="P508" i="3"/>
  <c r="Q507" i="3"/>
  <c r="R507" i="3"/>
  <c r="S507" i="3"/>
  <c r="T507" i="3"/>
  <c r="U508" i="3"/>
  <c r="V507" i="3"/>
  <c r="W507" i="3"/>
  <c r="X507" i="3"/>
  <c r="Y507" i="3"/>
  <c r="Z508" i="3"/>
  <c r="O506" i="3"/>
  <c r="P507" i="3"/>
  <c r="Q506" i="3"/>
  <c r="R506" i="3"/>
  <c r="S506" i="3"/>
  <c r="T506" i="3"/>
  <c r="U507" i="3"/>
  <c r="V506" i="3"/>
  <c r="W506" i="3"/>
  <c r="X506" i="3"/>
  <c r="Y506" i="3"/>
  <c r="Z507" i="3"/>
  <c r="O505" i="3"/>
  <c r="P506" i="3"/>
  <c r="Q505" i="3"/>
  <c r="R505" i="3"/>
  <c r="S505" i="3"/>
  <c r="T505" i="3"/>
  <c r="U506" i="3"/>
  <c r="V505" i="3"/>
  <c r="W505" i="3"/>
  <c r="X505" i="3"/>
  <c r="Y505" i="3"/>
  <c r="Z506" i="3"/>
  <c r="O504" i="3"/>
  <c r="P505" i="3"/>
  <c r="Q504" i="3"/>
  <c r="R504" i="3"/>
  <c r="S504" i="3"/>
  <c r="T504" i="3"/>
  <c r="U505" i="3"/>
  <c r="V504" i="3"/>
  <c r="W504" i="3"/>
  <c r="X504" i="3"/>
  <c r="Y504" i="3"/>
  <c r="Z505" i="3"/>
  <c r="O503" i="3"/>
  <c r="P504" i="3"/>
  <c r="Q503" i="3"/>
  <c r="R503" i="3"/>
  <c r="S503" i="3"/>
  <c r="T503" i="3"/>
  <c r="U504" i="3"/>
  <c r="V503" i="3"/>
  <c r="W503" i="3"/>
  <c r="X503" i="3"/>
  <c r="Y503" i="3"/>
  <c r="Z504" i="3"/>
  <c r="O502" i="3"/>
  <c r="P503" i="3"/>
  <c r="Q502" i="3"/>
  <c r="R502" i="3"/>
  <c r="S502" i="3"/>
  <c r="T502" i="3"/>
  <c r="U503" i="3"/>
  <c r="V502" i="3"/>
  <c r="W502" i="3"/>
  <c r="X502" i="3"/>
  <c r="Y502" i="3"/>
  <c r="Z503" i="3"/>
  <c r="O501" i="3"/>
  <c r="P502" i="3"/>
  <c r="Q501" i="3"/>
  <c r="R501" i="3"/>
  <c r="S501" i="3"/>
  <c r="T501" i="3"/>
  <c r="U502" i="3"/>
  <c r="V501" i="3"/>
  <c r="W501" i="3"/>
  <c r="X501" i="3"/>
  <c r="Y501" i="3"/>
  <c r="Z502" i="3"/>
  <c r="AB504" i="3"/>
  <c r="AA504" i="3"/>
  <c r="AB505" i="3"/>
  <c r="AA505" i="3"/>
  <c r="AB506" i="3"/>
  <c r="AA506" i="3"/>
  <c r="AB507" i="3"/>
  <c r="AA507" i="3"/>
  <c r="AB508" i="3"/>
  <c r="AA508" i="3"/>
  <c r="AB509" i="3"/>
  <c r="AA509" i="3"/>
  <c r="AB510" i="3"/>
  <c r="AA510" i="3"/>
  <c r="AB511" i="3"/>
  <c r="AA511" i="3"/>
  <c r="AB512" i="3"/>
  <c r="AA512" i="3"/>
  <c r="AB513" i="3"/>
  <c r="AA513" i="3"/>
  <c r="AB514" i="3"/>
  <c r="AA514" i="3"/>
  <c r="AB515" i="3"/>
  <c r="AA515" i="3"/>
  <c r="AB516" i="3"/>
  <c r="AA516" i="3"/>
  <c r="AB517" i="3"/>
  <c r="AA517" i="3"/>
  <c r="AB518" i="3"/>
  <c r="AA518" i="3"/>
  <c r="AB519" i="3"/>
  <c r="AA519" i="3"/>
  <c r="AB520" i="3"/>
  <c r="AA520" i="3"/>
  <c r="AB521" i="3"/>
  <c r="AA521" i="3"/>
  <c r="AA522" i="3"/>
  <c r="AB523" i="3"/>
  <c r="AA523" i="3"/>
  <c r="AB562" i="3"/>
  <c r="AA562" i="3"/>
  <c r="AB524" i="3"/>
  <c r="AA524" i="3"/>
  <c r="AB525" i="3"/>
  <c r="AA525" i="3"/>
  <c r="AB526" i="3"/>
  <c r="AA526" i="3"/>
  <c r="AB527" i="3"/>
  <c r="AA527" i="3"/>
  <c r="AB528" i="3"/>
  <c r="AA528" i="3"/>
  <c r="AB529" i="3"/>
  <c r="AA529" i="3"/>
  <c r="AB530" i="3"/>
  <c r="AA530" i="3"/>
  <c r="AB531" i="3"/>
  <c r="AA531" i="3"/>
  <c r="AB532" i="3"/>
  <c r="AA532" i="3"/>
  <c r="AB533" i="3"/>
  <c r="AA533" i="3"/>
  <c r="AB534" i="3"/>
  <c r="AA534" i="3"/>
  <c r="AB535" i="3"/>
  <c r="AA535" i="3"/>
  <c r="AB536" i="3"/>
  <c r="AA536" i="3"/>
  <c r="AB537" i="3"/>
  <c r="AA537" i="3"/>
  <c r="AB538" i="3"/>
  <c r="AA538" i="3"/>
  <c r="AB539" i="3"/>
  <c r="AA539" i="3"/>
  <c r="AB540" i="3"/>
  <c r="AA540" i="3"/>
  <c r="AB541" i="3"/>
  <c r="AA541" i="3"/>
  <c r="AB542" i="3"/>
  <c r="AA542" i="3"/>
  <c r="AB543" i="3"/>
  <c r="AA543" i="3"/>
  <c r="AB544" i="3"/>
  <c r="AA544" i="3"/>
  <c r="AB545" i="3"/>
  <c r="AA545" i="3"/>
  <c r="AB546" i="3"/>
  <c r="AA546" i="3"/>
  <c r="AB547" i="3"/>
  <c r="AA547" i="3"/>
  <c r="AB548" i="3"/>
  <c r="AA548" i="3"/>
  <c r="AB549" i="3"/>
  <c r="AA549" i="3"/>
  <c r="AB550" i="3"/>
  <c r="AA550" i="3"/>
  <c r="AB551" i="3"/>
  <c r="AA551" i="3"/>
  <c r="AB552" i="3"/>
  <c r="AA552" i="3"/>
  <c r="AB553" i="3"/>
  <c r="AA553" i="3"/>
  <c r="AB554" i="3"/>
  <c r="AA554" i="3"/>
  <c r="AB555" i="3"/>
  <c r="AA555" i="3"/>
  <c r="AB556" i="3"/>
  <c r="AA556" i="3"/>
  <c r="AB557" i="3"/>
  <c r="AA557" i="3"/>
  <c r="AB558" i="3"/>
  <c r="AA558" i="3"/>
  <c r="AB559" i="3"/>
  <c r="AA559" i="3"/>
  <c r="AB560" i="3"/>
  <c r="AA560" i="3"/>
  <c r="AB561" i="3"/>
  <c r="AA561" i="3"/>
  <c r="AB563" i="3"/>
  <c r="AA563" i="3"/>
  <c r="AB564" i="3"/>
  <c r="AA564" i="3"/>
  <c r="AB565" i="3"/>
  <c r="AA565" i="3"/>
  <c r="AB566" i="3"/>
  <c r="AA566" i="3"/>
  <c r="AB567" i="3"/>
  <c r="AA567" i="3"/>
  <c r="AB568" i="3"/>
  <c r="AA568" i="3"/>
  <c r="AB569" i="3"/>
  <c r="AA569" i="3"/>
  <c r="AB570" i="3"/>
  <c r="AA570" i="3"/>
  <c r="AB571" i="3"/>
  <c r="AA571" i="3"/>
  <c r="AB572" i="3"/>
  <c r="AA572" i="3"/>
  <c r="AB573" i="3"/>
  <c r="AA573" i="3"/>
  <c r="AB574" i="3"/>
  <c r="AA574" i="3"/>
  <c r="AB575" i="3"/>
  <c r="AA575" i="3"/>
  <c r="AB576" i="3"/>
  <c r="AA576" i="3"/>
  <c r="AB577" i="3"/>
  <c r="AA577" i="3"/>
  <c r="AB578" i="3"/>
  <c r="AA578" i="3"/>
  <c r="AB579" i="3"/>
  <c r="AA579" i="3"/>
  <c r="AB580" i="3"/>
  <c r="AA580" i="3"/>
  <c r="AB581" i="3"/>
  <c r="AA581" i="3"/>
  <c r="AB582" i="3"/>
  <c r="AA582" i="3"/>
  <c r="AB583" i="3"/>
  <c r="AA583" i="3"/>
  <c r="AB584" i="3"/>
  <c r="AA584" i="3"/>
  <c r="AB585" i="3"/>
  <c r="AA585" i="3"/>
  <c r="AB586" i="3"/>
  <c r="AA586" i="3"/>
  <c r="AB587" i="3"/>
  <c r="AA587" i="3"/>
  <c r="AB588" i="3"/>
  <c r="AA588" i="3"/>
  <c r="AB589" i="3"/>
  <c r="AA589" i="3"/>
  <c r="AB590" i="3"/>
  <c r="AA590" i="3"/>
  <c r="AB591" i="3"/>
  <c r="AA591" i="3"/>
  <c r="AB592" i="3"/>
  <c r="AA592" i="3"/>
  <c r="AB593" i="3"/>
  <c r="AA593" i="3"/>
  <c r="AB594" i="3"/>
  <c r="AA594" i="3"/>
  <c r="AB595" i="3"/>
  <c r="AA595" i="3"/>
  <c r="AB596" i="3"/>
  <c r="AA596" i="3"/>
  <c r="AB597" i="3"/>
  <c r="AA597" i="3"/>
  <c r="AB598" i="3"/>
  <c r="AA598" i="3"/>
  <c r="AB599" i="3"/>
  <c r="AA599" i="3"/>
  <c r="AB600" i="3"/>
  <c r="AA600" i="3"/>
  <c r="AB601" i="3"/>
  <c r="AA601" i="3"/>
  <c r="AB602" i="3"/>
  <c r="AA602" i="3"/>
  <c r="AB603" i="3"/>
  <c r="AA603" i="3"/>
  <c r="AB604" i="3"/>
  <c r="AA604" i="3"/>
  <c r="AB605" i="3"/>
  <c r="AA605" i="3"/>
  <c r="AB606" i="3"/>
  <c r="AA606" i="3"/>
  <c r="AB607" i="3"/>
  <c r="AA607" i="3"/>
  <c r="AB608" i="3"/>
  <c r="AA608" i="3"/>
  <c r="AB609" i="3"/>
  <c r="AA609" i="3"/>
  <c r="AB610" i="3"/>
  <c r="AA610" i="3"/>
  <c r="AB611" i="3"/>
  <c r="AA611" i="3"/>
  <c r="AB612" i="3"/>
  <c r="AA612" i="3"/>
  <c r="AB613" i="3"/>
  <c r="AA613" i="3"/>
  <c r="AB614" i="3"/>
  <c r="AA614" i="3"/>
  <c r="AB615" i="3"/>
  <c r="AA615" i="3"/>
  <c r="AB616" i="3"/>
  <c r="AA616" i="3"/>
  <c r="AB617" i="3"/>
  <c r="AA617" i="3"/>
  <c r="AB618" i="3"/>
  <c r="AA618" i="3"/>
  <c r="AB619" i="3"/>
  <c r="AA619" i="3"/>
  <c r="AB620" i="3"/>
  <c r="AA620" i="3"/>
  <c r="AB621" i="3"/>
  <c r="AA621" i="3"/>
  <c r="AB622" i="3"/>
  <c r="AA622" i="3"/>
  <c r="AB623" i="3"/>
  <c r="AA623" i="3"/>
  <c r="AB624" i="3"/>
  <c r="AA624" i="3"/>
  <c r="AB625" i="3"/>
  <c r="AA625" i="3"/>
  <c r="AB626" i="3"/>
  <c r="AA626" i="3"/>
  <c r="AB627" i="3"/>
  <c r="AA627" i="3"/>
  <c r="AB628" i="3"/>
  <c r="AA628" i="3"/>
  <c r="AB629" i="3"/>
  <c r="AA629" i="3"/>
  <c r="AB630" i="3"/>
  <c r="AA630" i="3"/>
  <c r="AB631" i="3"/>
  <c r="AA631" i="3"/>
  <c r="AB632" i="3"/>
  <c r="AA632" i="3"/>
  <c r="AB633" i="3"/>
  <c r="AA633" i="3"/>
  <c r="AB634" i="3"/>
  <c r="AA634" i="3"/>
  <c r="AB635" i="3"/>
  <c r="AA635" i="3"/>
  <c r="AB636" i="3"/>
  <c r="AA636" i="3"/>
  <c r="AB637" i="3"/>
  <c r="AA637" i="3"/>
  <c r="AB638" i="3"/>
  <c r="AA638" i="3"/>
  <c r="AB639" i="3"/>
  <c r="AA639" i="3"/>
  <c r="AB640" i="3"/>
  <c r="AA640" i="3"/>
  <c r="AB641" i="3"/>
  <c r="AA641" i="3"/>
  <c r="AB642" i="3"/>
  <c r="AA642" i="3"/>
  <c r="AB643" i="3"/>
  <c r="AA643" i="3"/>
  <c r="AB644" i="3"/>
  <c r="AA644" i="3"/>
  <c r="AB645" i="3"/>
  <c r="AA645" i="3"/>
  <c r="AB646" i="3"/>
  <c r="AA646" i="3"/>
  <c r="AB647" i="3"/>
  <c r="AA647" i="3"/>
  <c r="AB648" i="3"/>
  <c r="AA648" i="3"/>
  <c r="AB649" i="3"/>
  <c r="AA649" i="3"/>
  <c r="AB650" i="3"/>
  <c r="AA650" i="3"/>
  <c r="AB651" i="3"/>
  <c r="AA651" i="3"/>
  <c r="AB652" i="3"/>
  <c r="AA652" i="3"/>
  <c r="AB653" i="3"/>
  <c r="AA653" i="3"/>
  <c r="AB654" i="3"/>
  <c r="AA654" i="3"/>
  <c r="AB655" i="3"/>
  <c r="AA655" i="3"/>
  <c r="AB656" i="3"/>
  <c r="AA656" i="3"/>
  <c r="AB657" i="3"/>
  <c r="AA657" i="3"/>
  <c r="AB658" i="3"/>
  <c r="AA658" i="3"/>
  <c r="AB659" i="3"/>
  <c r="AA659" i="3"/>
  <c r="AB660" i="3"/>
  <c r="AA660" i="3"/>
  <c r="AB661" i="3"/>
  <c r="AA661" i="3"/>
  <c r="AB662" i="3"/>
  <c r="AA662" i="3"/>
  <c r="AB663" i="3"/>
  <c r="AA663" i="3"/>
  <c r="AB664" i="3"/>
  <c r="AA664" i="3"/>
  <c r="AB665" i="3"/>
  <c r="AA665" i="3"/>
  <c r="AB666" i="3"/>
  <c r="AA666" i="3"/>
  <c r="AB667" i="3"/>
  <c r="AA667" i="3"/>
  <c r="AB668" i="3"/>
  <c r="AA668" i="3"/>
  <c r="AB669" i="3"/>
  <c r="AA669" i="3"/>
  <c r="AB670" i="3"/>
  <c r="AA670" i="3"/>
  <c r="AB671" i="3"/>
  <c r="AA671" i="3"/>
  <c r="AB672" i="3"/>
  <c r="AA672" i="3"/>
  <c r="AB673" i="3"/>
  <c r="AA673" i="3"/>
  <c r="O500" i="3"/>
  <c r="P501" i="3"/>
  <c r="Q500" i="3"/>
  <c r="R500" i="3"/>
  <c r="S500" i="3"/>
  <c r="T500" i="3"/>
  <c r="U501" i="3"/>
  <c r="V500" i="3"/>
  <c r="W500" i="3"/>
  <c r="X500" i="3"/>
  <c r="Y500" i="3"/>
  <c r="Z501" i="3"/>
  <c r="O499" i="3"/>
  <c r="P500" i="3"/>
  <c r="Q499" i="3"/>
  <c r="R499" i="3"/>
  <c r="S499" i="3"/>
  <c r="T499" i="3"/>
  <c r="U500" i="3"/>
  <c r="V499" i="3"/>
  <c r="W499" i="3"/>
  <c r="X499" i="3"/>
  <c r="Y499" i="3"/>
  <c r="Z500" i="3"/>
  <c r="O498" i="3"/>
  <c r="P499" i="3"/>
  <c r="Q498" i="3"/>
  <c r="R498" i="3"/>
  <c r="S498" i="3"/>
  <c r="T498" i="3"/>
  <c r="U499" i="3"/>
  <c r="V498" i="3"/>
  <c r="W498" i="3"/>
  <c r="X498" i="3"/>
  <c r="Y498" i="3"/>
  <c r="Z499" i="3"/>
  <c r="O497" i="3"/>
  <c r="P498" i="3"/>
  <c r="Q497" i="3"/>
  <c r="R497" i="3"/>
  <c r="S497" i="3"/>
  <c r="T497" i="3"/>
  <c r="U498" i="3"/>
  <c r="V497" i="3"/>
  <c r="W497" i="3"/>
  <c r="X497" i="3"/>
  <c r="Y497" i="3"/>
  <c r="Z498" i="3"/>
  <c r="O496" i="3"/>
  <c r="P497" i="3"/>
  <c r="Q496" i="3"/>
  <c r="R496" i="3"/>
  <c r="S496" i="3"/>
  <c r="T496" i="3"/>
  <c r="U497" i="3"/>
  <c r="V496" i="3"/>
  <c r="W496" i="3"/>
  <c r="X496" i="3"/>
  <c r="Y496" i="3"/>
  <c r="Z497" i="3"/>
  <c r="O495" i="3"/>
  <c r="P496" i="3"/>
  <c r="Q495" i="3"/>
  <c r="R495" i="3"/>
  <c r="S495" i="3"/>
  <c r="T495" i="3"/>
  <c r="U496" i="3"/>
  <c r="V495" i="3"/>
  <c r="W495" i="3"/>
  <c r="X495" i="3"/>
  <c r="Y495" i="3"/>
  <c r="Z496" i="3"/>
  <c r="O494" i="3"/>
  <c r="P495" i="3"/>
  <c r="Q494" i="3"/>
  <c r="R494" i="3"/>
  <c r="S494" i="3"/>
  <c r="T494" i="3"/>
  <c r="U495" i="3"/>
  <c r="V494" i="3"/>
  <c r="W494" i="3"/>
  <c r="X494" i="3"/>
  <c r="Y494" i="3"/>
  <c r="Z495" i="3"/>
  <c r="O493" i="3"/>
  <c r="P494" i="3"/>
  <c r="Q493" i="3"/>
  <c r="R493" i="3"/>
  <c r="S493" i="3"/>
  <c r="T493" i="3"/>
  <c r="U494" i="3"/>
  <c r="V493" i="3"/>
  <c r="W493" i="3"/>
  <c r="X493" i="3"/>
  <c r="Y493" i="3"/>
  <c r="Z494" i="3"/>
  <c r="O492" i="3"/>
  <c r="P493" i="3"/>
  <c r="Q492" i="3"/>
  <c r="R492" i="3"/>
  <c r="S492" i="3"/>
  <c r="T492" i="3"/>
  <c r="U493" i="3"/>
  <c r="V492" i="3"/>
  <c r="W492" i="3"/>
  <c r="X492" i="3"/>
  <c r="Y492" i="3"/>
  <c r="Z493" i="3"/>
  <c r="O491" i="3"/>
  <c r="P492" i="3"/>
  <c r="Q491" i="3"/>
  <c r="R491" i="3"/>
  <c r="S491" i="3"/>
  <c r="T491" i="3"/>
  <c r="U492" i="3"/>
  <c r="V491" i="3"/>
  <c r="W491" i="3"/>
  <c r="X491" i="3"/>
  <c r="Y491" i="3"/>
  <c r="Z492" i="3"/>
  <c r="O490" i="3"/>
  <c r="P491" i="3"/>
  <c r="Q490" i="3"/>
  <c r="R490" i="3"/>
  <c r="S490" i="3"/>
  <c r="T490" i="3"/>
  <c r="U491" i="3"/>
  <c r="V490" i="3"/>
  <c r="W490" i="3"/>
  <c r="X490" i="3"/>
  <c r="Y490" i="3"/>
  <c r="Z491" i="3"/>
  <c r="O489" i="3"/>
  <c r="P490" i="3"/>
  <c r="Q489" i="3"/>
  <c r="R489" i="3"/>
  <c r="S489" i="3"/>
  <c r="T489" i="3"/>
  <c r="U490" i="3"/>
  <c r="V489" i="3"/>
  <c r="W489" i="3"/>
  <c r="X489" i="3"/>
  <c r="Y489" i="3"/>
  <c r="Z490" i="3"/>
  <c r="O488" i="3"/>
  <c r="P489" i="3"/>
  <c r="Q488" i="3"/>
  <c r="R488" i="3"/>
  <c r="S488" i="3"/>
  <c r="T488" i="3"/>
  <c r="U489" i="3"/>
  <c r="V488" i="3"/>
  <c r="W488" i="3"/>
  <c r="X488" i="3"/>
  <c r="Y488" i="3"/>
  <c r="Z489" i="3"/>
  <c r="O487" i="3"/>
  <c r="P488" i="3"/>
  <c r="Q487" i="3"/>
  <c r="R487" i="3"/>
  <c r="S487" i="3"/>
  <c r="T487" i="3"/>
  <c r="U488" i="3"/>
  <c r="V487" i="3"/>
  <c r="W487" i="3"/>
  <c r="X487" i="3"/>
  <c r="Y487" i="3"/>
  <c r="Z488" i="3"/>
  <c r="O486" i="3"/>
  <c r="P487" i="3"/>
  <c r="Q486" i="3"/>
  <c r="R486" i="3"/>
  <c r="S486" i="3"/>
  <c r="T486" i="3"/>
  <c r="U487" i="3"/>
  <c r="V486" i="3"/>
  <c r="W486" i="3"/>
  <c r="X486" i="3"/>
  <c r="Y486" i="3"/>
  <c r="Z487" i="3"/>
  <c r="O485" i="3"/>
  <c r="P486" i="3"/>
  <c r="Q485" i="3"/>
  <c r="R485" i="3"/>
  <c r="S485" i="3"/>
  <c r="T485" i="3"/>
  <c r="U486" i="3"/>
  <c r="V485" i="3"/>
  <c r="W485" i="3"/>
  <c r="X485" i="3"/>
  <c r="Y485" i="3"/>
  <c r="Z486" i="3"/>
  <c r="O484" i="3"/>
  <c r="P485" i="3"/>
  <c r="Q484" i="3"/>
  <c r="R484" i="3"/>
  <c r="S484" i="3"/>
  <c r="T484" i="3"/>
  <c r="U485" i="3"/>
  <c r="V484" i="3"/>
  <c r="W484" i="3"/>
  <c r="X484" i="3"/>
  <c r="Y484" i="3"/>
  <c r="Z485" i="3"/>
  <c r="V483" i="3"/>
  <c r="W483" i="3"/>
  <c r="X483" i="3"/>
  <c r="Y483" i="3"/>
  <c r="Z484" i="3"/>
  <c r="O483" i="3"/>
  <c r="P484" i="3"/>
  <c r="Q483" i="3"/>
  <c r="R483" i="3"/>
  <c r="S483" i="3"/>
  <c r="T483" i="3"/>
  <c r="U484" i="3"/>
  <c r="O482" i="3"/>
  <c r="P483" i="3"/>
  <c r="Q482" i="3"/>
  <c r="R482" i="3"/>
  <c r="S482" i="3"/>
  <c r="T482" i="3"/>
  <c r="U483" i="3"/>
  <c r="V482" i="3"/>
  <c r="W482" i="3"/>
  <c r="X482" i="3"/>
  <c r="Y482" i="3"/>
  <c r="Z483" i="3"/>
  <c r="O481" i="3"/>
  <c r="P482" i="3"/>
  <c r="Q481" i="3"/>
  <c r="R481" i="3"/>
  <c r="S481" i="3"/>
  <c r="T481" i="3"/>
  <c r="U482" i="3"/>
  <c r="V481" i="3"/>
  <c r="W481" i="3"/>
  <c r="X481" i="3"/>
  <c r="Y481" i="3"/>
  <c r="Z482" i="3"/>
  <c r="O480" i="3"/>
  <c r="P481" i="3"/>
  <c r="Q480" i="3"/>
  <c r="R480" i="3"/>
  <c r="S480" i="3"/>
  <c r="T480" i="3"/>
  <c r="U481" i="3"/>
  <c r="V480" i="3"/>
  <c r="W480" i="3"/>
  <c r="X480" i="3"/>
  <c r="Y480" i="3"/>
  <c r="Z481" i="3"/>
  <c r="O479" i="3"/>
  <c r="P480" i="3"/>
  <c r="Q479" i="3"/>
  <c r="R479" i="3"/>
  <c r="S479" i="3"/>
  <c r="T479" i="3"/>
  <c r="U480" i="3"/>
  <c r="V479" i="3"/>
  <c r="W479" i="3"/>
  <c r="X479" i="3"/>
  <c r="Y479" i="3"/>
  <c r="Z480" i="3"/>
  <c r="O478" i="3"/>
  <c r="P479" i="3"/>
  <c r="Q478" i="3"/>
  <c r="R478" i="3"/>
  <c r="S478" i="3"/>
  <c r="T478" i="3"/>
  <c r="U479" i="3"/>
  <c r="V478" i="3"/>
  <c r="W478" i="3"/>
  <c r="X478" i="3"/>
  <c r="Y478" i="3"/>
  <c r="Z479" i="3"/>
  <c r="O477" i="3"/>
  <c r="P478" i="3"/>
  <c r="Q477" i="3"/>
  <c r="R477" i="3"/>
  <c r="S477" i="3"/>
  <c r="T477" i="3"/>
  <c r="U478" i="3"/>
  <c r="V477" i="3"/>
  <c r="W477" i="3"/>
  <c r="X477" i="3"/>
  <c r="Y477" i="3"/>
  <c r="Z478" i="3"/>
  <c r="O476" i="3"/>
  <c r="P477" i="3"/>
  <c r="Q476" i="3"/>
  <c r="R476" i="3"/>
  <c r="S476" i="3"/>
  <c r="T476" i="3"/>
  <c r="U477" i="3"/>
  <c r="V476" i="3"/>
  <c r="W476" i="3"/>
  <c r="X476" i="3"/>
  <c r="Y476" i="3"/>
  <c r="Z477" i="3"/>
  <c r="O475" i="3"/>
  <c r="P476" i="3"/>
  <c r="Q475" i="3"/>
  <c r="R475" i="3"/>
  <c r="S475" i="3"/>
  <c r="T475" i="3"/>
  <c r="U476" i="3"/>
  <c r="V475" i="3"/>
  <c r="W475" i="3"/>
  <c r="X475" i="3"/>
  <c r="Y475" i="3"/>
  <c r="Z476" i="3"/>
  <c r="O474" i="3"/>
  <c r="P475" i="3"/>
  <c r="Q474" i="3"/>
  <c r="R474" i="3"/>
  <c r="S474" i="3"/>
  <c r="T474" i="3"/>
  <c r="U475" i="3"/>
  <c r="V474" i="3"/>
  <c r="W474" i="3"/>
  <c r="X474" i="3"/>
  <c r="Y474" i="3"/>
  <c r="Z475" i="3"/>
  <c r="O473" i="3"/>
  <c r="P474" i="3"/>
  <c r="Q473" i="3"/>
  <c r="R473" i="3"/>
  <c r="S473" i="3"/>
  <c r="T473" i="3"/>
  <c r="U474" i="3"/>
  <c r="V473" i="3"/>
  <c r="W473" i="3"/>
  <c r="X473" i="3"/>
  <c r="Y473" i="3"/>
  <c r="Z474" i="3"/>
  <c r="O472" i="3"/>
  <c r="P473" i="3"/>
  <c r="Q472" i="3"/>
  <c r="R472" i="3"/>
  <c r="S472" i="3"/>
  <c r="T472" i="3"/>
  <c r="U473" i="3"/>
  <c r="V472" i="3"/>
  <c r="W472" i="3"/>
  <c r="X472" i="3"/>
  <c r="Y472" i="3"/>
  <c r="Z473" i="3"/>
  <c r="O471" i="3"/>
  <c r="P472" i="3"/>
  <c r="Q471" i="3"/>
  <c r="R471" i="3"/>
  <c r="S471" i="3"/>
  <c r="T471" i="3"/>
  <c r="U472" i="3"/>
  <c r="V471" i="3"/>
  <c r="W471" i="3"/>
  <c r="X471" i="3"/>
  <c r="Y471" i="3"/>
  <c r="Z472" i="3"/>
  <c r="O470" i="3"/>
  <c r="P471" i="3"/>
  <c r="Q470" i="3"/>
  <c r="R470" i="3"/>
  <c r="S470" i="3"/>
  <c r="T470" i="3"/>
  <c r="U471" i="3"/>
  <c r="V470" i="3"/>
  <c r="W470" i="3"/>
  <c r="X470" i="3"/>
  <c r="Y470" i="3"/>
  <c r="Z471" i="3"/>
  <c r="O469" i="3"/>
  <c r="P470" i="3"/>
  <c r="Q469" i="3"/>
  <c r="R469" i="3"/>
  <c r="S469" i="3"/>
  <c r="T469" i="3"/>
  <c r="U470" i="3"/>
  <c r="V469" i="3"/>
  <c r="W469" i="3"/>
  <c r="X469" i="3"/>
  <c r="Y469" i="3"/>
  <c r="Z470" i="3"/>
  <c r="O468" i="3"/>
  <c r="P469" i="3"/>
  <c r="Q468" i="3"/>
  <c r="R468" i="3"/>
  <c r="S468" i="3"/>
  <c r="T468" i="3"/>
  <c r="U469" i="3"/>
  <c r="V468" i="3"/>
  <c r="W468" i="3"/>
  <c r="X468" i="3"/>
  <c r="Y468" i="3"/>
  <c r="Z469" i="3"/>
  <c r="O467" i="3"/>
  <c r="P468" i="3"/>
  <c r="Q467" i="3"/>
  <c r="R467" i="3"/>
  <c r="S467" i="3"/>
  <c r="T467" i="3"/>
  <c r="U468" i="3"/>
  <c r="V467" i="3"/>
  <c r="W467" i="3"/>
  <c r="X467" i="3"/>
  <c r="Y467" i="3"/>
  <c r="Z468" i="3"/>
  <c r="O466" i="3"/>
  <c r="P467" i="3"/>
  <c r="Q466" i="3"/>
  <c r="R466" i="3"/>
  <c r="S466" i="3"/>
  <c r="T466" i="3"/>
  <c r="U467" i="3"/>
  <c r="V466" i="3"/>
  <c r="W466" i="3"/>
  <c r="X466" i="3"/>
  <c r="Y466" i="3"/>
  <c r="Z467" i="3"/>
  <c r="O465" i="3"/>
  <c r="P466" i="3"/>
  <c r="Q465" i="3"/>
  <c r="R465" i="3"/>
  <c r="S465" i="3"/>
  <c r="T465" i="3"/>
  <c r="U466" i="3"/>
  <c r="V465" i="3"/>
  <c r="W465" i="3"/>
  <c r="X465" i="3"/>
  <c r="Y465" i="3"/>
  <c r="Z466" i="3"/>
  <c r="O464" i="3"/>
  <c r="P465" i="3"/>
  <c r="Q464" i="3"/>
  <c r="R464" i="3"/>
  <c r="S464" i="3"/>
  <c r="T464" i="3"/>
  <c r="U465" i="3"/>
  <c r="V464" i="3"/>
  <c r="W464" i="3"/>
  <c r="X464" i="3"/>
  <c r="Y464" i="3"/>
  <c r="Z465" i="3"/>
  <c r="O463" i="3"/>
  <c r="P464" i="3"/>
  <c r="Q463" i="3"/>
  <c r="R463" i="3"/>
  <c r="S463" i="3"/>
  <c r="T463" i="3"/>
  <c r="U464" i="3"/>
  <c r="V463" i="3"/>
  <c r="W463" i="3"/>
  <c r="X463" i="3"/>
  <c r="Y463" i="3"/>
  <c r="Z464" i="3"/>
  <c r="O462" i="3"/>
  <c r="P463" i="3"/>
  <c r="Q462" i="3"/>
  <c r="R462" i="3"/>
  <c r="S462" i="3"/>
  <c r="T462" i="3"/>
  <c r="U463" i="3"/>
  <c r="V462" i="3"/>
  <c r="W462" i="3"/>
  <c r="X462" i="3"/>
  <c r="Y462" i="3"/>
  <c r="Z463" i="3"/>
  <c r="O461" i="3"/>
  <c r="P462" i="3"/>
  <c r="Q461" i="3"/>
  <c r="R461" i="3"/>
  <c r="S461" i="3"/>
  <c r="T461" i="3"/>
  <c r="U462" i="3"/>
  <c r="V461" i="3"/>
  <c r="W461" i="3"/>
  <c r="X461" i="3"/>
  <c r="Y461" i="3"/>
  <c r="Z462" i="3"/>
  <c r="O460" i="3"/>
  <c r="P461" i="3"/>
  <c r="Q460" i="3"/>
  <c r="R460" i="3"/>
  <c r="S460" i="3"/>
  <c r="T460" i="3"/>
  <c r="U461" i="3"/>
  <c r="V460" i="3"/>
  <c r="W460" i="3"/>
  <c r="X460" i="3"/>
  <c r="Y460" i="3"/>
  <c r="Z461" i="3"/>
  <c r="O459" i="3"/>
  <c r="P460" i="3"/>
  <c r="Q459" i="3"/>
  <c r="R459" i="3"/>
  <c r="S459" i="3"/>
  <c r="T459" i="3"/>
  <c r="U460" i="3"/>
  <c r="V459" i="3"/>
  <c r="W459" i="3"/>
  <c r="X459" i="3"/>
  <c r="Y459" i="3"/>
  <c r="Z460" i="3"/>
  <c r="O458" i="3"/>
  <c r="P459" i="3"/>
  <c r="Q458" i="3"/>
  <c r="R458" i="3"/>
  <c r="S458" i="3"/>
  <c r="T458" i="3"/>
  <c r="U459" i="3"/>
  <c r="V458" i="3"/>
  <c r="W458" i="3"/>
  <c r="X458" i="3"/>
  <c r="Y458" i="3"/>
  <c r="Z459" i="3"/>
  <c r="O457" i="3"/>
  <c r="P458" i="3"/>
  <c r="Q457" i="3"/>
  <c r="R457" i="3"/>
  <c r="S457" i="3"/>
  <c r="T457" i="3"/>
  <c r="U458" i="3"/>
  <c r="V457" i="3"/>
  <c r="W457" i="3"/>
  <c r="X457" i="3"/>
  <c r="Y457" i="3"/>
  <c r="Z458" i="3"/>
  <c r="O456" i="3"/>
  <c r="P457" i="3"/>
  <c r="Q456" i="3"/>
  <c r="R456" i="3"/>
  <c r="S456" i="3"/>
  <c r="T456" i="3"/>
  <c r="U457" i="3"/>
  <c r="V456" i="3"/>
  <c r="W456" i="3"/>
  <c r="X456" i="3"/>
  <c r="Y456" i="3"/>
  <c r="Z457" i="3"/>
  <c r="O455" i="3"/>
  <c r="P456" i="3"/>
  <c r="Q455" i="3"/>
  <c r="R455" i="3"/>
  <c r="S455" i="3"/>
  <c r="T455" i="3"/>
  <c r="U456" i="3"/>
  <c r="V455" i="3"/>
  <c r="W455" i="3"/>
  <c r="X455" i="3"/>
  <c r="Y455" i="3"/>
  <c r="Z456" i="3"/>
  <c r="O454" i="3"/>
  <c r="P455" i="3"/>
  <c r="Q454" i="3"/>
  <c r="R454" i="3"/>
  <c r="S454" i="3"/>
  <c r="T454" i="3"/>
  <c r="U455" i="3"/>
  <c r="V454" i="3"/>
  <c r="W454" i="3"/>
  <c r="X454" i="3"/>
  <c r="Y454" i="3"/>
  <c r="Z455" i="3"/>
  <c r="O453" i="3"/>
  <c r="P454" i="3"/>
  <c r="Q453" i="3"/>
  <c r="R453" i="3"/>
  <c r="S453" i="3"/>
  <c r="T453" i="3"/>
  <c r="U454" i="3"/>
  <c r="V453" i="3"/>
  <c r="W453" i="3"/>
  <c r="X453" i="3"/>
  <c r="Y453" i="3"/>
  <c r="Z454" i="3"/>
  <c r="AB454" i="3"/>
  <c r="AA454" i="3"/>
  <c r="O452" i="3"/>
  <c r="P453" i="3"/>
  <c r="Q452" i="3"/>
  <c r="R452" i="3"/>
  <c r="S452" i="3"/>
  <c r="T452" i="3"/>
  <c r="U453" i="3"/>
  <c r="V452" i="3"/>
  <c r="W452" i="3"/>
  <c r="X452" i="3"/>
  <c r="Y452" i="3"/>
  <c r="Z453" i="3"/>
  <c r="O451" i="3"/>
  <c r="P452" i="3"/>
  <c r="Q451" i="3"/>
  <c r="R451" i="3"/>
  <c r="S451" i="3"/>
  <c r="T451" i="3"/>
  <c r="U452" i="3"/>
  <c r="V451" i="3"/>
  <c r="W451" i="3"/>
  <c r="X451" i="3"/>
  <c r="Y451" i="3"/>
  <c r="Z452" i="3"/>
  <c r="O450" i="3"/>
  <c r="P451" i="3"/>
  <c r="Q450" i="3"/>
  <c r="R450" i="3"/>
  <c r="S450" i="3"/>
  <c r="T450" i="3"/>
  <c r="U451" i="3"/>
  <c r="V450" i="3"/>
  <c r="W450" i="3"/>
  <c r="X450" i="3"/>
  <c r="Y450" i="3"/>
  <c r="Z451" i="3"/>
  <c r="O449" i="3"/>
  <c r="P450" i="3"/>
  <c r="Q449" i="3"/>
  <c r="R449" i="3"/>
  <c r="S449" i="3"/>
  <c r="T449" i="3"/>
  <c r="U450" i="3"/>
  <c r="V449" i="3"/>
  <c r="W449" i="3"/>
  <c r="X449" i="3"/>
  <c r="Y449" i="3"/>
  <c r="Z450" i="3"/>
  <c r="O448" i="3"/>
  <c r="P449" i="3"/>
  <c r="Q448" i="3"/>
  <c r="R448" i="3"/>
  <c r="S448" i="3"/>
  <c r="T448" i="3"/>
  <c r="U449" i="3"/>
  <c r="V448" i="3"/>
  <c r="W448" i="3"/>
  <c r="X448" i="3"/>
  <c r="Y448" i="3"/>
  <c r="Z449" i="3"/>
  <c r="O447" i="3"/>
  <c r="P448" i="3"/>
  <c r="Q447" i="3"/>
  <c r="R447" i="3"/>
  <c r="S447" i="3"/>
  <c r="T447" i="3"/>
  <c r="U448" i="3"/>
  <c r="V447" i="3"/>
  <c r="W447" i="3"/>
  <c r="X447" i="3"/>
  <c r="Y447" i="3"/>
  <c r="Z448" i="3"/>
  <c r="O446" i="3"/>
  <c r="P447" i="3"/>
  <c r="Q446" i="3"/>
  <c r="R446" i="3"/>
  <c r="S446" i="3"/>
  <c r="T446" i="3"/>
  <c r="U447" i="3"/>
  <c r="V446" i="3"/>
  <c r="W446" i="3"/>
  <c r="X446" i="3"/>
  <c r="Y446" i="3"/>
  <c r="Z447" i="3"/>
  <c r="O445" i="3"/>
  <c r="P446" i="3"/>
  <c r="Q445" i="3"/>
  <c r="R445" i="3"/>
  <c r="S445" i="3"/>
  <c r="T445" i="3"/>
  <c r="U446" i="3"/>
  <c r="V445" i="3"/>
  <c r="W445" i="3"/>
  <c r="X445" i="3"/>
  <c r="Y445" i="3"/>
  <c r="Z446" i="3"/>
  <c r="O442" i="3"/>
  <c r="O441" i="3"/>
  <c r="P442" i="3"/>
  <c r="Q442" i="3"/>
  <c r="R442" i="3"/>
  <c r="S442" i="3"/>
  <c r="T442" i="3"/>
  <c r="Q441" i="3"/>
  <c r="R441" i="3"/>
  <c r="S441" i="3"/>
  <c r="T441" i="3"/>
  <c r="U442" i="3"/>
  <c r="V442" i="3"/>
  <c r="W442" i="3"/>
  <c r="X442" i="3"/>
  <c r="Y442" i="3"/>
  <c r="V441" i="3"/>
  <c r="W441" i="3"/>
  <c r="X441" i="3"/>
  <c r="Y441" i="3"/>
  <c r="Z442" i="3"/>
  <c r="O443" i="3"/>
  <c r="P443" i="3"/>
  <c r="Q443" i="3"/>
  <c r="R443" i="3"/>
  <c r="S443" i="3"/>
  <c r="T443" i="3"/>
  <c r="U443" i="3"/>
  <c r="V443" i="3"/>
  <c r="W443" i="3"/>
  <c r="X443" i="3"/>
  <c r="Y443" i="3"/>
  <c r="Z443" i="3"/>
  <c r="O444" i="3"/>
  <c r="P444" i="3"/>
  <c r="Q444" i="3"/>
  <c r="R444" i="3"/>
  <c r="S444" i="3"/>
  <c r="T444" i="3"/>
  <c r="U444" i="3"/>
  <c r="V444" i="3"/>
  <c r="W444" i="3"/>
  <c r="X444" i="3"/>
  <c r="Y444" i="3"/>
  <c r="Z444" i="3"/>
  <c r="P445" i="3"/>
  <c r="U445" i="3"/>
  <c r="Z445" i="3"/>
  <c r="O440" i="3"/>
  <c r="P441" i="3"/>
  <c r="Q440" i="3"/>
  <c r="R440" i="3"/>
  <c r="S440" i="3"/>
  <c r="T440" i="3"/>
  <c r="U441" i="3"/>
  <c r="V440" i="3"/>
  <c r="W440" i="3"/>
  <c r="X440" i="3"/>
  <c r="Y440" i="3"/>
  <c r="Z441" i="3"/>
  <c r="O439" i="3"/>
  <c r="P440" i="3"/>
  <c r="Q439" i="3"/>
  <c r="R439" i="3"/>
  <c r="S439" i="3"/>
  <c r="T439" i="3"/>
  <c r="U440" i="3"/>
  <c r="V439" i="3"/>
  <c r="W439" i="3"/>
  <c r="X439" i="3"/>
  <c r="Y439" i="3"/>
  <c r="Z440" i="3"/>
  <c r="O438" i="3"/>
  <c r="P439" i="3"/>
  <c r="Q438" i="3"/>
  <c r="R438" i="3"/>
  <c r="S438" i="3"/>
  <c r="T438" i="3"/>
  <c r="U439" i="3"/>
  <c r="V438" i="3"/>
  <c r="W438" i="3"/>
  <c r="X438" i="3"/>
  <c r="Y438" i="3"/>
  <c r="Z439" i="3"/>
  <c r="O437" i="3"/>
  <c r="P438" i="3"/>
  <c r="Q437" i="3"/>
  <c r="R437" i="3"/>
  <c r="S437" i="3"/>
  <c r="T437" i="3"/>
  <c r="U438" i="3"/>
  <c r="V437" i="3"/>
  <c r="W437" i="3"/>
  <c r="X437" i="3"/>
  <c r="Y437" i="3"/>
  <c r="Z438" i="3"/>
  <c r="O433" i="3"/>
  <c r="O432" i="3"/>
  <c r="P433" i="3"/>
  <c r="Q433" i="3"/>
  <c r="R433" i="3"/>
  <c r="S433" i="3"/>
  <c r="T433" i="3"/>
  <c r="Q432" i="3"/>
  <c r="R432" i="3"/>
  <c r="S432" i="3"/>
  <c r="T432" i="3"/>
  <c r="U433" i="3"/>
  <c r="V433" i="3"/>
  <c r="W433" i="3"/>
  <c r="X433" i="3"/>
  <c r="Y433" i="3"/>
  <c r="V432" i="3"/>
  <c r="W432" i="3"/>
  <c r="X432" i="3"/>
  <c r="Y432" i="3"/>
  <c r="Z433" i="3"/>
  <c r="O434" i="3"/>
  <c r="P434" i="3"/>
  <c r="Q434" i="3"/>
  <c r="R434" i="3"/>
  <c r="S434" i="3"/>
  <c r="T434" i="3"/>
  <c r="U434" i="3"/>
  <c r="V434" i="3"/>
  <c r="W434" i="3"/>
  <c r="X434" i="3"/>
  <c r="Y434" i="3"/>
  <c r="Z434" i="3"/>
  <c r="O435" i="3"/>
  <c r="P435" i="3"/>
  <c r="Q435" i="3"/>
  <c r="R435" i="3"/>
  <c r="S435" i="3"/>
  <c r="T435" i="3"/>
  <c r="U435" i="3"/>
  <c r="V435" i="3"/>
  <c r="W435" i="3"/>
  <c r="X435" i="3"/>
  <c r="Y435" i="3"/>
  <c r="Z435" i="3"/>
  <c r="O436" i="3"/>
  <c r="P436" i="3"/>
  <c r="Q436" i="3"/>
  <c r="R436" i="3"/>
  <c r="S436" i="3"/>
  <c r="T436" i="3"/>
  <c r="U436" i="3"/>
  <c r="V436" i="3"/>
  <c r="W436" i="3"/>
  <c r="X436" i="3"/>
  <c r="Y436" i="3"/>
  <c r="Z436" i="3"/>
  <c r="P437" i="3"/>
  <c r="U437" i="3"/>
  <c r="Z437" i="3"/>
  <c r="O429" i="3"/>
  <c r="O428" i="3"/>
  <c r="P429" i="3"/>
  <c r="Q429" i="3"/>
  <c r="R429" i="3"/>
  <c r="S429" i="3"/>
  <c r="T429" i="3"/>
  <c r="Q428" i="3"/>
  <c r="R428" i="3"/>
  <c r="S428" i="3"/>
  <c r="T428" i="3"/>
  <c r="U429" i="3"/>
  <c r="V429" i="3"/>
  <c r="W429" i="3"/>
  <c r="X429" i="3"/>
  <c r="Y429" i="3"/>
  <c r="V428" i="3"/>
  <c r="W428" i="3"/>
  <c r="X428" i="3"/>
  <c r="Y428" i="3"/>
  <c r="Z429" i="3"/>
  <c r="O430" i="3"/>
  <c r="P430" i="3"/>
  <c r="Q430" i="3"/>
  <c r="R430" i="3"/>
  <c r="S430" i="3"/>
  <c r="T430" i="3"/>
  <c r="U430" i="3"/>
  <c r="V430" i="3"/>
  <c r="W430" i="3"/>
  <c r="X430" i="3"/>
  <c r="Y430" i="3"/>
  <c r="Z430" i="3"/>
  <c r="O431" i="3"/>
  <c r="P431" i="3"/>
  <c r="Q431" i="3"/>
  <c r="R431" i="3"/>
  <c r="S431" i="3"/>
  <c r="T431" i="3"/>
  <c r="U431" i="3"/>
  <c r="V431" i="3"/>
  <c r="W431" i="3"/>
  <c r="X431" i="3"/>
  <c r="Y431" i="3"/>
  <c r="Z431" i="3"/>
  <c r="P432" i="3"/>
  <c r="U432" i="3"/>
  <c r="Z432" i="3"/>
  <c r="O423" i="3"/>
  <c r="O422" i="3"/>
  <c r="P423" i="3"/>
  <c r="Q423" i="3"/>
  <c r="R423" i="3"/>
  <c r="S423" i="3"/>
  <c r="T423" i="3"/>
  <c r="Q422" i="3"/>
  <c r="R422" i="3"/>
  <c r="S422" i="3"/>
  <c r="T422" i="3"/>
  <c r="U423" i="3"/>
  <c r="V423" i="3"/>
  <c r="W423" i="3"/>
  <c r="X423" i="3"/>
  <c r="Y423" i="3"/>
  <c r="V422" i="3"/>
  <c r="W422" i="3"/>
  <c r="X422" i="3"/>
  <c r="Y422" i="3"/>
  <c r="Z423" i="3"/>
  <c r="O424" i="3"/>
  <c r="P424" i="3"/>
  <c r="Q424" i="3"/>
  <c r="R424" i="3"/>
  <c r="S424" i="3"/>
  <c r="T424" i="3"/>
  <c r="U424" i="3"/>
  <c r="V424" i="3"/>
  <c r="W424" i="3"/>
  <c r="X424" i="3"/>
  <c r="Y424" i="3"/>
  <c r="Z424" i="3"/>
  <c r="O425" i="3"/>
  <c r="P425" i="3"/>
  <c r="Q425" i="3"/>
  <c r="R425" i="3"/>
  <c r="S425" i="3"/>
  <c r="T425" i="3"/>
  <c r="U425" i="3"/>
  <c r="V425" i="3"/>
  <c r="W425" i="3"/>
  <c r="X425" i="3"/>
  <c r="Y425" i="3"/>
  <c r="Z425" i="3"/>
  <c r="O426" i="3"/>
  <c r="P426" i="3"/>
  <c r="Q426" i="3"/>
  <c r="R426" i="3"/>
  <c r="S426" i="3"/>
  <c r="T426" i="3"/>
  <c r="U426" i="3"/>
  <c r="V426" i="3"/>
  <c r="W426" i="3"/>
  <c r="X426" i="3"/>
  <c r="Y426" i="3"/>
  <c r="Z426" i="3"/>
  <c r="O427" i="3"/>
  <c r="P427" i="3"/>
  <c r="Q427" i="3"/>
  <c r="R427" i="3"/>
  <c r="S427" i="3"/>
  <c r="T427" i="3"/>
  <c r="U427" i="3"/>
  <c r="V427" i="3"/>
  <c r="W427" i="3"/>
  <c r="X427" i="3"/>
  <c r="Y427" i="3"/>
  <c r="Z427" i="3"/>
  <c r="P428" i="3"/>
  <c r="U428" i="3"/>
  <c r="Z428" i="3"/>
  <c r="O420" i="3"/>
  <c r="O419" i="3"/>
  <c r="P420" i="3"/>
  <c r="Q420" i="3"/>
  <c r="R420" i="3"/>
  <c r="S420" i="3"/>
  <c r="T420" i="3"/>
  <c r="Q419" i="3"/>
  <c r="R419" i="3"/>
  <c r="S419" i="3"/>
  <c r="T419" i="3"/>
  <c r="U420" i="3"/>
  <c r="V420" i="3"/>
  <c r="W420" i="3"/>
  <c r="X420" i="3"/>
  <c r="Y420" i="3"/>
  <c r="V419" i="3"/>
  <c r="W419" i="3"/>
  <c r="X419" i="3"/>
  <c r="Y419" i="3"/>
  <c r="Z420" i="3"/>
  <c r="O421" i="3"/>
  <c r="P421" i="3"/>
  <c r="Q421" i="3"/>
  <c r="R421" i="3"/>
  <c r="S421" i="3"/>
  <c r="T421" i="3"/>
  <c r="U421" i="3"/>
  <c r="V421" i="3"/>
  <c r="W421" i="3"/>
  <c r="X421" i="3"/>
  <c r="Y421" i="3"/>
  <c r="Z421" i="3"/>
  <c r="P422" i="3"/>
  <c r="U422" i="3"/>
  <c r="Z422" i="3"/>
  <c r="O417" i="3"/>
  <c r="O416" i="3"/>
  <c r="P417" i="3"/>
  <c r="Q417" i="3"/>
  <c r="R417" i="3"/>
  <c r="S417" i="3"/>
  <c r="T417" i="3"/>
  <c r="Q416" i="3"/>
  <c r="R416" i="3"/>
  <c r="S416" i="3"/>
  <c r="T416" i="3"/>
  <c r="U417" i="3"/>
  <c r="V417" i="3"/>
  <c r="W417" i="3"/>
  <c r="X417" i="3"/>
  <c r="Y417" i="3"/>
  <c r="V416" i="3"/>
  <c r="W416" i="3"/>
  <c r="X416" i="3"/>
  <c r="Y416" i="3"/>
  <c r="Z417" i="3"/>
  <c r="O418" i="3"/>
  <c r="P418" i="3"/>
  <c r="Q418" i="3"/>
  <c r="R418" i="3"/>
  <c r="S418" i="3"/>
  <c r="T418" i="3"/>
  <c r="U418" i="3"/>
  <c r="V418" i="3"/>
  <c r="W418" i="3"/>
  <c r="X418" i="3"/>
  <c r="Y418" i="3"/>
  <c r="Z418" i="3"/>
  <c r="P419" i="3"/>
  <c r="U419" i="3"/>
  <c r="Z419" i="3"/>
  <c r="O415" i="3"/>
  <c r="O414" i="3"/>
  <c r="P415" i="3"/>
  <c r="Q415" i="3"/>
  <c r="R415" i="3"/>
  <c r="S415" i="3"/>
  <c r="T415" i="3"/>
  <c r="Q414" i="3"/>
  <c r="R414" i="3"/>
  <c r="S414" i="3"/>
  <c r="T414" i="3"/>
  <c r="U415" i="3"/>
  <c r="V415" i="3"/>
  <c r="W415" i="3"/>
  <c r="X415" i="3"/>
  <c r="Y415" i="3"/>
  <c r="V414" i="3"/>
  <c r="W414" i="3"/>
  <c r="X414" i="3"/>
  <c r="Y414" i="3"/>
  <c r="Z415" i="3"/>
  <c r="P416" i="3"/>
  <c r="U416" i="3"/>
  <c r="Z416" i="3"/>
  <c r="O413" i="3"/>
  <c r="P414" i="3"/>
  <c r="Q413" i="3"/>
  <c r="R413" i="3"/>
  <c r="S413" i="3"/>
  <c r="T413" i="3"/>
  <c r="U414" i="3"/>
  <c r="V413" i="3"/>
  <c r="W413" i="3"/>
  <c r="X413" i="3"/>
  <c r="Y413" i="3"/>
  <c r="Z414" i="3"/>
  <c r="O412" i="3"/>
  <c r="P413" i="3"/>
  <c r="Q412" i="3"/>
  <c r="R412" i="3"/>
  <c r="S412" i="3"/>
  <c r="T412" i="3"/>
  <c r="U413" i="3"/>
  <c r="V412" i="3"/>
  <c r="W412" i="3"/>
  <c r="X412" i="3"/>
  <c r="Y412" i="3"/>
  <c r="Z413" i="3"/>
  <c r="O410" i="3"/>
  <c r="O409" i="3"/>
  <c r="P410" i="3"/>
  <c r="Q410" i="3"/>
  <c r="R410" i="3"/>
  <c r="S410" i="3"/>
  <c r="T410" i="3"/>
  <c r="Q409" i="3"/>
  <c r="R409" i="3"/>
  <c r="S409" i="3"/>
  <c r="T409" i="3"/>
  <c r="U410" i="3"/>
  <c r="V410" i="3"/>
  <c r="W410" i="3"/>
  <c r="X410" i="3"/>
  <c r="Y410" i="3"/>
  <c r="V409" i="3"/>
  <c r="W409" i="3"/>
  <c r="X409" i="3"/>
  <c r="Y409" i="3"/>
  <c r="Z410" i="3"/>
  <c r="O411" i="3"/>
  <c r="P411" i="3"/>
  <c r="Q411" i="3"/>
  <c r="R411" i="3"/>
  <c r="S411" i="3"/>
  <c r="T411" i="3"/>
  <c r="U411" i="3"/>
  <c r="V411" i="3"/>
  <c r="W411" i="3"/>
  <c r="X411" i="3"/>
  <c r="Y411" i="3"/>
  <c r="Z411" i="3"/>
  <c r="P412" i="3"/>
  <c r="U412" i="3"/>
  <c r="Z412" i="3"/>
  <c r="O406" i="3"/>
  <c r="O405" i="3"/>
  <c r="P406" i="3"/>
  <c r="Q406" i="3"/>
  <c r="R406" i="3"/>
  <c r="S406" i="3"/>
  <c r="T406" i="3"/>
  <c r="Q405" i="3"/>
  <c r="R405" i="3"/>
  <c r="S405" i="3"/>
  <c r="T405" i="3"/>
  <c r="U406" i="3"/>
  <c r="V406" i="3"/>
  <c r="W406" i="3"/>
  <c r="X406" i="3"/>
  <c r="Y406" i="3"/>
  <c r="V405" i="3"/>
  <c r="W405" i="3"/>
  <c r="X405" i="3"/>
  <c r="Y405" i="3"/>
  <c r="Z406" i="3"/>
  <c r="O407" i="3"/>
  <c r="P407" i="3"/>
  <c r="Q407" i="3"/>
  <c r="R407" i="3"/>
  <c r="S407" i="3"/>
  <c r="T407" i="3"/>
  <c r="U407" i="3"/>
  <c r="V407" i="3"/>
  <c r="W407" i="3"/>
  <c r="X407" i="3"/>
  <c r="Y407" i="3"/>
  <c r="Z407" i="3"/>
  <c r="O408" i="3"/>
  <c r="P408" i="3"/>
  <c r="Q408" i="3"/>
  <c r="R408" i="3"/>
  <c r="S408" i="3"/>
  <c r="T408" i="3"/>
  <c r="U408" i="3"/>
  <c r="V408" i="3"/>
  <c r="W408" i="3"/>
  <c r="X408" i="3"/>
  <c r="Y408" i="3"/>
  <c r="Z408" i="3"/>
  <c r="P409" i="3"/>
  <c r="U409" i="3"/>
  <c r="Z409" i="3"/>
  <c r="O404" i="3"/>
  <c r="P405" i="3"/>
  <c r="Q404" i="3"/>
  <c r="R404" i="3"/>
  <c r="S404" i="3"/>
  <c r="T404" i="3"/>
  <c r="U405" i="3"/>
  <c r="V404" i="3"/>
  <c r="W404" i="3"/>
  <c r="X404" i="3"/>
  <c r="Y404" i="3"/>
  <c r="Z405" i="3"/>
  <c r="O403" i="3"/>
  <c r="P404" i="3"/>
  <c r="Q403" i="3"/>
  <c r="R403" i="3"/>
  <c r="S403" i="3"/>
  <c r="T403" i="3"/>
  <c r="U404" i="3"/>
  <c r="V403" i="3"/>
  <c r="W403" i="3"/>
  <c r="X403" i="3"/>
  <c r="Y403" i="3"/>
  <c r="Z404" i="3"/>
  <c r="O402" i="3"/>
  <c r="P403" i="3"/>
  <c r="Q402" i="3"/>
  <c r="R402" i="3"/>
  <c r="S402" i="3"/>
  <c r="T402" i="3"/>
  <c r="U403" i="3"/>
  <c r="V402" i="3"/>
  <c r="W402" i="3"/>
  <c r="X402" i="3"/>
  <c r="Y402" i="3"/>
  <c r="Z403" i="3"/>
  <c r="O398" i="3"/>
  <c r="O397" i="3"/>
  <c r="P398" i="3"/>
  <c r="Q398" i="3"/>
  <c r="R398" i="3"/>
  <c r="S398" i="3"/>
  <c r="T398" i="3"/>
  <c r="Q397" i="3"/>
  <c r="R397" i="3"/>
  <c r="S397" i="3"/>
  <c r="T397" i="3"/>
  <c r="U398" i="3"/>
  <c r="V398" i="3"/>
  <c r="W398" i="3"/>
  <c r="X398" i="3"/>
  <c r="Y398" i="3"/>
  <c r="V397" i="3"/>
  <c r="W397" i="3"/>
  <c r="X397" i="3"/>
  <c r="Y397" i="3"/>
  <c r="Z398" i="3"/>
  <c r="O399" i="3"/>
  <c r="P399" i="3"/>
  <c r="Q399" i="3"/>
  <c r="R399" i="3"/>
  <c r="S399" i="3"/>
  <c r="T399" i="3"/>
  <c r="U399" i="3"/>
  <c r="V399" i="3"/>
  <c r="W399" i="3"/>
  <c r="X399" i="3"/>
  <c r="Y399" i="3"/>
  <c r="Z399" i="3"/>
  <c r="O400" i="3"/>
  <c r="P400" i="3"/>
  <c r="Q400" i="3"/>
  <c r="R400" i="3"/>
  <c r="S400" i="3"/>
  <c r="T400" i="3"/>
  <c r="U400" i="3"/>
  <c r="V400" i="3"/>
  <c r="W400" i="3"/>
  <c r="X400" i="3"/>
  <c r="Y400" i="3"/>
  <c r="Z400" i="3"/>
  <c r="O401" i="3"/>
  <c r="P401" i="3"/>
  <c r="Q401" i="3"/>
  <c r="R401" i="3"/>
  <c r="S401" i="3"/>
  <c r="T401" i="3"/>
  <c r="U401" i="3"/>
  <c r="V401" i="3"/>
  <c r="W401" i="3"/>
  <c r="X401" i="3"/>
  <c r="Y401" i="3"/>
  <c r="Z401" i="3"/>
  <c r="P402" i="3"/>
  <c r="U402" i="3"/>
  <c r="Z402" i="3"/>
  <c r="O396" i="3"/>
  <c r="P397" i="3"/>
  <c r="Q396" i="3"/>
  <c r="R396" i="3"/>
  <c r="S396" i="3"/>
  <c r="T396" i="3"/>
  <c r="U397" i="3"/>
  <c r="V396" i="3"/>
  <c r="W396" i="3"/>
  <c r="X396" i="3"/>
  <c r="Y396" i="3"/>
  <c r="Z397" i="3"/>
  <c r="O395" i="3"/>
  <c r="P396" i="3"/>
  <c r="Q395" i="3"/>
  <c r="R395" i="3"/>
  <c r="S395" i="3"/>
  <c r="T395" i="3"/>
  <c r="U396" i="3"/>
  <c r="V395" i="3"/>
  <c r="W395" i="3"/>
  <c r="X395" i="3"/>
  <c r="Y395" i="3"/>
  <c r="Z396" i="3"/>
  <c r="O394" i="3"/>
  <c r="O393" i="3"/>
  <c r="P394" i="3"/>
  <c r="Q394" i="3"/>
  <c r="R394" i="3"/>
  <c r="S394" i="3"/>
  <c r="T394" i="3"/>
  <c r="Q393" i="3"/>
  <c r="R393" i="3"/>
  <c r="S393" i="3"/>
  <c r="T393" i="3"/>
  <c r="U394" i="3"/>
  <c r="V394" i="3"/>
  <c r="W394" i="3"/>
  <c r="X394" i="3"/>
  <c r="Y394" i="3"/>
  <c r="V393" i="3"/>
  <c r="W393" i="3"/>
  <c r="X393" i="3"/>
  <c r="Y393" i="3"/>
  <c r="Z394" i="3"/>
  <c r="P395" i="3"/>
  <c r="U395" i="3"/>
  <c r="Z395" i="3"/>
  <c r="O392" i="3"/>
  <c r="P393" i="3"/>
  <c r="Q392" i="3"/>
  <c r="R392" i="3"/>
  <c r="S392" i="3"/>
  <c r="T392" i="3"/>
  <c r="U393" i="3"/>
  <c r="V392" i="3"/>
  <c r="W392" i="3"/>
  <c r="X392" i="3"/>
  <c r="Y392" i="3"/>
  <c r="Z393" i="3"/>
  <c r="AB393" i="3"/>
  <c r="AA393" i="3"/>
  <c r="O391" i="3"/>
  <c r="O390" i="3"/>
  <c r="P391" i="3"/>
  <c r="Q391" i="3"/>
  <c r="R391" i="3"/>
  <c r="S391" i="3"/>
  <c r="T391" i="3"/>
  <c r="Q390" i="3"/>
  <c r="R390" i="3"/>
  <c r="S390" i="3"/>
  <c r="T390" i="3"/>
  <c r="U391" i="3"/>
  <c r="V391" i="3"/>
  <c r="W391" i="3"/>
  <c r="X391" i="3"/>
  <c r="Y391" i="3"/>
  <c r="V390" i="3"/>
  <c r="W390" i="3"/>
  <c r="X390" i="3"/>
  <c r="Y390" i="3"/>
  <c r="Z391" i="3"/>
  <c r="P392" i="3"/>
  <c r="U392" i="3"/>
  <c r="Z392" i="3"/>
  <c r="O389" i="3"/>
  <c r="P390" i="3"/>
  <c r="Q389" i="3"/>
  <c r="R389" i="3"/>
  <c r="S389" i="3"/>
  <c r="T389" i="3"/>
  <c r="U390" i="3"/>
  <c r="V389" i="3"/>
  <c r="W389" i="3"/>
  <c r="X389" i="3"/>
  <c r="Y389" i="3"/>
  <c r="Z390" i="3"/>
  <c r="O388" i="3"/>
  <c r="P389" i="3"/>
  <c r="Q388" i="3"/>
  <c r="R388" i="3"/>
  <c r="S388" i="3"/>
  <c r="T388" i="3"/>
  <c r="U389" i="3"/>
  <c r="V388" i="3"/>
  <c r="W388" i="3"/>
  <c r="X388" i="3"/>
  <c r="Y388" i="3"/>
  <c r="Z389" i="3"/>
  <c r="O387" i="3"/>
  <c r="P388" i="3"/>
  <c r="Q387" i="3"/>
  <c r="R387" i="3"/>
  <c r="S387" i="3"/>
  <c r="T387" i="3"/>
  <c r="U388" i="3"/>
  <c r="V387" i="3"/>
  <c r="W387" i="3"/>
  <c r="X387" i="3"/>
  <c r="Y387" i="3"/>
  <c r="Z388" i="3"/>
  <c r="O386" i="3"/>
  <c r="P387" i="3"/>
  <c r="Q386" i="3"/>
  <c r="R386" i="3"/>
  <c r="S386" i="3"/>
  <c r="T386" i="3"/>
  <c r="U387" i="3"/>
  <c r="V386" i="3"/>
  <c r="W386" i="3"/>
  <c r="X386" i="3"/>
  <c r="Y386" i="3"/>
  <c r="Z387" i="3"/>
  <c r="O385" i="3"/>
  <c r="P386" i="3"/>
  <c r="Q385" i="3"/>
  <c r="R385" i="3"/>
  <c r="S385" i="3"/>
  <c r="T385" i="3"/>
  <c r="U386" i="3"/>
  <c r="V385" i="3"/>
  <c r="W385" i="3"/>
  <c r="X385" i="3"/>
  <c r="Y385" i="3"/>
  <c r="Z386" i="3"/>
  <c r="O384" i="3"/>
  <c r="P385" i="3"/>
  <c r="Q384" i="3"/>
  <c r="R384" i="3"/>
  <c r="S384" i="3"/>
  <c r="T384" i="3"/>
  <c r="U385" i="3"/>
  <c r="V384" i="3"/>
  <c r="W384" i="3"/>
  <c r="X384" i="3"/>
  <c r="Y384" i="3"/>
  <c r="Z385" i="3"/>
  <c r="AB385" i="3"/>
  <c r="AA385" i="3"/>
  <c r="O383" i="3"/>
  <c r="P384" i="3"/>
  <c r="Q383" i="3"/>
  <c r="R383" i="3"/>
  <c r="S383" i="3"/>
  <c r="T383" i="3"/>
  <c r="U384" i="3"/>
  <c r="V383" i="3"/>
  <c r="W383" i="3"/>
  <c r="X383" i="3"/>
  <c r="Y383" i="3"/>
  <c r="Z384" i="3"/>
  <c r="O382" i="3"/>
  <c r="P383" i="3"/>
  <c r="Q382" i="3"/>
  <c r="R382" i="3"/>
  <c r="S382" i="3"/>
  <c r="T382" i="3"/>
  <c r="U383" i="3"/>
  <c r="V382" i="3"/>
  <c r="W382" i="3"/>
  <c r="X382" i="3"/>
  <c r="Y382" i="3"/>
  <c r="Z383" i="3"/>
  <c r="AB383" i="3"/>
  <c r="AA383" i="3"/>
  <c r="AB382" i="3"/>
  <c r="AA382" i="3"/>
  <c r="O381" i="3"/>
  <c r="P382" i="3"/>
  <c r="Q381" i="3"/>
  <c r="R381" i="3"/>
  <c r="S381" i="3"/>
  <c r="T381" i="3"/>
  <c r="U382" i="3"/>
  <c r="V381" i="3"/>
  <c r="W381" i="3"/>
  <c r="X381" i="3"/>
  <c r="Y381" i="3"/>
  <c r="Z382" i="3"/>
  <c r="O380" i="3"/>
  <c r="P381" i="3"/>
  <c r="Q380" i="3"/>
  <c r="R380" i="3"/>
  <c r="S380" i="3"/>
  <c r="T380" i="3"/>
  <c r="U381" i="3"/>
  <c r="V380" i="3"/>
  <c r="W380" i="3"/>
  <c r="X380" i="3"/>
  <c r="Y380" i="3"/>
  <c r="Z381" i="3"/>
  <c r="O379" i="3"/>
  <c r="O378" i="3"/>
  <c r="P379" i="3"/>
  <c r="Q379" i="3"/>
  <c r="R379" i="3"/>
  <c r="S379" i="3"/>
  <c r="T379" i="3"/>
  <c r="Q378" i="3"/>
  <c r="R378" i="3"/>
  <c r="S378" i="3"/>
  <c r="T378" i="3"/>
  <c r="U379" i="3"/>
  <c r="V379" i="3"/>
  <c r="W379" i="3"/>
  <c r="X379" i="3"/>
  <c r="Y379" i="3"/>
  <c r="V378" i="3"/>
  <c r="W378" i="3"/>
  <c r="X378" i="3"/>
  <c r="Y378" i="3"/>
  <c r="Z379" i="3"/>
  <c r="P380" i="3"/>
  <c r="U380" i="3"/>
  <c r="Z380" i="3"/>
  <c r="O377" i="3"/>
  <c r="P378" i="3"/>
  <c r="Q377" i="3"/>
  <c r="R377" i="3"/>
  <c r="S377" i="3"/>
  <c r="T377" i="3"/>
  <c r="U378" i="3"/>
  <c r="V377" i="3"/>
  <c r="W377" i="3"/>
  <c r="X377" i="3"/>
  <c r="Y377" i="3"/>
  <c r="Z378" i="3"/>
  <c r="O376" i="3"/>
  <c r="P377" i="3"/>
  <c r="Q376" i="3"/>
  <c r="R376" i="3"/>
  <c r="S376" i="3"/>
  <c r="T376" i="3"/>
  <c r="U377" i="3"/>
  <c r="V376" i="3"/>
  <c r="W376" i="3"/>
  <c r="X376" i="3"/>
  <c r="Y376" i="3"/>
  <c r="Z377" i="3"/>
  <c r="O375" i="3"/>
  <c r="P376" i="3"/>
  <c r="Q375" i="3"/>
  <c r="R375" i="3"/>
  <c r="S375" i="3"/>
  <c r="T375" i="3"/>
  <c r="U376" i="3"/>
  <c r="V375" i="3"/>
  <c r="W375" i="3"/>
  <c r="X375" i="3"/>
  <c r="Y375" i="3"/>
  <c r="Z376" i="3"/>
  <c r="O374" i="3"/>
  <c r="P375" i="3"/>
  <c r="Q374" i="3"/>
  <c r="R374" i="3"/>
  <c r="S374" i="3"/>
  <c r="T374" i="3"/>
  <c r="U375" i="3"/>
  <c r="V374" i="3"/>
  <c r="W374" i="3"/>
  <c r="X374" i="3"/>
  <c r="Y374" i="3"/>
  <c r="Z375" i="3"/>
  <c r="O373" i="3"/>
  <c r="P374" i="3"/>
  <c r="Q373" i="3"/>
  <c r="R373" i="3"/>
  <c r="S373" i="3"/>
  <c r="T373" i="3"/>
  <c r="U374" i="3"/>
  <c r="V373" i="3"/>
  <c r="W373" i="3"/>
  <c r="X373" i="3"/>
  <c r="Y373" i="3"/>
  <c r="Z374" i="3"/>
  <c r="O372" i="3"/>
  <c r="P373" i="3"/>
  <c r="Q372" i="3"/>
  <c r="R372" i="3"/>
  <c r="S372" i="3"/>
  <c r="T372" i="3"/>
  <c r="U373" i="3"/>
  <c r="V372" i="3"/>
  <c r="W372" i="3"/>
  <c r="X372" i="3"/>
  <c r="Y372" i="3"/>
  <c r="Z373" i="3"/>
  <c r="O371" i="3"/>
  <c r="P372" i="3"/>
  <c r="Q371" i="3"/>
  <c r="R371" i="3"/>
  <c r="S371" i="3"/>
  <c r="T371" i="3"/>
  <c r="U372" i="3"/>
  <c r="V371" i="3"/>
  <c r="W371" i="3"/>
  <c r="X371" i="3"/>
  <c r="Y371" i="3"/>
  <c r="Z372" i="3"/>
  <c r="O370" i="3"/>
  <c r="P371" i="3"/>
  <c r="Q370" i="3"/>
  <c r="R370" i="3"/>
  <c r="S370" i="3"/>
  <c r="T370" i="3"/>
  <c r="U371" i="3"/>
  <c r="V370" i="3"/>
  <c r="W370" i="3"/>
  <c r="X370" i="3"/>
  <c r="Y370" i="3"/>
  <c r="Z371" i="3"/>
  <c r="O369" i="3"/>
  <c r="P370" i="3"/>
  <c r="Q369" i="3"/>
  <c r="R369" i="3"/>
  <c r="S369" i="3"/>
  <c r="T369" i="3"/>
  <c r="U370" i="3"/>
  <c r="V369" i="3"/>
  <c r="W369" i="3"/>
  <c r="X369" i="3"/>
  <c r="Y369" i="3"/>
  <c r="Z370" i="3"/>
  <c r="O368" i="3"/>
  <c r="P369" i="3"/>
  <c r="Q368" i="3"/>
  <c r="R368" i="3"/>
  <c r="S368" i="3"/>
  <c r="T368" i="3"/>
  <c r="U369" i="3"/>
  <c r="V368" i="3"/>
  <c r="W368" i="3"/>
  <c r="X368" i="3"/>
  <c r="Y368" i="3"/>
  <c r="Z369" i="3"/>
  <c r="O367" i="3"/>
  <c r="P368" i="3"/>
  <c r="Q367" i="3"/>
  <c r="R367" i="3"/>
  <c r="S367" i="3"/>
  <c r="T367" i="3"/>
  <c r="U368" i="3"/>
  <c r="V367" i="3"/>
  <c r="W367" i="3"/>
  <c r="X367" i="3"/>
  <c r="Y367" i="3"/>
  <c r="Z368" i="3"/>
  <c r="O366" i="3"/>
  <c r="P367" i="3"/>
  <c r="Q366" i="3"/>
  <c r="R366" i="3"/>
  <c r="S366" i="3"/>
  <c r="T366" i="3"/>
  <c r="U367" i="3"/>
  <c r="V366" i="3"/>
  <c r="W366" i="3"/>
  <c r="X366" i="3"/>
  <c r="Y366" i="3"/>
  <c r="Z367" i="3"/>
  <c r="O365" i="3"/>
  <c r="P366" i="3"/>
  <c r="Q365" i="3"/>
  <c r="R365" i="3"/>
  <c r="S365" i="3"/>
  <c r="T365" i="3"/>
  <c r="U366" i="3"/>
  <c r="V365" i="3"/>
  <c r="W365" i="3"/>
  <c r="X365" i="3"/>
  <c r="Y365" i="3"/>
  <c r="Z366" i="3"/>
  <c r="O364" i="3"/>
  <c r="P365" i="3"/>
  <c r="Q364" i="3"/>
  <c r="R364" i="3"/>
  <c r="S364" i="3"/>
  <c r="T364" i="3"/>
  <c r="U365" i="3"/>
  <c r="V364" i="3"/>
  <c r="W364" i="3"/>
  <c r="X364" i="3"/>
  <c r="Y364" i="3"/>
  <c r="Z365" i="3"/>
  <c r="O363" i="3"/>
  <c r="P364" i="3"/>
  <c r="Q363" i="3"/>
  <c r="R363" i="3"/>
  <c r="S363" i="3"/>
  <c r="T363" i="3"/>
  <c r="U364" i="3"/>
  <c r="V363" i="3"/>
  <c r="W363" i="3"/>
  <c r="X363" i="3"/>
  <c r="Y363" i="3"/>
  <c r="Z364" i="3"/>
  <c r="O362" i="3"/>
  <c r="P363" i="3"/>
  <c r="Q362" i="3"/>
  <c r="R362" i="3"/>
  <c r="S362" i="3"/>
  <c r="T362" i="3"/>
  <c r="U363" i="3"/>
  <c r="V362" i="3"/>
  <c r="W362" i="3"/>
  <c r="X362" i="3"/>
  <c r="Y362" i="3"/>
  <c r="Z363" i="3"/>
  <c r="O361" i="3"/>
  <c r="P362" i="3"/>
  <c r="Q361" i="3"/>
  <c r="R361" i="3"/>
  <c r="S361" i="3"/>
  <c r="T361" i="3"/>
  <c r="U362" i="3"/>
  <c r="V361" i="3"/>
  <c r="W361" i="3"/>
  <c r="X361" i="3"/>
  <c r="Y361" i="3"/>
  <c r="Z362" i="3"/>
  <c r="O360" i="3"/>
  <c r="P361" i="3"/>
  <c r="Q360" i="3"/>
  <c r="R360" i="3"/>
  <c r="S360" i="3"/>
  <c r="T360" i="3"/>
  <c r="U361" i="3"/>
  <c r="V360" i="3"/>
  <c r="W360" i="3"/>
  <c r="X360" i="3"/>
  <c r="Y360" i="3"/>
  <c r="Z361" i="3"/>
  <c r="O359" i="3"/>
  <c r="P360" i="3"/>
  <c r="Q359" i="3"/>
  <c r="R359" i="3"/>
  <c r="S359" i="3"/>
  <c r="T359" i="3"/>
  <c r="U360" i="3"/>
  <c r="V359" i="3"/>
  <c r="W359" i="3"/>
  <c r="X359" i="3"/>
  <c r="Y359" i="3"/>
  <c r="Z360" i="3"/>
  <c r="O358" i="3"/>
  <c r="P359" i="3"/>
  <c r="Q358" i="3"/>
  <c r="R358" i="3"/>
  <c r="S358" i="3"/>
  <c r="T358" i="3"/>
  <c r="U359" i="3"/>
  <c r="V358" i="3"/>
  <c r="W358" i="3"/>
  <c r="X358" i="3"/>
  <c r="Y358" i="3"/>
  <c r="Z359" i="3"/>
  <c r="O357" i="3"/>
  <c r="O356" i="3"/>
  <c r="P357" i="3"/>
  <c r="Q357" i="3"/>
  <c r="R357" i="3"/>
  <c r="S357" i="3"/>
  <c r="T357" i="3"/>
  <c r="Q356" i="3"/>
  <c r="R356" i="3"/>
  <c r="S356" i="3"/>
  <c r="T356" i="3"/>
  <c r="U357" i="3"/>
  <c r="V357" i="3"/>
  <c r="W357" i="3"/>
  <c r="X357" i="3"/>
  <c r="Y357" i="3"/>
  <c r="V356" i="3"/>
  <c r="W356" i="3"/>
  <c r="X356" i="3"/>
  <c r="Y356" i="3"/>
  <c r="Z357" i="3"/>
  <c r="P358" i="3"/>
  <c r="U358" i="3"/>
  <c r="Z358" i="3"/>
  <c r="O355" i="3"/>
  <c r="P356" i="3"/>
  <c r="Q355" i="3"/>
  <c r="R355" i="3"/>
  <c r="S355" i="3"/>
  <c r="T355" i="3"/>
  <c r="U356" i="3"/>
  <c r="V355" i="3"/>
  <c r="W355" i="3"/>
  <c r="X355" i="3"/>
  <c r="Y355" i="3"/>
  <c r="Z356" i="3"/>
  <c r="O354" i="3"/>
  <c r="P355" i="3"/>
  <c r="Q354" i="3"/>
  <c r="R354" i="3"/>
  <c r="S354" i="3"/>
  <c r="T354" i="3"/>
  <c r="U355" i="3"/>
  <c r="V354" i="3"/>
  <c r="W354" i="3"/>
  <c r="X354" i="3"/>
  <c r="Y354" i="3"/>
  <c r="Z355" i="3"/>
  <c r="O353" i="3"/>
  <c r="P354" i="3"/>
  <c r="Q353" i="3"/>
  <c r="R353" i="3"/>
  <c r="S353" i="3"/>
  <c r="T353" i="3"/>
  <c r="U354" i="3"/>
  <c r="V353" i="3"/>
  <c r="W353" i="3"/>
  <c r="X353" i="3"/>
  <c r="Y353" i="3"/>
  <c r="Z354" i="3"/>
  <c r="O352" i="3"/>
  <c r="P353" i="3"/>
  <c r="Q352" i="3"/>
  <c r="R352" i="3"/>
  <c r="S352" i="3"/>
  <c r="T352" i="3"/>
  <c r="U353" i="3"/>
  <c r="V352" i="3"/>
  <c r="W352" i="3"/>
  <c r="X352" i="3"/>
  <c r="Y352" i="3"/>
  <c r="Z353" i="3"/>
  <c r="O351" i="3"/>
  <c r="P352" i="3"/>
  <c r="Q351" i="3"/>
  <c r="R351" i="3"/>
  <c r="S351" i="3"/>
  <c r="T351" i="3"/>
  <c r="U352" i="3"/>
  <c r="V351" i="3"/>
  <c r="W351" i="3"/>
  <c r="X351" i="3"/>
  <c r="Y351" i="3"/>
  <c r="Z352" i="3"/>
  <c r="O350" i="3"/>
  <c r="P351" i="3"/>
  <c r="Q350" i="3"/>
  <c r="R350" i="3"/>
  <c r="S350" i="3"/>
  <c r="T350" i="3"/>
  <c r="U351" i="3"/>
  <c r="V350" i="3"/>
  <c r="W350" i="3"/>
  <c r="X350" i="3"/>
  <c r="Y350" i="3"/>
  <c r="Z351" i="3"/>
  <c r="O349" i="3"/>
  <c r="P350" i="3"/>
  <c r="Q349" i="3"/>
  <c r="R349" i="3"/>
  <c r="S349" i="3"/>
  <c r="T349" i="3"/>
  <c r="U350" i="3"/>
  <c r="V349" i="3"/>
  <c r="W349" i="3"/>
  <c r="X349" i="3"/>
  <c r="Y349" i="3"/>
  <c r="Z350" i="3"/>
  <c r="O348" i="3"/>
  <c r="P349" i="3"/>
  <c r="Q348" i="3"/>
  <c r="R348" i="3"/>
  <c r="S348" i="3"/>
  <c r="T348" i="3"/>
  <c r="U349" i="3"/>
  <c r="V348" i="3"/>
  <c r="W348" i="3"/>
  <c r="X348" i="3"/>
  <c r="Y348" i="3"/>
  <c r="Z349" i="3"/>
  <c r="O347" i="3"/>
  <c r="P348" i="3"/>
  <c r="Q347" i="3"/>
  <c r="R347" i="3"/>
  <c r="S347" i="3"/>
  <c r="T347" i="3"/>
  <c r="U348" i="3"/>
  <c r="V347" i="3"/>
  <c r="W347" i="3"/>
  <c r="X347" i="3"/>
  <c r="Y347" i="3"/>
  <c r="Z348" i="3"/>
  <c r="O346" i="3"/>
  <c r="P347" i="3"/>
  <c r="Q346" i="3"/>
  <c r="R346" i="3"/>
  <c r="S346" i="3"/>
  <c r="T346" i="3"/>
  <c r="U347" i="3"/>
  <c r="V346" i="3"/>
  <c r="W346" i="3"/>
  <c r="X346" i="3"/>
  <c r="Y346" i="3"/>
  <c r="Z347" i="3"/>
  <c r="O345" i="3"/>
  <c r="P346" i="3"/>
  <c r="Q345" i="3"/>
  <c r="R345" i="3"/>
  <c r="S345" i="3"/>
  <c r="T345" i="3"/>
  <c r="U346" i="3"/>
  <c r="V345" i="3"/>
  <c r="W345" i="3"/>
  <c r="X345" i="3"/>
  <c r="Y345" i="3"/>
  <c r="Z346" i="3"/>
  <c r="O344" i="3"/>
  <c r="P345" i="3"/>
  <c r="Q344" i="3"/>
  <c r="R344" i="3"/>
  <c r="S344" i="3"/>
  <c r="T344" i="3"/>
  <c r="U345" i="3"/>
  <c r="V344" i="3"/>
  <c r="W344" i="3"/>
  <c r="X344" i="3"/>
  <c r="Y344" i="3"/>
  <c r="Z345" i="3"/>
  <c r="O343" i="3"/>
  <c r="P344" i="3"/>
  <c r="Q343" i="3"/>
  <c r="R343" i="3"/>
  <c r="S343" i="3"/>
  <c r="T343" i="3"/>
  <c r="U344" i="3"/>
  <c r="V343" i="3"/>
  <c r="W343" i="3"/>
  <c r="X343" i="3"/>
  <c r="Y343" i="3"/>
  <c r="Z344" i="3"/>
  <c r="O342" i="3"/>
  <c r="P343" i="3"/>
  <c r="Q342" i="3"/>
  <c r="R342" i="3"/>
  <c r="S342" i="3"/>
  <c r="T342" i="3"/>
  <c r="U343" i="3"/>
  <c r="V342" i="3"/>
  <c r="W342" i="3"/>
  <c r="X342" i="3"/>
  <c r="Y342" i="3"/>
  <c r="Z343" i="3"/>
  <c r="O341" i="3"/>
  <c r="P342" i="3"/>
  <c r="Q341" i="3"/>
  <c r="R341" i="3"/>
  <c r="S341" i="3"/>
  <c r="T341" i="3"/>
  <c r="U342" i="3"/>
  <c r="V341" i="3"/>
  <c r="W341" i="3"/>
  <c r="X341" i="3"/>
  <c r="Y341" i="3"/>
  <c r="Z342" i="3"/>
  <c r="O340" i="3"/>
  <c r="P341" i="3"/>
  <c r="Q340" i="3"/>
  <c r="R340" i="3"/>
  <c r="S340" i="3"/>
  <c r="T340" i="3"/>
  <c r="U341" i="3"/>
  <c r="V340" i="3"/>
  <c r="W340" i="3"/>
  <c r="X340" i="3"/>
  <c r="Y340" i="3"/>
  <c r="Z341" i="3"/>
  <c r="O339" i="3"/>
  <c r="P340" i="3"/>
  <c r="Q339" i="3"/>
  <c r="R339" i="3"/>
  <c r="S339" i="3"/>
  <c r="T339" i="3"/>
  <c r="U340" i="3"/>
  <c r="V339" i="3"/>
  <c r="W339" i="3"/>
  <c r="X339" i="3"/>
  <c r="Y339" i="3"/>
  <c r="Z340" i="3"/>
  <c r="O338" i="3"/>
  <c r="P339" i="3"/>
  <c r="Q338" i="3"/>
  <c r="R338" i="3"/>
  <c r="S338" i="3"/>
  <c r="T338" i="3"/>
  <c r="U339" i="3"/>
  <c r="V338" i="3"/>
  <c r="W338" i="3"/>
  <c r="X338" i="3"/>
  <c r="Y338" i="3"/>
  <c r="Z339" i="3"/>
  <c r="O337" i="3"/>
  <c r="P338" i="3"/>
  <c r="Q337" i="3"/>
  <c r="R337" i="3"/>
  <c r="S337" i="3"/>
  <c r="T337" i="3"/>
  <c r="U338" i="3"/>
  <c r="V337" i="3"/>
  <c r="W337" i="3"/>
  <c r="X337" i="3"/>
  <c r="Y337" i="3"/>
  <c r="Z338" i="3"/>
  <c r="O336" i="3"/>
  <c r="P337" i="3"/>
  <c r="Q336" i="3"/>
  <c r="R336" i="3"/>
  <c r="S336" i="3"/>
  <c r="T336" i="3"/>
  <c r="U337" i="3"/>
  <c r="V336" i="3"/>
  <c r="W336" i="3"/>
  <c r="X336" i="3"/>
  <c r="Y336" i="3"/>
  <c r="Z337" i="3"/>
  <c r="O335" i="3"/>
  <c r="P336" i="3"/>
  <c r="Q335" i="3"/>
  <c r="R335" i="3"/>
  <c r="S335" i="3"/>
  <c r="T335" i="3"/>
  <c r="U336" i="3"/>
  <c r="V335" i="3"/>
  <c r="W335" i="3"/>
  <c r="X335" i="3"/>
  <c r="Y335" i="3"/>
  <c r="Z336" i="3"/>
  <c r="O334" i="3"/>
  <c r="P335" i="3"/>
  <c r="Q334" i="3"/>
  <c r="R334" i="3"/>
  <c r="S334" i="3"/>
  <c r="T334" i="3"/>
  <c r="U335" i="3"/>
  <c r="V334" i="3"/>
  <c r="W334" i="3"/>
  <c r="X334" i="3"/>
  <c r="Y334" i="3"/>
  <c r="Z335" i="3"/>
  <c r="O333" i="3"/>
  <c r="P334" i="3"/>
  <c r="Q333" i="3"/>
  <c r="R333" i="3"/>
  <c r="S333" i="3"/>
  <c r="T333" i="3"/>
  <c r="U334" i="3"/>
  <c r="V333" i="3"/>
  <c r="W333" i="3"/>
  <c r="X333" i="3"/>
  <c r="Y333" i="3"/>
  <c r="Z334" i="3"/>
  <c r="O332" i="3"/>
  <c r="P333" i="3"/>
  <c r="Q332" i="3"/>
  <c r="R332" i="3"/>
  <c r="S332" i="3"/>
  <c r="T332" i="3"/>
  <c r="U333" i="3"/>
  <c r="V332" i="3"/>
  <c r="W332" i="3"/>
  <c r="X332" i="3"/>
  <c r="Y332" i="3"/>
  <c r="Z333" i="3"/>
  <c r="O331" i="3"/>
  <c r="P332" i="3"/>
  <c r="Q331" i="3"/>
  <c r="R331" i="3"/>
  <c r="S331" i="3"/>
  <c r="T331" i="3"/>
  <c r="U332" i="3"/>
  <c r="V331" i="3"/>
  <c r="W331" i="3"/>
  <c r="X331" i="3"/>
  <c r="Y331" i="3"/>
  <c r="Z332" i="3"/>
  <c r="O330" i="3"/>
  <c r="P331" i="3"/>
  <c r="Q330" i="3"/>
  <c r="R330" i="3"/>
  <c r="S330" i="3"/>
  <c r="T330" i="3"/>
  <c r="U331" i="3"/>
  <c r="V330" i="3"/>
  <c r="W330" i="3"/>
  <c r="X330" i="3"/>
  <c r="Y330" i="3"/>
  <c r="Z331" i="3"/>
  <c r="O329" i="3"/>
  <c r="P330" i="3"/>
  <c r="Q329" i="3"/>
  <c r="R329" i="3"/>
  <c r="S329" i="3"/>
  <c r="T329" i="3"/>
  <c r="U330" i="3"/>
  <c r="V329" i="3"/>
  <c r="W329" i="3"/>
  <c r="X329" i="3"/>
  <c r="Y329" i="3"/>
  <c r="Z330" i="3"/>
  <c r="O328" i="3"/>
  <c r="P329" i="3"/>
  <c r="Q328" i="3"/>
  <c r="R328" i="3"/>
  <c r="S328" i="3"/>
  <c r="T328" i="3"/>
  <c r="U329" i="3"/>
  <c r="V328" i="3"/>
  <c r="W328" i="3"/>
  <c r="X328" i="3"/>
  <c r="Y328" i="3"/>
  <c r="Z329" i="3"/>
  <c r="O327" i="3"/>
  <c r="P328" i="3"/>
  <c r="Q327" i="3"/>
  <c r="R327" i="3"/>
  <c r="S327" i="3"/>
  <c r="T327" i="3"/>
  <c r="U328" i="3"/>
  <c r="V327" i="3"/>
  <c r="W327" i="3"/>
  <c r="X327" i="3"/>
  <c r="Y327" i="3"/>
  <c r="Z328" i="3"/>
  <c r="O326" i="3"/>
  <c r="P327" i="3"/>
  <c r="Q326" i="3"/>
  <c r="R326" i="3"/>
  <c r="S326" i="3"/>
  <c r="T326" i="3"/>
  <c r="U327" i="3"/>
  <c r="V326" i="3"/>
  <c r="W326" i="3"/>
  <c r="X326" i="3"/>
  <c r="Y326" i="3"/>
  <c r="Z327" i="3"/>
  <c r="O325" i="3"/>
  <c r="P326" i="3"/>
  <c r="Q325" i="3"/>
  <c r="R325" i="3"/>
  <c r="S325" i="3"/>
  <c r="T325" i="3"/>
  <c r="U326" i="3"/>
  <c r="V325" i="3"/>
  <c r="W325" i="3"/>
  <c r="X325" i="3"/>
  <c r="Y325" i="3"/>
  <c r="Z326" i="3"/>
  <c r="O324" i="3"/>
  <c r="P325" i="3"/>
  <c r="Q324" i="3"/>
  <c r="R324" i="3"/>
  <c r="S324" i="3"/>
  <c r="T324" i="3"/>
  <c r="U325" i="3"/>
  <c r="V324" i="3"/>
  <c r="W324" i="3"/>
  <c r="X324" i="3"/>
  <c r="Y324" i="3"/>
  <c r="Z325" i="3"/>
  <c r="O323" i="3"/>
  <c r="P324" i="3"/>
  <c r="Q323" i="3"/>
  <c r="R323" i="3"/>
  <c r="S323" i="3"/>
  <c r="T323" i="3"/>
  <c r="U324" i="3"/>
  <c r="V323" i="3"/>
  <c r="W323" i="3"/>
  <c r="X323" i="3"/>
  <c r="Y323" i="3"/>
  <c r="Z324" i="3"/>
  <c r="O322" i="3"/>
  <c r="P323" i="3"/>
  <c r="Q322" i="3"/>
  <c r="R322" i="3"/>
  <c r="S322" i="3"/>
  <c r="T322" i="3"/>
  <c r="U323" i="3"/>
  <c r="V322" i="3"/>
  <c r="W322" i="3"/>
  <c r="X322" i="3"/>
  <c r="Y322" i="3"/>
  <c r="Z323" i="3"/>
  <c r="O321" i="3"/>
  <c r="P322" i="3"/>
  <c r="Q321" i="3"/>
  <c r="R321" i="3"/>
  <c r="S321" i="3"/>
  <c r="T321" i="3"/>
  <c r="U322" i="3"/>
  <c r="V321" i="3"/>
  <c r="W321" i="3"/>
  <c r="X321" i="3"/>
  <c r="Y321" i="3"/>
  <c r="Z322" i="3"/>
  <c r="O320" i="3"/>
  <c r="P321" i="3"/>
  <c r="Q320" i="3"/>
  <c r="R320" i="3"/>
  <c r="S320" i="3"/>
  <c r="T320" i="3"/>
  <c r="U321" i="3"/>
  <c r="V320" i="3"/>
  <c r="W320" i="3"/>
  <c r="X320" i="3"/>
  <c r="Y320" i="3"/>
  <c r="Z321" i="3"/>
  <c r="O319" i="3"/>
  <c r="P320" i="3"/>
  <c r="Q319" i="3"/>
  <c r="R319" i="3"/>
  <c r="S319" i="3"/>
  <c r="T319" i="3"/>
  <c r="U320" i="3"/>
  <c r="V319" i="3"/>
  <c r="W319" i="3"/>
  <c r="X319" i="3"/>
  <c r="Y319" i="3"/>
  <c r="Z320" i="3"/>
  <c r="O318" i="3"/>
  <c r="P319" i="3"/>
  <c r="Q318" i="3"/>
  <c r="R318" i="3"/>
  <c r="S318" i="3"/>
  <c r="T318" i="3"/>
  <c r="U319" i="3"/>
  <c r="V318" i="3"/>
  <c r="W318" i="3"/>
  <c r="X318" i="3"/>
  <c r="Y318" i="3"/>
  <c r="Z319" i="3"/>
  <c r="O317" i="3"/>
  <c r="P318" i="3"/>
  <c r="Q317" i="3"/>
  <c r="R317" i="3"/>
  <c r="S317" i="3"/>
  <c r="T317" i="3"/>
  <c r="U318" i="3"/>
  <c r="V317" i="3"/>
  <c r="W317" i="3"/>
  <c r="X317" i="3"/>
  <c r="Y317" i="3"/>
  <c r="Z318" i="3"/>
  <c r="O316" i="3"/>
  <c r="P317" i="3"/>
  <c r="Q316" i="3"/>
  <c r="R316" i="3"/>
  <c r="S316" i="3"/>
  <c r="T316" i="3"/>
  <c r="U317" i="3"/>
  <c r="V316" i="3"/>
  <c r="W316" i="3"/>
  <c r="X316" i="3"/>
  <c r="Y316" i="3"/>
  <c r="Z317" i="3"/>
  <c r="O315" i="3"/>
  <c r="P316" i="3"/>
  <c r="Q315" i="3"/>
  <c r="R315" i="3"/>
  <c r="S315" i="3"/>
  <c r="T315" i="3"/>
  <c r="U316" i="3"/>
  <c r="V315" i="3"/>
  <c r="W315" i="3"/>
  <c r="X315" i="3"/>
  <c r="Y315" i="3"/>
  <c r="Z316" i="3"/>
  <c r="Y12" i="5"/>
  <c r="O313" i="3"/>
  <c r="O312" i="3"/>
  <c r="P313" i="3"/>
  <c r="Q313" i="3"/>
  <c r="R313" i="3"/>
  <c r="S313" i="3"/>
  <c r="T313" i="3"/>
  <c r="Q312" i="3"/>
  <c r="R312" i="3"/>
  <c r="S312" i="3"/>
  <c r="T312" i="3"/>
  <c r="U313" i="3"/>
  <c r="V313" i="3"/>
  <c r="W313" i="3"/>
  <c r="X313" i="3"/>
  <c r="Y313" i="3"/>
  <c r="V312" i="3"/>
  <c r="W312" i="3"/>
  <c r="X312" i="3"/>
  <c r="Y312" i="3"/>
  <c r="Z313" i="3"/>
  <c r="O314" i="3"/>
  <c r="P314" i="3"/>
  <c r="Q314" i="3"/>
  <c r="R314" i="3"/>
  <c r="S314" i="3"/>
  <c r="T314" i="3"/>
  <c r="U314" i="3"/>
  <c r="V314" i="3"/>
  <c r="W314" i="3"/>
  <c r="X314" i="3"/>
  <c r="Y314" i="3"/>
  <c r="Z314" i="3"/>
  <c r="P315" i="3"/>
  <c r="U315" i="3"/>
  <c r="Z315" i="3"/>
  <c r="O311" i="3"/>
  <c r="P312" i="3"/>
  <c r="Q311" i="3"/>
  <c r="R311" i="3"/>
  <c r="S311" i="3"/>
  <c r="T311" i="3"/>
  <c r="U312" i="3"/>
  <c r="V311" i="3"/>
  <c r="W311" i="3"/>
  <c r="X311" i="3"/>
  <c r="Y311" i="3"/>
  <c r="Z312" i="3"/>
  <c r="O310" i="3"/>
  <c r="P311" i="3"/>
  <c r="Q310" i="3"/>
  <c r="R310" i="3"/>
  <c r="S310" i="3"/>
  <c r="T310" i="3"/>
  <c r="U311" i="3"/>
  <c r="V310" i="3"/>
  <c r="W310" i="3"/>
  <c r="X310" i="3"/>
  <c r="Y310" i="3"/>
  <c r="Z311" i="3"/>
  <c r="O309" i="3"/>
  <c r="P310" i="3"/>
  <c r="Q309" i="3"/>
  <c r="R309" i="3"/>
  <c r="S309" i="3"/>
  <c r="T309" i="3"/>
  <c r="U310" i="3"/>
  <c r="V309" i="3"/>
  <c r="W309" i="3"/>
  <c r="X309" i="3"/>
  <c r="Y309" i="3"/>
  <c r="Z310" i="3"/>
  <c r="O308" i="3"/>
  <c r="P309" i="3"/>
  <c r="Q308" i="3"/>
  <c r="R308" i="3"/>
  <c r="S308" i="3"/>
  <c r="T308" i="3"/>
  <c r="U309" i="3"/>
  <c r="V308" i="3"/>
  <c r="W308" i="3"/>
  <c r="X308" i="3"/>
  <c r="Y308" i="3"/>
  <c r="Z309" i="3"/>
  <c r="O307" i="3"/>
  <c r="P308" i="3"/>
  <c r="Q307" i="3"/>
  <c r="R307" i="3"/>
  <c r="S307" i="3"/>
  <c r="T307" i="3"/>
  <c r="U308" i="3"/>
  <c r="V307" i="3"/>
  <c r="W307" i="3"/>
  <c r="X307" i="3"/>
  <c r="Y307" i="3"/>
  <c r="Z308" i="3"/>
  <c r="O306" i="3"/>
  <c r="P307" i="3"/>
  <c r="Q306" i="3"/>
  <c r="R306" i="3"/>
  <c r="S306" i="3"/>
  <c r="T306" i="3"/>
  <c r="U307" i="3"/>
  <c r="V306" i="3"/>
  <c r="W306" i="3"/>
  <c r="X306" i="3"/>
  <c r="Y306" i="3"/>
  <c r="Z307" i="3"/>
  <c r="O305" i="3"/>
  <c r="P306" i="3"/>
  <c r="Q305" i="3"/>
  <c r="R305" i="3"/>
  <c r="S305" i="3"/>
  <c r="T305" i="3"/>
  <c r="U306" i="3"/>
  <c r="V305" i="3"/>
  <c r="W305" i="3"/>
  <c r="X305" i="3"/>
  <c r="Y305" i="3"/>
  <c r="Z306" i="3"/>
  <c r="V304" i="3"/>
  <c r="W304" i="3"/>
  <c r="X304" i="3"/>
  <c r="Y304" i="3"/>
  <c r="Z305" i="3"/>
  <c r="O304" i="3"/>
  <c r="P305" i="3"/>
  <c r="Q304" i="3"/>
  <c r="R304" i="3"/>
  <c r="S304" i="3"/>
  <c r="T304" i="3"/>
  <c r="U305" i="3"/>
  <c r="O303" i="3"/>
  <c r="P304" i="3"/>
  <c r="Q303" i="3"/>
  <c r="R303" i="3"/>
  <c r="S303" i="3"/>
  <c r="T303" i="3"/>
  <c r="U304" i="3"/>
  <c r="V303" i="3"/>
  <c r="W303" i="3"/>
  <c r="X303" i="3"/>
  <c r="Y303" i="3"/>
  <c r="Z304" i="3"/>
  <c r="O302" i="3"/>
  <c r="P303" i="3"/>
  <c r="Q302" i="3"/>
  <c r="R302" i="3"/>
  <c r="S302" i="3"/>
  <c r="T302" i="3"/>
  <c r="U303" i="3"/>
  <c r="V302" i="3"/>
  <c r="W302" i="3"/>
  <c r="X302" i="3"/>
  <c r="Y302" i="3"/>
  <c r="Z303" i="3"/>
  <c r="AB303" i="3"/>
  <c r="AB304" i="3"/>
  <c r="AB302" i="3"/>
  <c r="AA302" i="3"/>
  <c r="AA303" i="3"/>
  <c r="AA304" i="3"/>
  <c r="O301" i="3"/>
  <c r="P302" i="3"/>
  <c r="Q301" i="3"/>
  <c r="R301" i="3"/>
  <c r="S301" i="3"/>
  <c r="T301" i="3"/>
  <c r="U302" i="3"/>
  <c r="V301" i="3"/>
  <c r="W301" i="3"/>
  <c r="X301" i="3"/>
  <c r="Y301" i="3"/>
  <c r="Z302" i="3"/>
  <c r="O300" i="3"/>
  <c r="P301" i="3"/>
  <c r="Q300" i="3"/>
  <c r="R300" i="3"/>
  <c r="S300" i="3"/>
  <c r="T300" i="3"/>
  <c r="U301" i="3"/>
  <c r="V300" i="3"/>
  <c r="W300" i="3"/>
  <c r="X300" i="3"/>
  <c r="Y300" i="3"/>
  <c r="Z301" i="3"/>
  <c r="O299" i="3"/>
  <c r="P300" i="3"/>
  <c r="Q299" i="3"/>
  <c r="R299" i="3"/>
  <c r="S299" i="3"/>
  <c r="T299" i="3"/>
  <c r="U300" i="3"/>
  <c r="V299" i="3"/>
  <c r="W299" i="3"/>
  <c r="X299" i="3"/>
  <c r="Y299" i="3"/>
  <c r="Z300" i="3"/>
  <c r="O298" i="3"/>
  <c r="P299" i="3"/>
  <c r="Q298" i="3"/>
  <c r="R298" i="3"/>
  <c r="S298" i="3"/>
  <c r="T298" i="3"/>
  <c r="U299" i="3"/>
  <c r="V298" i="3"/>
  <c r="W298" i="3"/>
  <c r="X298" i="3"/>
  <c r="Y298" i="3"/>
  <c r="Z299" i="3"/>
  <c r="O297" i="3"/>
  <c r="P298" i="3"/>
  <c r="Q297" i="3"/>
  <c r="R297" i="3"/>
  <c r="S297" i="3"/>
  <c r="T297" i="3"/>
  <c r="U298" i="3"/>
  <c r="V297" i="3"/>
  <c r="W297" i="3"/>
  <c r="X297" i="3"/>
  <c r="Y297" i="3"/>
  <c r="Z298" i="3"/>
  <c r="O296" i="3"/>
  <c r="P297" i="3"/>
  <c r="Q296" i="3"/>
  <c r="R296" i="3"/>
  <c r="S296" i="3"/>
  <c r="T296" i="3"/>
  <c r="U297" i="3"/>
  <c r="V296" i="3"/>
  <c r="W296" i="3"/>
  <c r="X296" i="3"/>
  <c r="Y296" i="3"/>
  <c r="Z297" i="3"/>
  <c r="O295" i="3"/>
  <c r="P296" i="3"/>
  <c r="Q295" i="3"/>
  <c r="R295" i="3"/>
  <c r="S295" i="3"/>
  <c r="T295" i="3"/>
  <c r="U296" i="3"/>
  <c r="V295" i="3"/>
  <c r="W295" i="3"/>
  <c r="X295" i="3"/>
  <c r="Y295" i="3"/>
  <c r="Z296" i="3"/>
  <c r="O294" i="3"/>
  <c r="P295" i="3"/>
  <c r="Q294" i="3"/>
  <c r="R294" i="3"/>
  <c r="S294" i="3"/>
  <c r="T294" i="3"/>
  <c r="U295" i="3"/>
  <c r="V294" i="3"/>
  <c r="W294" i="3"/>
  <c r="X294" i="3"/>
  <c r="Y294" i="3"/>
  <c r="Z295" i="3"/>
  <c r="O293" i="3"/>
  <c r="P294" i="3"/>
  <c r="Q293" i="3"/>
  <c r="R293" i="3"/>
  <c r="S293" i="3"/>
  <c r="T293" i="3"/>
  <c r="U294" i="3"/>
  <c r="V293" i="3"/>
  <c r="W293" i="3"/>
  <c r="X293" i="3"/>
  <c r="Y293" i="3"/>
  <c r="Z294" i="3"/>
  <c r="O292" i="3"/>
  <c r="P293" i="3"/>
  <c r="Q292" i="3"/>
  <c r="R292" i="3"/>
  <c r="S292" i="3"/>
  <c r="T292" i="3"/>
  <c r="U293" i="3"/>
  <c r="V292" i="3"/>
  <c r="W292" i="3"/>
  <c r="X292" i="3"/>
  <c r="Y292" i="3"/>
  <c r="Z293" i="3"/>
  <c r="O291" i="3"/>
  <c r="P292" i="3"/>
  <c r="Q291" i="3"/>
  <c r="R291" i="3"/>
  <c r="S291" i="3"/>
  <c r="T291" i="3"/>
  <c r="U292" i="3"/>
  <c r="V291" i="3"/>
  <c r="W291" i="3"/>
  <c r="X291" i="3"/>
  <c r="Y291" i="3"/>
  <c r="Z292" i="3"/>
  <c r="O290" i="3"/>
  <c r="P291" i="3"/>
  <c r="Q290" i="3"/>
  <c r="R290" i="3"/>
  <c r="S290" i="3"/>
  <c r="T290" i="3"/>
  <c r="U291" i="3"/>
  <c r="V290" i="3"/>
  <c r="W290" i="3"/>
  <c r="X290" i="3"/>
  <c r="Y290" i="3"/>
  <c r="Z291" i="3"/>
  <c r="O289" i="3"/>
  <c r="P290" i="3"/>
  <c r="Q289" i="3"/>
  <c r="R289" i="3"/>
  <c r="S289" i="3"/>
  <c r="T289" i="3"/>
  <c r="U290" i="3"/>
  <c r="V289" i="3"/>
  <c r="W289" i="3"/>
  <c r="X289" i="3"/>
  <c r="Y289" i="3"/>
  <c r="Z290" i="3"/>
  <c r="O288" i="3"/>
  <c r="P289" i="3"/>
  <c r="Q288" i="3"/>
  <c r="R288" i="3"/>
  <c r="S288" i="3"/>
  <c r="T288" i="3"/>
  <c r="U289" i="3"/>
  <c r="V288" i="3"/>
  <c r="W288" i="3"/>
  <c r="X288" i="3"/>
  <c r="Y288" i="3"/>
  <c r="Z289" i="3"/>
  <c r="O287" i="3"/>
  <c r="P288" i="3"/>
  <c r="Q287" i="3"/>
  <c r="R287" i="3"/>
  <c r="S287" i="3"/>
  <c r="T287" i="3"/>
  <c r="U288" i="3"/>
  <c r="V287" i="3"/>
  <c r="W287" i="3"/>
  <c r="X287" i="3"/>
  <c r="Y287" i="3"/>
  <c r="Z288" i="3"/>
  <c r="O286" i="3"/>
  <c r="P287" i="3"/>
  <c r="Q286" i="3"/>
  <c r="R286" i="3"/>
  <c r="S286" i="3"/>
  <c r="T286" i="3"/>
  <c r="U287" i="3"/>
  <c r="V286" i="3"/>
  <c r="W286" i="3"/>
  <c r="X286" i="3"/>
  <c r="Y286" i="3"/>
  <c r="Z287" i="3"/>
  <c r="O284" i="3"/>
  <c r="O283" i="3"/>
  <c r="P284" i="3"/>
  <c r="O285" i="3"/>
  <c r="P285" i="3"/>
  <c r="P286" i="3"/>
  <c r="Q285" i="3"/>
  <c r="R285" i="3"/>
  <c r="S285" i="3"/>
  <c r="T285" i="3"/>
  <c r="U286" i="3"/>
  <c r="V285" i="3"/>
  <c r="W285" i="3"/>
  <c r="X285" i="3"/>
  <c r="Y285" i="3"/>
  <c r="Z286" i="3"/>
  <c r="Q284" i="3"/>
  <c r="R284" i="3"/>
  <c r="S284" i="3"/>
  <c r="T284" i="3"/>
  <c r="U285" i="3"/>
  <c r="V284" i="3"/>
  <c r="W284" i="3"/>
  <c r="X284" i="3"/>
  <c r="Y284" i="3"/>
  <c r="Z285" i="3"/>
  <c r="Q283" i="3"/>
  <c r="R283" i="3"/>
  <c r="S283" i="3"/>
  <c r="T283" i="3"/>
  <c r="V283" i="3"/>
  <c r="W283" i="3"/>
  <c r="X283" i="3"/>
  <c r="Y283" i="3"/>
  <c r="U284" i="3"/>
  <c r="Z284" i="3"/>
  <c r="AB282" i="3"/>
  <c r="AA282" i="3"/>
  <c r="AB283" i="3"/>
  <c r="AA283" i="3"/>
  <c r="AB281" i="3"/>
  <c r="AA281" i="3"/>
  <c r="O281" i="3"/>
  <c r="O280" i="3"/>
  <c r="P281" i="3"/>
  <c r="Q281" i="3"/>
  <c r="R281" i="3"/>
  <c r="S281" i="3"/>
  <c r="T281" i="3"/>
  <c r="Q280" i="3"/>
  <c r="R280" i="3"/>
  <c r="S280" i="3"/>
  <c r="T280" i="3"/>
  <c r="U281" i="3"/>
  <c r="V281" i="3"/>
  <c r="W281" i="3"/>
  <c r="X281" i="3"/>
  <c r="Y281" i="3"/>
  <c r="V280" i="3"/>
  <c r="W280" i="3"/>
  <c r="X280" i="3"/>
  <c r="Y280" i="3"/>
  <c r="Z281" i="3"/>
  <c r="O282" i="3"/>
  <c r="P282" i="3"/>
  <c r="Q282" i="3"/>
  <c r="R282" i="3"/>
  <c r="S282" i="3"/>
  <c r="T282" i="3"/>
  <c r="U282" i="3"/>
  <c r="V282" i="3"/>
  <c r="W282" i="3"/>
  <c r="X282" i="3"/>
  <c r="Y282" i="3"/>
  <c r="Z282" i="3"/>
  <c r="P283" i="3"/>
  <c r="U283" i="3"/>
  <c r="Z283" i="3"/>
  <c r="O279" i="3"/>
  <c r="P280" i="3"/>
  <c r="Q279" i="3"/>
  <c r="R279" i="3"/>
  <c r="S279" i="3"/>
  <c r="T279" i="3"/>
  <c r="U280" i="3"/>
  <c r="V279" i="3"/>
  <c r="W279" i="3"/>
  <c r="X279" i="3"/>
  <c r="Y279" i="3"/>
  <c r="Z280" i="3"/>
  <c r="O91" i="3"/>
  <c r="O90"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O123" i="3"/>
  <c r="P123" i="3"/>
  <c r="O124" i="3"/>
  <c r="P124" i="3"/>
  <c r="O125" i="3"/>
  <c r="P125" i="3"/>
  <c r="O126" i="3"/>
  <c r="P126" i="3"/>
  <c r="O127" i="3"/>
  <c r="P127" i="3"/>
  <c r="O128" i="3"/>
  <c r="P128" i="3"/>
  <c r="O129" i="3"/>
  <c r="P129" i="3"/>
  <c r="O130" i="3"/>
  <c r="P130" i="3"/>
  <c r="O131" i="3"/>
  <c r="P131" i="3"/>
  <c r="O132" i="3"/>
  <c r="P132" i="3"/>
  <c r="O133" i="3"/>
  <c r="P133" i="3"/>
  <c r="O134" i="3"/>
  <c r="P134" i="3"/>
  <c r="O135" i="3"/>
  <c r="P135" i="3"/>
  <c r="O136" i="3"/>
  <c r="P136" i="3"/>
  <c r="O137" i="3"/>
  <c r="P137" i="3"/>
  <c r="O138" i="3"/>
  <c r="P138" i="3"/>
  <c r="O139" i="3"/>
  <c r="P139" i="3"/>
  <c r="O140" i="3"/>
  <c r="P140" i="3"/>
  <c r="O141" i="3"/>
  <c r="P141" i="3"/>
  <c r="O142" i="3"/>
  <c r="P142" i="3"/>
  <c r="O143" i="3"/>
  <c r="P143" i="3"/>
  <c r="O144" i="3"/>
  <c r="P144" i="3"/>
  <c r="O145" i="3"/>
  <c r="P145" i="3"/>
  <c r="O146" i="3"/>
  <c r="P146" i="3"/>
  <c r="O147" i="3"/>
  <c r="P147" i="3"/>
  <c r="O148" i="3"/>
  <c r="P148" i="3"/>
  <c r="O149" i="3"/>
  <c r="P149" i="3"/>
  <c r="O150" i="3"/>
  <c r="P150" i="3"/>
  <c r="O151" i="3"/>
  <c r="P151" i="3"/>
  <c r="O152" i="3"/>
  <c r="P152" i="3"/>
  <c r="O153" i="3"/>
  <c r="P153" i="3"/>
  <c r="O154" i="3"/>
  <c r="P154" i="3"/>
  <c r="O155" i="3"/>
  <c r="P155" i="3"/>
  <c r="O156" i="3"/>
  <c r="P156" i="3"/>
  <c r="O157" i="3"/>
  <c r="P157" i="3"/>
  <c r="O158" i="3"/>
  <c r="P158" i="3"/>
  <c r="O159" i="3"/>
  <c r="P159" i="3"/>
  <c r="O160" i="3"/>
  <c r="P160" i="3"/>
  <c r="O161" i="3"/>
  <c r="P161" i="3"/>
  <c r="O162" i="3"/>
  <c r="P162" i="3"/>
  <c r="O163" i="3"/>
  <c r="P163" i="3"/>
  <c r="O164" i="3"/>
  <c r="P164" i="3"/>
  <c r="O165" i="3"/>
  <c r="P165" i="3"/>
  <c r="O166" i="3"/>
  <c r="P166" i="3"/>
  <c r="O167" i="3"/>
  <c r="P167" i="3"/>
  <c r="O168" i="3"/>
  <c r="P168" i="3"/>
  <c r="O169" i="3"/>
  <c r="P169" i="3"/>
  <c r="O170" i="3"/>
  <c r="P170" i="3"/>
  <c r="O171" i="3"/>
  <c r="P171" i="3"/>
  <c r="O172" i="3"/>
  <c r="P172" i="3"/>
  <c r="O173" i="3"/>
  <c r="P173" i="3"/>
  <c r="O174" i="3"/>
  <c r="P174" i="3"/>
  <c r="O175" i="3"/>
  <c r="P175" i="3"/>
  <c r="O176" i="3"/>
  <c r="P176" i="3"/>
  <c r="O177" i="3"/>
  <c r="P177" i="3"/>
  <c r="O178" i="3"/>
  <c r="P178" i="3"/>
  <c r="O179" i="3"/>
  <c r="P179" i="3"/>
  <c r="O180" i="3"/>
  <c r="P180" i="3"/>
  <c r="O181" i="3"/>
  <c r="P181" i="3"/>
  <c r="O182" i="3"/>
  <c r="P182" i="3"/>
  <c r="O183" i="3"/>
  <c r="P183" i="3"/>
  <c r="O184" i="3"/>
  <c r="P184" i="3"/>
  <c r="O185" i="3"/>
  <c r="P185" i="3"/>
  <c r="O186" i="3"/>
  <c r="P186" i="3"/>
  <c r="O187" i="3"/>
  <c r="P187" i="3"/>
  <c r="O188" i="3"/>
  <c r="P188" i="3"/>
  <c r="O189" i="3"/>
  <c r="P189" i="3"/>
  <c r="O190" i="3"/>
  <c r="P190" i="3"/>
  <c r="O191" i="3"/>
  <c r="P191" i="3"/>
  <c r="O192" i="3"/>
  <c r="P192" i="3"/>
  <c r="O193" i="3"/>
  <c r="P193" i="3"/>
  <c r="O194" i="3"/>
  <c r="P194" i="3"/>
  <c r="O195" i="3"/>
  <c r="P195" i="3"/>
  <c r="O196" i="3"/>
  <c r="P196" i="3"/>
  <c r="O197" i="3"/>
  <c r="P197" i="3"/>
  <c r="O198" i="3"/>
  <c r="P198" i="3"/>
  <c r="O199" i="3"/>
  <c r="P199" i="3"/>
  <c r="O200" i="3"/>
  <c r="P200" i="3"/>
  <c r="O201" i="3"/>
  <c r="P201" i="3"/>
  <c r="O202" i="3"/>
  <c r="P202" i="3"/>
  <c r="O203" i="3"/>
  <c r="P203" i="3"/>
  <c r="O204" i="3"/>
  <c r="P204" i="3"/>
  <c r="O205" i="3"/>
  <c r="P205" i="3"/>
  <c r="O206" i="3"/>
  <c r="P206" i="3"/>
  <c r="O207" i="3"/>
  <c r="P207" i="3"/>
  <c r="O208" i="3"/>
  <c r="P208" i="3"/>
  <c r="O209" i="3"/>
  <c r="P209" i="3"/>
  <c r="O210" i="3"/>
  <c r="P210" i="3"/>
  <c r="O211" i="3"/>
  <c r="P211" i="3"/>
  <c r="O212" i="3"/>
  <c r="P212" i="3"/>
  <c r="O213" i="3"/>
  <c r="P213" i="3"/>
  <c r="O214" i="3"/>
  <c r="P214" i="3"/>
  <c r="O215" i="3"/>
  <c r="P215" i="3"/>
  <c r="O216" i="3"/>
  <c r="P216" i="3"/>
  <c r="O217" i="3"/>
  <c r="P217" i="3"/>
  <c r="O218" i="3"/>
  <c r="P218" i="3"/>
  <c r="O219" i="3"/>
  <c r="P219" i="3"/>
  <c r="O220" i="3"/>
  <c r="P220" i="3"/>
  <c r="O221" i="3"/>
  <c r="P221" i="3"/>
  <c r="O222" i="3"/>
  <c r="P222" i="3"/>
  <c r="O223" i="3"/>
  <c r="P223" i="3"/>
  <c r="O224" i="3"/>
  <c r="P224" i="3"/>
  <c r="O225" i="3"/>
  <c r="P225" i="3"/>
  <c r="O226" i="3"/>
  <c r="P226" i="3"/>
  <c r="O227" i="3"/>
  <c r="P227" i="3"/>
  <c r="O228" i="3"/>
  <c r="P228" i="3"/>
  <c r="O229" i="3"/>
  <c r="P229" i="3"/>
  <c r="O230" i="3"/>
  <c r="P230" i="3"/>
  <c r="O231" i="3"/>
  <c r="P231" i="3"/>
  <c r="O232" i="3"/>
  <c r="P232" i="3"/>
  <c r="O233" i="3"/>
  <c r="P233" i="3"/>
  <c r="O234" i="3"/>
  <c r="P234" i="3"/>
  <c r="O235" i="3"/>
  <c r="P235" i="3"/>
  <c r="O236" i="3"/>
  <c r="P236" i="3"/>
  <c r="O237" i="3"/>
  <c r="P237" i="3"/>
  <c r="O238" i="3"/>
  <c r="P238" i="3"/>
  <c r="O239" i="3"/>
  <c r="P239" i="3"/>
  <c r="O240" i="3"/>
  <c r="P240" i="3"/>
  <c r="O241" i="3"/>
  <c r="P241" i="3"/>
  <c r="O242" i="3"/>
  <c r="P242" i="3"/>
  <c r="O243" i="3"/>
  <c r="P243" i="3"/>
  <c r="O244" i="3"/>
  <c r="P244" i="3"/>
  <c r="O245" i="3"/>
  <c r="P245" i="3"/>
  <c r="O246" i="3"/>
  <c r="P246" i="3"/>
  <c r="O247" i="3"/>
  <c r="P247" i="3"/>
  <c r="O248" i="3"/>
  <c r="P248" i="3"/>
  <c r="O249" i="3"/>
  <c r="P249" i="3"/>
  <c r="O250" i="3"/>
  <c r="P250" i="3"/>
  <c r="O251" i="3"/>
  <c r="P251" i="3"/>
  <c r="O252" i="3"/>
  <c r="P252" i="3"/>
  <c r="O253" i="3"/>
  <c r="P253" i="3"/>
  <c r="O254" i="3"/>
  <c r="P254" i="3"/>
  <c r="O255" i="3"/>
  <c r="P255" i="3"/>
  <c r="O256" i="3"/>
  <c r="P256" i="3"/>
  <c r="O257" i="3"/>
  <c r="P257" i="3"/>
  <c r="O258" i="3"/>
  <c r="P258" i="3"/>
  <c r="O259" i="3"/>
  <c r="P259" i="3"/>
  <c r="O260" i="3"/>
  <c r="P260" i="3"/>
  <c r="O261" i="3"/>
  <c r="P261" i="3"/>
  <c r="O262" i="3"/>
  <c r="P262" i="3"/>
  <c r="O263" i="3"/>
  <c r="P263" i="3"/>
  <c r="O264" i="3"/>
  <c r="P264" i="3"/>
  <c r="O265" i="3"/>
  <c r="P265" i="3"/>
  <c r="O266" i="3"/>
  <c r="P266" i="3"/>
  <c r="O267" i="3"/>
  <c r="P267" i="3"/>
  <c r="O268" i="3"/>
  <c r="P268" i="3"/>
  <c r="O269" i="3"/>
  <c r="P269" i="3"/>
  <c r="O270" i="3"/>
  <c r="P270" i="3"/>
  <c r="O271" i="3"/>
  <c r="P271" i="3"/>
  <c r="O272" i="3"/>
  <c r="P272" i="3"/>
  <c r="O273" i="3"/>
  <c r="P273" i="3"/>
  <c r="O274" i="3"/>
  <c r="P274" i="3"/>
  <c r="O275" i="3"/>
  <c r="P275" i="3"/>
  <c r="O276" i="3"/>
  <c r="P276" i="3"/>
  <c r="O277" i="3"/>
  <c r="P277" i="3"/>
  <c r="O278" i="3"/>
  <c r="P278" i="3"/>
  <c r="P279" i="3"/>
  <c r="O74" i="3"/>
  <c r="O73"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P90" i="3"/>
  <c r="O49" i="3"/>
  <c r="O48"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P73" i="3"/>
  <c r="O28" i="3"/>
  <c r="O27"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P48" i="3"/>
  <c r="O4" i="3"/>
  <c r="O3" i="3"/>
  <c r="P4" i="3"/>
  <c r="O5" i="3"/>
  <c r="P5" i="3"/>
  <c r="O6" i="3"/>
  <c r="P6" i="3"/>
  <c r="O7" i="3"/>
  <c r="P7" i="3"/>
  <c r="O8" i="3"/>
  <c r="P8" i="3"/>
  <c r="O9" i="3"/>
  <c r="P9" i="3"/>
  <c r="O10" i="3"/>
  <c r="P10" i="3"/>
  <c r="O11" i="3"/>
  <c r="P11" i="3"/>
  <c r="O12" i="3"/>
  <c r="P12" i="3"/>
  <c r="O13" i="3"/>
  <c r="P13" i="3"/>
  <c r="O14" i="3"/>
  <c r="P14" i="3"/>
  <c r="O15" i="3"/>
  <c r="P15" i="3"/>
  <c r="O16" i="3"/>
  <c r="P16" i="3"/>
  <c r="O17" i="3"/>
  <c r="P17" i="3"/>
  <c r="O18" i="3"/>
  <c r="P18" i="3"/>
  <c r="O19" i="3"/>
  <c r="P19" i="3"/>
  <c r="O20" i="3"/>
  <c r="P20" i="3"/>
  <c r="O21" i="3"/>
  <c r="P21" i="3"/>
  <c r="O22" i="3"/>
  <c r="P22" i="3"/>
  <c r="O23" i="3"/>
  <c r="P23" i="3"/>
  <c r="O24" i="3"/>
  <c r="P24" i="3"/>
  <c r="O25" i="3"/>
  <c r="P25" i="3"/>
  <c r="O26" i="3"/>
  <c r="P26" i="3"/>
  <c r="P27" i="3"/>
  <c r="O2" i="3"/>
  <c r="P3" i="3"/>
  <c r="P2" i="3"/>
  <c r="Q278" i="3"/>
  <c r="R278" i="3"/>
  <c r="S278" i="3"/>
  <c r="T278" i="3"/>
  <c r="U279" i="3"/>
  <c r="V278" i="3"/>
  <c r="W278" i="3"/>
  <c r="X278" i="3"/>
  <c r="Y278" i="3"/>
  <c r="Z279" i="3"/>
  <c r="AB280" i="3"/>
  <c r="AA280" i="3"/>
  <c r="AB306" i="3"/>
  <c r="AA306" i="3"/>
  <c r="AB301" i="3"/>
  <c r="AA301" i="3"/>
  <c r="AB284" i="3"/>
  <c r="AA284" i="3"/>
  <c r="AB285" i="3"/>
  <c r="AA285" i="3"/>
  <c r="AB286" i="3"/>
  <c r="AA286" i="3"/>
  <c r="AB287" i="3"/>
  <c r="AA287" i="3"/>
  <c r="AB288" i="3"/>
  <c r="AA288" i="3"/>
  <c r="AB289" i="3"/>
  <c r="AA289" i="3"/>
  <c r="AB290" i="3"/>
  <c r="AA290" i="3"/>
  <c r="AB291" i="3"/>
  <c r="AA291" i="3"/>
  <c r="AB292" i="3"/>
  <c r="AA292" i="3"/>
  <c r="AB293" i="3"/>
  <c r="AA293" i="3"/>
  <c r="AB294" i="3"/>
  <c r="AA294" i="3"/>
  <c r="AA295" i="3"/>
  <c r="AA296" i="3"/>
  <c r="AA297" i="3"/>
  <c r="AA298" i="3"/>
  <c r="AA299" i="3"/>
  <c r="AA300" i="3"/>
  <c r="AA305" i="3"/>
  <c r="AB307" i="3"/>
  <c r="AA307" i="3"/>
  <c r="AB308" i="3"/>
  <c r="AA308" i="3"/>
  <c r="AB309" i="3"/>
  <c r="AA309" i="3"/>
  <c r="AB310" i="3"/>
  <c r="AA310" i="3"/>
  <c r="AB311" i="3"/>
  <c r="AA311" i="3"/>
  <c r="AB312" i="3"/>
  <c r="AA312" i="3"/>
  <c r="AB313" i="3"/>
  <c r="AA313" i="3"/>
  <c r="AB314" i="3"/>
  <c r="AA314" i="3"/>
  <c r="AB315" i="3"/>
  <c r="AA315" i="3"/>
  <c r="AB316" i="3"/>
  <c r="AA316" i="3"/>
  <c r="AB317" i="3"/>
  <c r="AA317" i="3"/>
  <c r="AB318" i="3"/>
  <c r="AA318" i="3"/>
  <c r="AB319" i="3"/>
  <c r="AA319" i="3"/>
  <c r="AB320" i="3"/>
  <c r="AA320" i="3"/>
  <c r="AB321" i="3"/>
  <c r="AA321" i="3"/>
  <c r="AB322" i="3"/>
  <c r="AA322" i="3"/>
  <c r="AA323" i="3"/>
  <c r="AA324" i="3"/>
  <c r="AB325" i="3"/>
  <c r="AA325" i="3"/>
  <c r="AB326" i="3"/>
  <c r="AA326" i="3"/>
  <c r="AB327" i="3"/>
  <c r="AA327" i="3"/>
  <c r="AB328" i="3"/>
  <c r="AA328" i="3"/>
  <c r="AB329" i="3"/>
  <c r="AA329" i="3"/>
  <c r="AB330" i="3"/>
  <c r="AA330" i="3"/>
  <c r="AB331" i="3"/>
  <c r="AA331" i="3"/>
  <c r="AB332" i="3"/>
  <c r="AA332" i="3"/>
  <c r="AB333" i="3"/>
  <c r="AA333" i="3"/>
  <c r="AB334" i="3"/>
  <c r="AA334" i="3"/>
  <c r="AB335" i="3"/>
  <c r="AA335" i="3"/>
  <c r="AB336" i="3"/>
  <c r="AA336" i="3"/>
  <c r="AB337" i="3"/>
  <c r="AA337" i="3"/>
  <c r="AB338" i="3"/>
  <c r="AA338" i="3"/>
  <c r="AB339" i="3"/>
  <c r="AA339" i="3"/>
  <c r="AB340" i="3"/>
  <c r="AA340" i="3"/>
  <c r="AB341" i="3"/>
  <c r="AA341" i="3"/>
  <c r="AB342" i="3"/>
  <c r="AA342" i="3"/>
  <c r="AB343" i="3"/>
  <c r="AA343" i="3"/>
  <c r="AB344" i="3"/>
  <c r="AA344" i="3"/>
  <c r="AB345" i="3"/>
  <c r="AA345" i="3"/>
  <c r="AB346" i="3"/>
  <c r="AA346" i="3"/>
  <c r="AB347" i="3"/>
  <c r="AA347" i="3"/>
  <c r="AB348" i="3"/>
  <c r="AA348" i="3"/>
  <c r="AB349" i="3"/>
  <c r="AA349" i="3"/>
  <c r="AB350" i="3"/>
  <c r="AA350" i="3"/>
  <c r="AB351" i="3"/>
  <c r="AA351" i="3"/>
  <c r="AB352" i="3"/>
  <c r="AA352" i="3"/>
  <c r="AB353" i="3"/>
  <c r="AA353" i="3"/>
  <c r="AB354" i="3"/>
  <c r="AA354" i="3"/>
  <c r="AB355" i="3"/>
  <c r="AA355" i="3"/>
  <c r="AB356" i="3"/>
  <c r="AA356" i="3"/>
  <c r="AB357" i="3"/>
  <c r="AA357" i="3"/>
  <c r="AB358" i="3"/>
  <c r="AA358" i="3"/>
  <c r="AB359" i="3"/>
  <c r="AA359" i="3"/>
  <c r="AB360" i="3"/>
  <c r="AA360" i="3"/>
  <c r="AB361" i="3"/>
  <c r="AA361" i="3"/>
  <c r="AB362" i="3"/>
  <c r="AA362" i="3"/>
  <c r="AB363" i="3"/>
  <c r="AA363" i="3"/>
  <c r="AB364" i="3"/>
  <c r="AA364" i="3"/>
  <c r="AB365" i="3"/>
  <c r="AA365" i="3"/>
  <c r="AB366" i="3"/>
  <c r="AA366" i="3"/>
  <c r="AB367" i="3"/>
  <c r="AA367" i="3"/>
  <c r="AB368" i="3"/>
  <c r="AA368" i="3"/>
  <c r="AB369" i="3"/>
  <c r="AA369" i="3"/>
  <c r="AB370" i="3"/>
  <c r="AA370" i="3"/>
  <c r="AB371" i="3"/>
  <c r="AA371" i="3"/>
  <c r="AB372" i="3"/>
  <c r="AA372" i="3"/>
  <c r="AB373" i="3"/>
  <c r="AA373" i="3"/>
  <c r="AB374" i="3"/>
  <c r="AA374" i="3"/>
  <c r="AB375" i="3"/>
  <c r="AA375" i="3"/>
  <c r="AB376" i="3"/>
  <c r="AA376" i="3"/>
  <c r="AB377" i="3"/>
  <c r="AA377" i="3"/>
  <c r="AB378" i="3"/>
  <c r="AA378" i="3"/>
  <c r="AB379" i="3"/>
  <c r="AA379" i="3"/>
  <c r="AB380" i="3"/>
  <c r="AA380" i="3"/>
  <c r="AB381" i="3"/>
  <c r="AA381" i="3"/>
  <c r="AB384" i="3"/>
  <c r="AA384" i="3"/>
  <c r="AB386" i="3"/>
  <c r="AA386" i="3"/>
  <c r="AB387" i="3"/>
  <c r="AA387" i="3"/>
  <c r="AB388" i="3"/>
  <c r="AA388" i="3"/>
  <c r="AB389" i="3"/>
  <c r="AA389" i="3"/>
  <c r="AB390" i="3"/>
  <c r="AA390" i="3"/>
  <c r="AB391" i="3"/>
  <c r="AA391" i="3"/>
  <c r="AB392" i="3"/>
  <c r="AA392" i="3"/>
  <c r="AB394" i="3"/>
  <c r="AA394" i="3"/>
  <c r="AB395" i="3"/>
  <c r="AA395" i="3"/>
  <c r="AB396" i="3"/>
  <c r="AA396" i="3"/>
  <c r="AB397" i="3"/>
  <c r="AA397" i="3"/>
  <c r="AB398" i="3"/>
  <c r="AA398" i="3"/>
  <c r="AB399" i="3"/>
  <c r="AA399" i="3"/>
  <c r="AB400" i="3"/>
  <c r="AA400" i="3"/>
  <c r="AB401" i="3"/>
  <c r="AA401" i="3"/>
  <c r="AB402" i="3"/>
  <c r="AA402" i="3"/>
  <c r="AB403" i="3"/>
  <c r="AA403" i="3"/>
  <c r="AB404" i="3"/>
  <c r="AA404" i="3"/>
  <c r="AB405" i="3"/>
  <c r="AA405" i="3"/>
  <c r="AB406" i="3"/>
  <c r="AA406" i="3"/>
  <c r="AB279" i="3"/>
  <c r="AA279" i="3"/>
  <c r="Y10" i="5"/>
  <c r="Y11" i="5"/>
  <c r="V277" i="3"/>
  <c r="W277" i="3"/>
  <c r="X277" i="3"/>
  <c r="Y277" i="3"/>
  <c r="Z278" i="3"/>
  <c r="V12" i="3"/>
  <c r="W12" i="3"/>
  <c r="X12" i="3"/>
  <c r="Y12" i="3"/>
  <c r="V11" i="3"/>
  <c r="W11" i="3"/>
  <c r="X11" i="3"/>
  <c r="Y11" i="3"/>
  <c r="Z12" i="3"/>
  <c r="V13" i="3"/>
  <c r="W13" i="3"/>
  <c r="X13" i="3"/>
  <c r="Y13" i="3"/>
  <c r="Z13" i="3"/>
  <c r="V14" i="3"/>
  <c r="W14" i="3"/>
  <c r="X14" i="3"/>
  <c r="Y14" i="3"/>
  <c r="Z14" i="3"/>
  <c r="V15" i="3"/>
  <c r="W15" i="3"/>
  <c r="X15" i="3"/>
  <c r="Y15" i="3"/>
  <c r="Z15" i="3"/>
  <c r="V16" i="3"/>
  <c r="W16" i="3"/>
  <c r="X16" i="3"/>
  <c r="Y16" i="3"/>
  <c r="Z16" i="3"/>
  <c r="V17" i="3"/>
  <c r="W17" i="3"/>
  <c r="X17" i="3"/>
  <c r="Y17" i="3"/>
  <c r="Z17" i="3"/>
  <c r="V18" i="3"/>
  <c r="W18" i="3"/>
  <c r="X18" i="3"/>
  <c r="Y18" i="3"/>
  <c r="Z18" i="3"/>
  <c r="V19" i="3"/>
  <c r="W19" i="3"/>
  <c r="X19" i="3"/>
  <c r="Y19" i="3"/>
  <c r="Z19" i="3"/>
  <c r="V20" i="3"/>
  <c r="W20" i="3"/>
  <c r="X20" i="3"/>
  <c r="Y20" i="3"/>
  <c r="Z20" i="3"/>
  <c r="V21" i="3"/>
  <c r="W21" i="3"/>
  <c r="X21" i="3"/>
  <c r="Y21" i="3"/>
  <c r="Z21" i="3"/>
  <c r="V22" i="3"/>
  <c r="W22" i="3"/>
  <c r="X22" i="3"/>
  <c r="Y22" i="3"/>
  <c r="Z22" i="3"/>
  <c r="V23" i="3"/>
  <c r="W23" i="3"/>
  <c r="X23" i="3"/>
  <c r="Y23" i="3"/>
  <c r="Z23" i="3"/>
  <c r="V24" i="3"/>
  <c r="W24" i="3"/>
  <c r="X24" i="3"/>
  <c r="Y24" i="3"/>
  <c r="Z24" i="3"/>
  <c r="V25" i="3"/>
  <c r="W25" i="3"/>
  <c r="X25" i="3"/>
  <c r="Y25" i="3"/>
  <c r="Z25" i="3"/>
  <c r="V26" i="3"/>
  <c r="W26" i="3"/>
  <c r="X26" i="3"/>
  <c r="Y26" i="3"/>
  <c r="Z26" i="3"/>
  <c r="V27" i="3"/>
  <c r="W27" i="3"/>
  <c r="X27" i="3"/>
  <c r="Y27" i="3"/>
  <c r="Z27" i="3"/>
  <c r="V28" i="3"/>
  <c r="W28" i="3"/>
  <c r="X28" i="3"/>
  <c r="Y28" i="3"/>
  <c r="Z28" i="3"/>
  <c r="V29" i="3"/>
  <c r="W29" i="3"/>
  <c r="X29" i="3"/>
  <c r="Y29" i="3"/>
  <c r="Z29" i="3"/>
  <c r="V30" i="3"/>
  <c r="W30" i="3"/>
  <c r="X30" i="3"/>
  <c r="Y30" i="3"/>
  <c r="Z30" i="3"/>
  <c r="V31" i="3"/>
  <c r="W31" i="3"/>
  <c r="X31" i="3"/>
  <c r="Y31" i="3"/>
  <c r="Z31" i="3"/>
  <c r="V32" i="3"/>
  <c r="W32" i="3"/>
  <c r="X32" i="3"/>
  <c r="Y32" i="3"/>
  <c r="Z32" i="3"/>
  <c r="V33" i="3"/>
  <c r="W33" i="3"/>
  <c r="X33" i="3"/>
  <c r="Y33" i="3"/>
  <c r="Z33" i="3"/>
  <c r="V34" i="3"/>
  <c r="W34" i="3"/>
  <c r="X34" i="3"/>
  <c r="Y34" i="3"/>
  <c r="Z34" i="3"/>
  <c r="V35" i="3"/>
  <c r="W35" i="3"/>
  <c r="X35" i="3"/>
  <c r="Y35" i="3"/>
  <c r="Z35" i="3"/>
  <c r="V36" i="3"/>
  <c r="W36" i="3"/>
  <c r="X36" i="3"/>
  <c r="Y36" i="3"/>
  <c r="Z36" i="3"/>
  <c r="V37" i="3"/>
  <c r="W37" i="3"/>
  <c r="X37" i="3"/>
  <c r="Y37" i="3"/>
  <c r="Z37" i="3"/>
  <c r="V38" i="3"/>
  <c r="W38" i="3"/>
  <c r="X38" i="3"/>
  <c r="Y38" i="3"/>
  <c r="Z38" i="3"/>
  <c r="V39" i="3"/>
  <c r="W39" i="3"/>
  <c r="X39" i="3"/>
  <c r="Y39" i="3"/>
  <c r="Z39" i="3"/>
  <c r="V40" i="3"/>
  <c r="W40" i="3"/>
  <c r="X40" i="3"/>
  <c r="Y40" i="3"/>
  <c r="Z40" i="3"/>
  <c r="V41" i="3"/>
  <c r="W41" i="3"/>
  <c r="X41" i="3"/>
  <c r="Y41" i="3"/>
  <c r="Z41" i="3"/>
  <c r="V42" i="3"/>
  <c r="W42" i="3"/>
  <c r="X42" i="3"/>
  <c r="Y42" i="3"/>
  <c r="Z42" i="3"/>
  <c r="V43" i="3"/>
  <c r="W43" i="3"/>
  <c r="X43" i="3"/>
  <c r="Y43" i="3"/>
  <c r="Z43" i="3"/>
  <c r="V44" i="3"/>
  <c r="W44" i="3"/>
  <c r="X44" i="3"/>
  <c r="Y44" i="3"/>
  <c r="Z44" i="3"/>
  <c r="V45" i="3"/>
  <c r="W45" i="3"/>
  <c r="X45" i="3"/>
  <c r="Y45" i="3"/>
  <c r="Z45" i="3"/>
  <c r="V46" i="3"/>
  <c r="W46" i="3"/>
  <c r="X46" i="3"/>
  <c r="Y46" i="3"/>
  <c r="Z46" i="3"/>
  <c r="V47" i="3"/>
  <c r="W47" i="3"/>
  <c r="X47" i="3"/>
  <c r="Y47" i="3"/>
  <c r="Z47" i="3"/>
  <c r="V48" i="3"/>
  <c r="W48" i="3"/>
  <c r="X48" i="3"/>
  <c r="Y48" i="3"/>
  <c r="Z48" i="3"/>
  <c r="V49" i="3"/>
  <c r="W49" i="3"/>
  <c r="X49" i="3"/>
  <c r="Y49" i="3"/>
  <c r="Z49" i="3"/>
  <c r="V50" i="3"/>
  <c r="W50" i="3"/>
  <c r="X50" i="3"/>
  <c r="Y50" i="3"/>
  <c r="Z50" i="3"/>
  <c r="V51" i="3"/>
  <c r="W51" i="3"/>
  <c r="X51" i="3"/>
  <c r="Y51" i="3"/>
  <c r="Z51" i="3"/>
  <c r="V52" i="3"/>
  <c r="W52" i="3"/>
  <c r="X52" i="3"/>
  <c r="Y52" i="3"/>
  <c r="Z52" i="3"/>
  <c r="V53" i="3"/>
  <c r="W53" i="3"/>
  <c r="X53" i="3"/>
  <c r="Y53" i="3"/>
  <c r="Z53" i="3"/>
  <c r="V54" i="3"/>
  <c r="W54" i="3"/>
  <c r="X54" i="3"/>
  <c r="Y54" i="3"/>
  <c r="Z54" i="3"/>
  <c r="V55" i="3"/>
  <c r="W55" i="3"/>
  <c r="X55" i="3"/>
  <c r="Y55" i="3"/>
  <c r="Z55" i="3"/>
  <c r="V56" i="3"/>
  <c r="W56" i="3"/>
  <c r="X56" i="3"/>
  <c r="Y56" i="3"/>
  <c r="Z56" i="3"/>
  <c r="V57" i="3"/>
  <c r="W57" i="3"/>
  <c r="X57" i="3"/>
  <c r="Y57" i="3"/>
  <c r="Z57" i="3"/>
  <c r="V58" i="3"/>
  <c r="W58" i="3"/>
  <c r="X58" i="3"/>
  <c r="Y58" i="3"/>
  <c r="Z58" i="3"/>
  <c r="V59" i="3"/>
  <c r="W59" i="3"/>
  <c r="X59" i="3"/>
  <c r="Y59" i="3"/>
  <c r="Z59" i="3"/>
  <c r="V60" i="3"/>
  <c r="W60" i="3"/>
  <c r="X60" i="3"/>
  <c r="Y60" i="3"/>
  <c r="Z60" i="3"/>
  <c r="V61" i="3"/>
  <c r="W61" i="3"/>
  <c r="X61" i="3"/>
  <c r="Y61" i="3"/>
  <c r="Z61" i="3"/>
  <c r="V62" i="3"/>
  <c r="W62" i="3"/>
  <c r="X62" i="3"/>
  <c r="Y62" i="3"/>
  <c r="Z62" i="3"/>
  <c r="V63" i="3"/>
  <c r="W63" i="3"/>
  <c r="X63" i="3"/>
  <c r="Y63" i="3"/>
  <c r="Z63" i="3"/>
  <c r="V64" i="3"/>
  <c r="W64" i="3"/>
  <c r="X64" i="3"/>
  <c r="Y64" i="3"/>
  <c r="Z64" i="3"/>
  <c r="V65" i="3"/>
  <c r="W65" i="3"/>
  <c r="X65" i="3"/>
  <c r="Y65" i="3"/>
  <c r="Z65" i="3"/>
  <c r="V66" i="3"/>
  <c r="W66" i="3"/>
  <c r="X66" i="3"/>
  <c r="Y66" i="3"/>
  <c r="Z66" i="3"/>
  <c r="V67" i="3"/>
  <c r="W67" i="3"/>
  <c r="X67" i="3"/>
  <c r="Y67" i="3"/>
  <c r="Z67" i="3"/>
  <c r="V68" i="3"/>
  <c r="W68" i="3"/>
  <c r="X68" i="3"/>
  <c r="Y68" i="3"/>
  <c r="Z68" i="3"/>
  <c r="V69" i="3"/>
  <c r="W69" i="3"/>
  <c r="X69" i="3"/>
  <c r="Y69" i="3"/>
  <c r="Z69" i="3"/>
  <c r="V70" i="3"/>
  <c r="W70" i="3"/>
  <c r="X70" i="3"/>
  <c r="Y70" i="3"/>
  <c r="Z70" i="3"/>
  <c r="V71" i="3"/>
  <c r="W71" i="3"/>
  <c r="X71" i="3"/>
  <c r="Y71" i="3"/>
  <c r="Z71" i="3"/>
  <c r="V72" i="3"/>
  <c r="W72" i="3"/>
  <c r="X72" i="3"/>
  <c r="Y72" i="3"/>
  <c r="Z72" i="3"/>
  <c r="V73" i="3"/>
  <c r="W73" i="3"/>
  <c r="X73" i="3"/>
  <c r="Y73" i="3"/>
  <c r="Z73" i="3"/>
  <c r="V74" i="3"/>
  <c r="W74" i="3"/>
  <c r="X74" i="3"/>
  <c r="Y74" i="3"/>
  <c r="Z74" i="3"/>
  <c r="V75" i="3"/>
  <c r="W75" i="3"/>
  <c r="X75" i="3"/>
  <c r="Y75" i="3"/>
  <c r="Z75" i="3"/>
  <c r="V76" i="3"/>
  <c r="W76" i="3"/>
  <c r="X76" i="3"/>
  <c r="Y76" i="3"/>
  <c r="Z76" i="3"/>
  <c r="V77" i="3"/>
  <c r="W77" i="3"/>
  <c r="X77" i="3"/>
  <c r="Y77" i="3"/>
  <c r="Z77" i="3"/>
  <c r="V78" i="3"/>
  <c r="W78" i="3"/>
  <c r="X78" i="3"/>
  <c r="Y78" i="3"/>
  <c r="Z78" i="3"/>
  <c r="V79" i="3"/>
  <c r="W79" i="3"/>
  <c r="X79" i="3"/>
  <c r="Y79" i="3"/>
  <c r="Z79" i="3"/>
  <c r="V80" i="3"/>
  <c r="W80" i="3"/>
  <c r="X80" i="3"/>
  <c r="Y80" i="3"/>
  <c r="Z80" i="3"/>
  <c r="V81" i="3"/>
  <c r="W81" i="3"/>
  <c r="X81" i="3"/>
  <c r="Y81" i="3"/>
  <c r="Z81" i="3"/>
  <c r="V82" i="3"/>
  <c r="W82" i="3"/>
  <c r="X82" i="3"/>
  <c r="Y82" i="3"/>
  <c r="Z82" i="3"/>
  <c r="V83" i="3"/>
  <c r="W83" i="3"/>
  <c r="X83" i="3"/>
  <c r="Y83" i="3"/>
  <c r="Z83" i="3"/>
  <c r="V84" i="3"/>
  <c r="W84" i="3"/>
  <c r="X84" i="3"/>
  <c r="Y84" i="3"/>
  <c r="Z84" i="3"/>
  <c r="V85" i="3"/>
  <c r="W85" i="3"/>
  <c r="X85" i="3"/>
  <c r="Y85" i="3"/>
  <c r="Z85" i="3"/>
  <c r="V86" i="3"/>
  <c r="W86" i="3"/>
  <c r="X86" i="3"/>
  <c r="Y86" i="3"/>
  <c r="Z86" i="3"/>
  <c r="V87" i="3"/>
  <c r="W87" i="3"/>
  <c r="X87" i="3"/>
  <c r="Y87" i="3"/>
  <c r="Z87" i="3"/>
  <c r="V88" i="3"/>
  <c r="W88" i="3"/>
  <c r="X88" i="3"/>
  <c r="Y88" i="3"/>
  <c r="Z88" i="3"/>
  <c r="V89" i="3"/>
  <c r="W89" i="3"/>
  <c r="X89" i="3"/>
  <c r="Y89" i="3"/>
  <c r="Z89" i="3"/>
  <c r="V90" i="3"/>
  <c r="W90" i="3"/>
  <c r="X90" i="3"/>
  <c r="Y90" i="3"/>
  <c r="Z90" i="3"/>
  <c r="V91" i="3"/>
  <c r="W91" i="3"/>
  <c r="X91" i="3"/>
  <c r="Y91" i="3"/>
  <c r="Z91" i="3"/>
  <c r="V92" i="3"/>
  <c r="W92" i="3"/>
  <c r="X92" i="3"/>
  <c r="Y92" i="3"/>
  <c r="Z92" i="3"/>
  <c r="V93" i="3"/>
  <c r="W93" i="3"/>
  <c r="X93" i="3"/>
  <c r="Y93" i="3"/>
  <c r="Z93" i="3"/>
  <c r="V94" i="3"/>
  <c r="W94" i="3"/>
  <c r="X94" i="3"/>
  <c r="Y94" i="3"/>
  <c r="Z94" i="3"/>
  <c r="V95" i="3"/>
  <c r="W95" i="3"/>
  <c r="X95" i="3"/>
  <c r="Y95" i="3"/>
  <c r="Z95" i="3"/>
  <c r="V96" i="3"/>
  <c r="W96" i="3"/>
  <c r="X96" i="3"/>
  <c r="Y96" i="3"/>
  <c r="Z96" i="3"/>
  <c r="V97" i="3"/>
  <c r="W97" i="3"/>
  <c r="X97" i="3"/>
  <c r="Y97" i="3"/>
  <c r="Z97" i="3"/>
  <c r="V98" i="3"/>
  <c r="W98" i="3"/>
  <c r="X98" i="3"/>
  <c r="Y98" i="3"/>
  <c r="Z98" i="3"/>
  <c r="V99" i="3"/>
  <c r="W99" i="3"/>
  <c r="X99" i="3"/>
  <c r="Y99" i="3"/>
  <c r="Z99" i="3"/>
  <c r="V100" i="3"/>
  <c r="W100" i="3"/>
  <c r="X100" i="3"/>
  <c r="Y100" i="3"/>
  <c r="Z100" i="3"/>
  <c r="V101" i="3"/>
  <c r="W101" i="3"/>
  <c r="X101" i="3"/>
  <c r="Y101" i="3"/>
  <c r="Z101" i="3"/>
  <c r="V102" i="3"/>
  <c r="W102" i="3"/>
  <c r="X102" i="3"/>
  <c r="Y102" i="3"/>
  <c r="Z102" i="3"/>
  <c r="V103" i="3"/>
  <c r="W103" i="3"/>
  <c r="X103" i="3"/>
  <c r="Y103" i="3"/>
  <c r="Z103" i="3"/>
  <c r="V104" i="3"/>
  <c r="W104" i="3"/>
  <c r="X104" i="3"/>
  <c r="Y104" i="3"/>
  <c r="Z104" i="3"/>
  <c r="V105" i="3"/>
  <c r="W105" i="3"/>
  <c r="X105" i="3"/>
  <c r="Y105" i="3"/>
  <c r="Z105" i="3"/>
  <c r="V106" i="3"/>
  <c r="W106" i="3"/>
  <c r="X106" i="3"/>
  <c r="Y106" i="3"/>
  <c r="Z106" i="3"/>
  <c r="V107" i="3"/>
  <c r="W107" i="3"/>
  <c r="X107" i="3"/>
  <c r="Y107" i="3"/>
  <c r="Z107" i="3"/>
  <c r="V108" i="3"/>
  <c r="W108" i="3"/>
  <c r="X108" i="3"/>
  <c r="Y108" i="3"/>
  <c r="Z108" i="3"/>
  <c r="V109" i="3"/>
  <c r="W109" i="3"/>
  <c r="X109" i="3"/>
  <c r="Y109" i="3"/>
  <c r="Z109" i="3"/>
  <c r="V110" i="3"/>
  <c r="W110" i="3"/>
  <c r="X110" i="3"/>
  <c r="Y110" i="3"/>
  <c r="Z110" i="3"/>
  <c r="V111" i="3"/>
  <c r="W111" i="3"/>
  <c r="X111" i="3"/>
  <c r="Y111" i="3"/>
  <c r="Z111" i="3"/>
  <c r="V112" i="3"/>
  <c r="W112" i="3"/>
  <c r="X112" i="3"/>
  <c r="Y112" i="3"/>
  <c r="Z112" i="3"/>
  <c r="V113" i="3"/>
  <c r="W113" i="3"/>
  <c r="X113" i="3"/>
  <c r="Y113" i="3"/>
  <c r="Z113" i="3"/>
  <c r="V114" i="3"/>
  <c r="W114" i="3"/>
  <c r="X114" i="3"/>
  <c r="Y114" i="3"/>
  <c r="Z114" i="3"/>
  <c r="V115" i="3"/>
  <c r="W115" i="3"/>
  <c r="X115" i="3"/>
  <c r="Y115" i="3"/>
  <c r="Z115" i="3"/>
  <c r="V116" i="3"/>
  <c r="W116" i="3"/>
  <c r="X116" i="3"/>
  <c r="Y116" i="3"/>
  <c r="Z116" i="3"/>
  <c r="V117" i="3"/>
  <c r="W117" i="3"/>
  <c r="X117" i="3"/>
  <c r="Y117" i="3"/>
  <c r="Z117" i="3"/>
  <c r="V118" i="3"/>
  <c r="W118" i="3"/>
  <c r="X118" i="3"/>
  <c r="Y118" i="3"/>
  <c r="Z118" i="3"/>
  <c r="V119" i="3"/>
  <c r="W119" i="3"/>
  <c r="X119" i="3"/>
  <c r="Y119" i="3"/>
  <c r="Z119" i="3"/>
  <c r="V120" i="3"/>
  <c r="W120" i="3"/>
  <c r="X120" i="3"/>
  <c r="Y120" i="3"/>
  <c r="Z120" i="3"/>
  <c r="V121" i="3"/>
  <c r="W121" i="3"/>
  <c r="X121" i="3"/>
  <c r="Y121" i="3"/>
  <c r="Z121" i="3"/>
  <c r="V122" i="3"/>
  <c r="W122" i="3"/>
  <c r="X122" i="3"/>
  <c r="Y122" i="3"/>
  <c r="Z122" i="3"/>
  <c r="V123" i="3"/>
  <c r="W123" i="3"/>
  <c r="X123" i="3"/>
  <c r="Y123" i="3"/>
  <c r="Z123" i="3"/>
  <c r="V124" i="3"/>
  <c r="W124" i="3"/>
  <c r="X124" i="3"/>
  <c r="Y124" i="3"/>
  <c r="Z124" i="3"/>
  <c r="V125" i="3"/>
  <c r="W125" i="3"/>
  <c r="X125" i="3"/>
  <c r="Y125" i="3"/>
  <c r="Z125" i="3"/>
  <c r="V126" i="3"/>
  <c r="W126" i="3"/>
  <c r="X126" i="3"/>
  <c r="Y126" i="3"/>
  <c r="Z126" i="3"/>
  <c r="V127" i="3"/>
  <c r="W127" i="3"/>
  <c r="X127" i="3"/>
  <c r="Y127" i="3"/>
  <c r="Z127" i="3"/>
  <c r="V128" i="3"/>
  <c r="W128" i="3"/>
  <c r="X128" i="3"/>
  <c r="Y128" i="3"/>
  <c r="Z128" i="3"/>
  <c r="V129" i="3"/>
  <c r="W129" i="3"/>
  <c r="X129" i="3"/>
  <c r="Y129" i="3"/>
  <c r="Z129" i="3"/>
  <c r="V130" i="3"/>
  <c r="W130" i="3"/>
  <c r="X130" i="3"/>
  <c r="Y130" i="3"/>
  <c r="Z130" i="3"/>
  <c r="V131" i="3"/>
  <c r="W131" i="3"/>
  <c r="X131" i="3"/>
  <c r="Y131" i="3"/>
  <c r="Z131" i="3"/>
  <c r="V132" i="3"/>
  <c r="W132" i="3"/>
  <c r="X132" i="3"/>
  <c r="Y132" i="3"/>
  <c r="Z132" i="3"/>
  <c r="V133" i="3"/>
  <c r="W133" i="3"/>
  <c r="X133" i="3"/>
  <c r="Y133" i="3"/>
  <c r="Z133" i="3"/>
  <c r="V134" i="3"/>
  <c r="W134" i="3"/>
  <c r="X134" i="3"/>
  <c r="Y134" i="3"/>
  <c r="Z134" i="3"/>
  <c r="V135" i="3"/>
  <c r="W135" i="3"/>
  <c r="X135" i="3"/>
  <c r="Y135" i="3"/>
  <c r="Z135" i="3"/>
  <c r="V136" i="3"/>
  <c r="W136" i="3"/>
  <c r="X136" i="3"/>
  <c r="Y136" i="3"/>
  <c r="Z136" i="3"/>
  <c r="V137" i="3"/>
  <c r="W137" i="3"/>
  <c r="X137" i="3"/>
  <c r="Y137" i="3"/>
  <c r="Z137" i="3"/>
  <c r="V138" i="3"/>
  <c r="W138" i="3"/>
  <c r="X138" i="3"/>
  <c r="Y138" i="3"/>
  <c r="Z138" i="3"/>
  <c r="V139" i="3"/>
  <c r="W139" i="3"/>
  <c r="X139" i="3"/>
  <c r="Y139" i="3"/>
  <c r="Z139" i="3"/>
  <c r="V140" i="3"/>
  <c r="W140" i="3"/>
  <c r="X140" i="3"/>
  <c r="Y140" i="3"/>
  <c r="Z140" i="3"/>
  <c r="V141" i="3"/>
  <c r="W141" i="3"/>
  <c r="X141" i="3"/>
  <c r="Y141" i="3"/>
  <c r="Z141" i="3"/>
  <c r="V142" i="3"/>
  <c r="W142" i="3"/>
  <c r="X142" i="3"/>
  <c r="Y142" i="3"/>
  <c r="Z142" i="3"/>
  <c r="V143" i="3"/>
  <c r="W143" i="3"/>
  <c r="X143" i="3"/>
  <c r="Y143" i="3"/>
  <c r="Z143" i="3"/>
  <c r="V144" i="3"/>
  <c r="W144" i="3"/>
  <c r="X144" i="3"/>
  <c r="Y144" i="3"/>
  <c r="Z144" i="3"/>
  <c r="V145" i="3"/>
  <c r="W145" i="3"/>
  <c r="X145" i="3"/>
  <c r="Y145" i="3"/>
  <c r="Z145" i="3"/>
  <c r="V146" i="3"/>
  <c r="W146" i="3"/>
  <c r="X146" i="3"/>
  <c r="Y146" i="3"/>
  <c r="Z146" i="3"/>
  <c r="V147" i="3"/>
  <c r="W147" i="3"/>
  <c r="X147" i="3"/>
  <c r="Y147" i="3"/>
  <c r="Z147" i="3"/>
  <c r="V148" i="3"/>
  <c r="W148" i="3"/>
  <c r="X148" i="3"/>
  <c r="Y148" i="3"/>
  <c r="Z148" i="3"/>
  <c r="V149" i="3"/>
  <c r="W149" i="3"/>
  <c r="X149" i="3"/>
  <c r="Y149" i="3"/>
  <c r="Z149" i="3"/>
  <c r="V150" i="3"/>
  <c r="W150" i="3"/>
  <c r="X150" i="3"/>
  <c r="Y150" i="3"/>
  <c r="Z150" i="3"/>
  <c r="V151" i="3"/>
  <c r="W151" i="3"/>
  <c r="X151" i="3"/>
  <c r="Y151" i="3"/>
  <c r="Z151" i="3"/>
  <c r="V152" i="3"/>
  <c r="W152" i="3"/>
  <c r="X152" i="3"/>
  <c r="Y152" i="3"/>
  <c r="Z152" i="3"/>
  <c r="V153" i="3"/>
  <c r="W153" i="3"/>
  <c r="X153" i="3"/>
  <c r="Y153" i="3"/>
  <c r="Z153" i="3"/>
  <c r="V154" i="3"/>
  <c r="W154" i="3"/>
  <c r="X154" i="3"/>
  <c r="Y154" i="3"/>
  <c r="Z154" i="3"/>
  <c r="V155" i="3"/>
  <c r="W155" i="3"/>
  <c r="X155" i="3"/>
  <c r="Y155" i="3"/>
  <c r="Z155" i="3"/>
  <c r="V156" i="3"/>
  <c r="W156" i="3"/>
  <c r="X156" i="3"/>
  <c r="Y156" i="3"/>
  <c r="Z156" i="3"/>
  <c r="V157" i="3"/>
  <c r="W157" i="3"/>
  <c r="X157" i="3"/>
  <c r="Y157" i="3"/>
  <c r="Z157" i="3"/>
  <c r="V158" i="3"/>
  <c r="W158" i="3"/>
  <c r="X158" i="3"/>
  <c r="Y158" i="3"/>
  <c r="Z158" i="3"/>
  <c r="V159" i="3"/>
  <c r="W159" i="3"/>
  <c r="X159" i="3"/>
  <c r="Y159" i="3"/>
  <c r="Z159" i="3"/>
  <c r="V160" i="3"/>
  <c r="W160" i="3"/>
  <c r="X160" i="3"/>
  <c r="Y160" i="3"/>
  <c r="Z160" i="3"/>
  <c r="V161" i="3"/>
  <c r="W161" i="3"/>
  <c r="X161" i="3"/>
  <c r="Y161" i="3"/>
  <c r="Z161" i="3"/>
  <c r="V162" i="3"/>
  <c r="W162" i="3"/>
  <c r="X162" i="3"/>
  <c r="Y162" i="3"/>
  <c r="Z162" i="3"/>
  <c r="V163" i="3"/>
  <c r="W163" i="3"/>
  <c r="X163" i="3"/>
  <c r="Y163" i="3"/>
  <c r="Z163" i="3"/>
  <c r="V164" i="3"/>
  <c r="W164" i="3"/>
  <c r="X164" i="3"/>
  <c r="Y164" i="3"/>
  <c r="Z164" i="3"/>
  <c r="V165" i="3"/>
  <c r="W165" i="3"/>
  <c r="X165" i="3"/>
  <c r="Y165" i="3"/>
  <c r="Z165" i="3"/>
  <c r="V166" i="3"/>
  <c r="W166" i="3"/>
  <c r="X166" i="3"/>
  <c r="Y166" i="3"/>
  <c r="Z166" i="3"/>
  <c r="V167" i="3"/>
  <c r="W167" i="3"/>
  <c r="X167" i="3"/>
  <c r="Y167" i="3"/>
  <c r="Z167" i="3"/>
  <c r="V168" i="3"/>
  <c r="W168" i="3"/>
  <c r="X168" i="3"/>
  <c r="Y168" i="3"/>
  <c r="Z168" i="3"/>
  <c r="V169" i="3"/>
  <c r="W169" i="3"/>
  <c r="X169" i="3"/>
  <c r="Y169" i="3"/>
  <c r="Z169" i="3"/>
  <c r="V170" i="3"/>
  <c r="W170" i="3"/>
  <c r="X170" i="3"/>
  <c r="Y170" i="3"/>
  <c r="Z170" i="3"/>
  <c r="V171" i="3"/>
  <c r="W171" i="3"/>
  <c r="X171" i="3"/>
  <c r="Y171" i="3"/>
  <c r="Z171" i="3"/>
  <c r="V172" i="3"/>
  <c r="W172" i="3"/>
  <c r="X172" i="3"/>
  <c r="Y172" i="3"/>
  <c r="Z172" i="3"/>
  <c r="V173" i="3"/>
  <c r="W173" i="3"/>
  <c r="X173" i="3"/>
  <c r="Y173" i="3"/>
  <c r="Z173" i="3"/>
  <c r="V174" i="3"/>
  <c r="W174" i="3"/>
  <c r="X174" i="3"/>
  <c r="Y174" i="3"/>
  <c r="Z174" i="3"/>
  <c r="V175" i="3"/>
  <c r="W175" i="3"/>
  <c r="X175" i="3"/>
  <c r="Y175" i="3"/>
  <c r="Z175" i="3"/>
  <c r="V176" i="3"/>
  <c r="W176" i="3"/>
  <c r="X176" i="3"/>
  <c r="Y176" i="3"/>
  <c r="Z176" i="3"/>
  <c r="V177" i="3"/>
  <c r="W177" i="3"/>
  <c r="X177" i="3"/>
  <c r="Y177" i="3"/>
  <c r="Z177" i="3"/>
  <c r="V178" i="3"/>
  <c r="W178" i="3"/>
  <c r="X178" i="3"/>
  <c r="Y178" i="3"/>
  <c r="Z178" i="3"/>
  <c r="V179" i="3"/>
  <c r="W179" i="3"/>
  <c r="X179" i="3"/>
  <c r="Y179" i="3"/>
  <c r="Z179" i="3"/>
  <c r="V180" i="3"/>
  <c r="W180" i="3"/>
  <c r="X180" i="3"/>
  <c r="Y180" i="3"/>
  <c r="Z180" i="3"/>
  <c r="V181" i="3"/>
  <c r="W181" i="3"/>
  <c r="X181" i="3"/>
  <c r="Y181" i="3"/>
  <c r="Z181" i="3"/>
  <c r="V182" i="3"/>
  <c r="W182" i="3"/>
  <c r="X182" i="3"/>
  <c r="Y182" i="3"/>
  <c r="Z182" i="3"/>
  <c r="V183" i="3"/>
  <c r="W183" i="3"/>
  <c r="X183" i="3"/>
  <c r="Y183" i="3"/>
  <c r="Z183" i="3"/>
  <c r="V184" i="3"/>
  <c r="W184" i="3"/>
  <c r="X184" i="3"/>
  <c r="Y184" i="3"/>
  <c r="Z184" i="3"/>
  <c r="V185" i="3"/>
  <c r="W185" i="3"/>
  <c r="X185" i="3"/>
  <c r="Y185" i="3"/>
  <c r="Z185" i="3"/>
  <c r="V186" i="3"/>
  <c r="W186" i="3"/>
  <c r="X186" i="3"/>
  <c r="Y186" i="3"/>
  <c r="Z186" i="3"/>
  <c r="V187" i="3"/>
  <c r="W187" i="3"/>
  <c r="X187" i="3"/>
  <c r="Y187" i="3"/>
  <c r="Z187" i="3"/>
  <c r="V188" i="3"/>
  <c r="W188" i="3"/>
  <c r="X188" i="3"/>
  <c r="Y188" i="3"/>
  <c r="Z188" i="3"/>
  <c r="V189" i="3"/>
  <c r="W189" i="3"/>
  <c r="X189" i="3"/>
  <c r="Y189" i="3"/>
  <c r="Z189" i="3"/>
  <c r="V190" i="3"/>
  <c r="W190" i="3"/>
  <c r="X190" i="3"/>
  <c r="Y190" i="3"/>
  <c r="Z190" i="3"/>
  <c r="V191" i="3"/>
  <c r="W191" i="3"/>
  <c r="X191" i="3"/>
  <c r="Y191" i="3"/>
  <c r="Z191" i="3"/>
  <c r="V192" i="3"/>
  <c r="W192" i="3"/>
  <c r="X192" i="3"/>
  <c r="Y192" i="3"/>
  <c r="Z192" i="3"/>
  <c r="V193" i="3"/>
  <c r="W193" i="3"/>
  <c r="X193" i="3"/>
  <c r="Y193" i="3"/>
  <c r="Z193" i="3"/>
  <c r="V194" i="3"/>
  <c r="W194" i="3"/>
  <c r="X194" i="3"/>
  <c r="Y194" i="3"/>
  <c r="Z194" i="3"/>
  <c r="V195" i="3"/>
  <c r="W195" i="3"/>
  <c r="X195" i="3"/>
  <c r="Y195" i="3"/>
  <c r="Z195" i="3"/>
  <c r="V196" i="3"/>
  <c r="W196" i="3"/>
  <c r="X196" i="3"/>
  <c r="Y196" i="3"/>
  <c r="Z196" i="3"/>
  <c r="V197" i="3"/>
  <c r="W197" i="3"/>
  <c r="X197" i="3"/>
  <c r="Y197" i="3"/>
  <c r="Z197" i="3"/>
  <c r="V198" i="3"/>
  <c r="W198" i="3"/>
  <c r="X198" i="3"/>
  <c r="Y198" i="3"/>
  <c r="Z198" i="3"/>
  <c r="V199" i="3"/>
  <c r="W199" i="3"/>
  <c r="X199" i="3"/>
  <c r="Y199" i="3"/>
  <c r="Z199" i="3"/>
  <c r="V200" i="3"/>
  <c r="W200" i="3"/>
  <c r="X200" i="3"/>
  <c r="Y200" i="3"/>
  <c r="Z200" i="3"/>
  <c r="V201" i="3"/>
  <c r="W201" i="3"/>
  <c r="X201" i="3"/>
  <c r="Y201" i="3"/>
  <c r="Z201" i="3"/>
  <c r="V202" i="3"/>
  <c r="W202" i="3"/>
  <c r="X202" i="3"/>
  <c r="Y202" i="3"/>
  <c r="Z202" i="3"/>
  <c r="V203" i="3"/>
  <c r="W203" i="3"/>
  <c r="X203" i="3"/>
  <c r="Y203" i="3"/>
  <c r="Z203" i="3"/>
  <c r="V204" i="3"/>
  <c r="W204" i="3"/>
  <c r="X204" i="3"/>
  <c r="Y204" i="3"/>
  <c r="Z204" i="3"/>
  <c r="V205" i="3"/>
  <c r="W205" i="3"/>
  <c r="X205" i="3"/>
  <c r="Y205" i="3"/>
  <c r="Z205" i="3"/>
  <c r="V206" i="3"/>
  <c r="W206" i="3"/>
  <c r="X206" i="3"/>
  <c r="Y206" i="3"/>
  <c r="Z206" i="3"/>
  <c r="V207" i="3"/>
  <c r="W207" i="3"/>
  <c r="X207" i="3"/>
  <c r="Y207" i="3"/>
  <c r="Z207" i="3"/>
  <c r="V208" i="3"/>
  <c r="W208" i="3"/>
  <c r="X208" i="3"/>
  <c r="Y208" i="3"/>
  <c r="Z208" i="3"/>
  <c r="V209" i="3"/>
  <c r="W209" i="3"/>
  <c r="X209" i="3"/>
  <c r="Y209" i="3"/>
  <c r="Z209" i="3"/>
  <c r="V210" i="3"/>
  <c r="W210" i="3"/>
  <c r="X210" i="3"/>
  <c r="Y210" i="3"/>
  <c r="Z210" i="3"/>
  <c r="V211" i="3"/>
  <c r="W211" i="3"/>
  <c r="X211" i="3"/>
  <c r="Y211" i="3"/>
  <c r="Z211" i="3"/>
  <c r="V212" i="3"/>
  <c r="W212" i="3"/>
  <c r="X212" i="3"/>
  <c r="Y212" i="3"/>
  <c r="Z212" i="3"/>
  <c r="V213" i="3"/>
  <c r="W213" i="3"/>
  <c r="X213" i="3"/>
  <c r="Y213" i="3"/>
  <c r="Z213" i="3"/>
  <c r="V214" i="3"/>
  <c r="W214" i="3"/>
  <c r="X214" i="3"/>
  <c r="Y214" i="3"/>
  <c r="Z214" i="3"/>
  <c r="V215" i="3"/>
  <c r="W215" i="3"/>
  <c r="X215" i="3"/>
  <c r="Y215" i="3"/>
  <c r="Z215" i="3"/>
  <c r="V216" i="3"/>
  <c r="W216" i="3"/>
  <c r="X216" i="3"/>
  <c r="Y216" i="3"/>
  <c r="Z216" i="3"/>
  <c r="V217" i="3"/>
  <c r="W217" i="3"/>
  <c r="X217" i="3"/>
  <c r="Y217" i="3"/>
  <c r="Z217" i="3"/>
  <c r="V218" i="3"/>
  <c r="W218" i="3"/>
  <c r="X218" i="3"/>
  <c r="Y218" i="3"/>
  <c r="Z218" i="3"/>
  <c r="V219" i="3"/>
  <c r="W219" i="3"/>
  <c r="X219" i="3"/>
  <c r="Y219" i="3"/>
  <c r="Z219" i="3"/>
  <c r="V220" i="3"/>
  <c r="W220" i="3"/>
  <c r="X220" i="3"/>
  <c r="Y220" i="3"/>
  <c r="Z220" i="3"/>
  <c r="V221" i="3"/>
  <c r="W221" i="3"/>
  <c r="X221" i="3"/>
  <c r="Y221" i="3"/>
  <c r="Z221" i="3"/>
  <c r="V222" i="3"/>
  <c r="W222" i="3"/>
  <c r="X222" i="3"/>
  <c r="Y222" i="3"/>
  <c r="Z222" i="3"/>
  <c r="V223" i="3"/>
  <c r="W223" i="3"/>
  <c r="X223" i="3"/>
  <c r="Y223" i="3"/>
  <c r="Z223" i="3"/>
  <c r="V224" i="3"/>
  <c r="W224" i="3"/>
  <c r="X224" i="3"/>
  <c r="Y224" i="3"/>
  <c r="Z224" i="3"/>
  <c r="V225" i="3"/>
  <c r="W225" i="3"/>
  <c r="X225" i="3"/>
  <c r="Y225" i="3"/>
  <c r="Z225" i="3"/>
  <c r="V226" i="3"/>
  <c r="W226" i="3"/>
  <c r="X226" i="3"/>
  <c r="Y226" i="3"/>
  <c r="Z226" i="3"/>
  <c r="V227" i="3"/>
  <c r="W227" i="3"/>
  <c r="X227" i="3"/>
  <c r="Y227" i="3"/>
  <c r="Z227" i="3"/>
  <c r="V228" i="3"/>
  <c r="W228" i="3"/>
  <c r="X228" i="3"/>
  <c r="Y228" i="3"/>
  <c r="Z228" i="3"/>
  <c r="V229" i="3"/>
  <c r="W229" i="3"/>
  <c r="X229" i="3"/>
  <c r="Y229" i="3"/>
  <c r="Z229" i="3"/>
  <c r="V230" i="3"/>
  <c r="W230" i="3"/>
  <c r="X230" i="3"/>
  <c r="Y230" i="3"/>
  <c r="Z230" i="3"/>
  <c r="V231" i="3"/>
  <c r="W231" i="3"/>
  <c r="X231" i="3"/>
  <c r="Y231" i="3"/>
  <c r="Z231" i="3"/>
  <c r="V232" i="3"/>
  <c r="W232" i="3"/>
  <c r="X232" i="3"/>
  <c r="Y232" i="3"/>
  <c r="Z232" i="3"/>
  <c r="V233" i="3"/>
  <c r="W233" i="3"/>
  <c r="X233" i="3"/>
  <c r="Y233" i="3"/>
  <c r="Z233" i="3"/>
  <c r="V234" i="3"/>
  <c r="W234" i="3"/>
  <c r="X234" i="3"/>
  <c r="Y234" i="3"/>
  <c r="Z234" i="3"/>
  <c r="V235" i="3"/>
  <c r="W235" i="3"/>
  <c r="X235" i="3"/>
  <c r="Y235" i="3"/>
  <c r="Z235" i="3"/>
  <c r="V236" i="3"/>
  <c r="W236" i="3"/>
  <c r="X236" i="3"/>
  <c r="Y236" i="3"/>
  <c r="Z236" i="3"/>
  <c r="V237" i="3"/>
  <c r="W237" i="3"/>
  <c r="X237" i="3"/>
  <c r="Y237" i="3"/>
  <c r="Z237" i="3"/>
  <c r="V238" i="3"/>
  <c r="W238" i="3"/>
  <c r="X238" i="3"/>
  <c r="Y238" i="3"/>
  <c r="Z238" i="3"/>
  <c r="V239" i="3"/>
  <c r="W239" i="3"/>
  <c r="X239" i="3"/>
  <c r="Y239" i="3"/>
  <c r="Z239" i="3"/>
  <c r="V240" i="3"/>
  <c r="W240" i="3"/>
  <c r="X240" i="3"/>
  <c r="Y240" i="3"/>
  <c r="Z240" i="3"/>
  <c r="V241" i="3"/>
  <c r="W241" i="3"/>
  <c r="X241" i="3"/>
  <c r="Y241" i="3"/>
  <c r="Z241" i="3"/>
  <c r="V242" i="3"/>
  <c r="W242" i="3"/>
  <c r="X242" i="3"/>
  <c r="Y242" i="3"/>
  <c r="Z242" i="3"/>
  <c r="V243" i="3"/>
  <c r="W243" i="3"/>
  <c r="X243" i="3"/>
  <c r="Y243" i="3"/>
  <c r="Z243" i="3"/>
  <c r="V244" i="3"/>
  <c r="W244" i="3"/>
  <c r="X244" i="3"/>
  <c r="Y244" i="3"/>
  <c r="Z244" i="3"/>
  <c r="V245" i="3"/>
  <c r="W245" i="3"/>
  <c r="X245" i="3"/>
  <c r="Y245" i="3"/>
  <c r="Z245" i="3"/>
  <c r="V246" i="3"/>
  <c r="W246" i="3"/>
  <c r="X246" i="3"/>
  <c r="Y246" i="3"/>
  <c r="Z246" i="3"/>
  <c r="V247" i="3"/>
  <c r="W247" i="3"/>
  <c r="X247" i="3"/>
  <c r="Y247" i="3"/>
  <c r="Z247" i="3"/>
  <c r="V248" i="3"/>
  <c r="W248" i="3"/>
  <c r="X248" i="3"/>
  <c r="Y248" i="3"/>
  <c r="Z248" i="3"/>
  <c r="V249" i="3"/>
  <c r="W249" i="3"/>
  <c r="X249" i="3"/>
  <c r="Y249" i="3"/>
  <c r="Z249" i="3"/>
  <c r="V250" i="3"/>
  <c r="W250" i="3"/>
  <c r="X250" i="3"/>
  <c r="Y250" i="3"/>
  <c r="Z250" i="3"/>
  <c r="V251" i="3"/>
  <c r="W251" i="3"/>
  <c r="X251" i="3"/>
  <c r="Y251" i="3"/>
  <c r="Z251" i="3"/>
  <c r="V252" i="3"/>
  <c r="W252" i="3"/>
  <c r="X252" i="3"/>
  <c r="Y252" i="3"/>
  <c r="Z252" i="3"/>
  <c r="V253" i="3"/>
  <c r="W253" i="3"/>
  <c r="X253" i="3"/>
  <c r="Y253" i="3"/>
  <c r="Z253" i="3"/>
  <c r="V254" i="3"/>
  <c r="W254" i="3"/>
  <c r="X254" i="3"/>
  <c r="Y254" i="3"/>
  <c r="Z254" i="3"/>
  <c r="V255" i="3"/>
  <c r="W255" i="3"/>
  <c r="X255" i="3"/>
  <c r="Y255" i="3"/>
  <c r="Z255" i="3"/>
  <c r="V256" i="3"/>
  <c r="W256" i="3"/>
  <c r="X256" i="3"/>
  <c r="Y256" i="3"/>
  <c r="Z256" i="3"/>
  <c r="V257" i="3"/>
  <c r="W257" i="3"/>
  <c r="X257" i="3"/>
  <c r="Y257" i="3"/>
  <c r="Z257" i="3"/>
  <c r="V258" i="3"/>
  <c r="W258" i="3"/>
  <c r="X258" i="3"/>
  <c r="Y258" i="3"/>
  <c r="Z258" i="3"/>
  <c r="V259" i="3"/>
  <c r="W259" i="3"/>
  <c r="X259" i="3"/>
  <c r="Y259" i="3"/>
  <c r="Z259" i="3"/>
  <c r="V260" i="3"/>
  <c r="W260" i="3"/>
  <c r="X260" i="3"/>
  <c r="Y260" i="3"/>
  <c r="Z260" i="3"/>
  <c r="V261" i="3"/>
  <c r="W261" i="3"/>
  <c r="X261" i="3"/>
  <c r="Y261" i="3"/>
  <c r="Z261" i="3"/>
  <c r="V262" i="3"/>
  <c r="W262" i="3"/>
  <c r="X262" i="3"/>
  <c r="Y262" i="3"/>
  <c r="Z262" i="3"/>
  <c r="V263" i="3"/>
  <c r="W263" i="3"/>
  <c r="X263" i="3"/>
  <c r="Y263" i="3"/>
  <c r="Z263" i="3"/>
  <c r="V264" i="3"/>
  <c r="W264" i="3"/>
  <c r="X264" i="3"/>
  <c r="Y264" i="3"/>
  <c r="Z264" i="3"/>
  <c r="V265" i="3"/>
  <c r="W265" i="3"/>
  <c r="X265" i="3"/>
  <c r="Y265" i="3"/>
  <c r="Z265" i="3"/>
  <c r="V266" i="3"/>
  <c r="W266" i="3"/>
  <c r="X266" i="3"/>
  <c r="Y266" i="3"/>
  <c r="Z266" i="3"/>
  <c r="V267" i="3"/>
  <c r="W267" i="3"/>
  <c r="X267" i="3"/>
  <c r="Y267" i="3"/>
  <c r="Z267" i="3"/>
  <c r="V268" i="3"/>
  <c r="W268" i="3"/>
  <c r="X268" i="3"/>
  <c r="Y268" i="3"/>
  <c r="Z268" i="3"/>
  <c r="V269" i="3"/>
  <c r="W269" i="3"/>
  <c r="X269" i="3"/>
  <c r="Y269" i="3"/>
  <c r="Z269" i="3"/>
  <c r="V270" i="3"/>
  <c r="W270" i="3"/>
  <c r="X270" i="3"/>
  <c r="Y270" i="3"/>
  <c r="Z270" i="3"/>
  <c r="V271" i="3"/>
  <c r="W271" i="3"/>
  <c r="X271" i="3"/>
  <c r="Y271" i="3"/>
  <c r="Z271" i="3"/>
  <c r="V272" i="3"/>
  <c r="W272" i="3"/>
  <c r="X272" i="3"/>
  <c r="Y272" i="3"/>
  <c r="Z272" i="3"/>
  <c r="V273" i="3"/>
  <c r="W273" i="3"/>
  <c r="X273" i="3"/>
  <c r="Y273" i="3"/>
  <c r="Z273" i="3"/>
  <c r="V274" i="3"/>
  <c r="W274" i="3"/>
  <c r="X274" i="3"/>
  <c r="Y274" i="3"/>
  <c r="Z274" i="3"/>
  <c r="V275" i="3"/>
  <c r="W275" i="3"/>
  <c r="X275" i="3"/>
  <c r="Y275" i="3"/>
  <c r="Z275" i="3"/>
  <c r="V276" i="3"/>
  <c r="W276" i="3"/>
  <c r="X276" i="3"/>
  <c r="Y276" i="3"/>
  <c r="Z276" i="3"/>
  <c r="Z277" i="3"/>
  <c r="V4" i="3"/>
  <c r="W4" i="3"/>
  <c r="X4" i="3"/>
  <c r="Y4" i="3"/>
  <c r="V3" i="3"/>
  <c r="W3" i="3"/>
  <c r="X3" i="3"/>
  <c r="Y3" i="3"/>
  <c r="Z4" i="3"/>
  <c r="V5" i="3"/>
  <c r="W5" i="3"/>
  <c r="X5" i="3"/>
  <c r="Y5" i="3"/>
  <c r="Z5" i="3"/>
  <c r="V6" i="3"/>
  <c r="W6" i="3"/>
  <c r="X6" i="3"/>
  <c r="Y6" i="3"/>
  <c r="Z6" i="3"/>
  <c r="V7" i="3"/>
  <c r="W7" i="3"/>
  <c r="X7" i="3"/>
  <c r="Y7" i="3"/>
  <c r="Z7" i="3"/>
  <c r="V8" i="3"/>
  <c r="W8" i="3"/>
  <c r="X8" i="3"/>
  <c r="Y8" i="3"/>
  <c r="Z8" i="3"/>
  <c r="V9" i="3"/>
  <c r="W9" i="3"/>
  <c r="X9" i="3"/>
  <c r="Y9" i="3"/>
  <c r="Z9" i="3"/>
  <c r="V10" i="3"/>
  <c r="W10" i="3"/>
  <c r="X10" i="3"/>
  <c r="Y10" i="3"/>
  <c r="Z10" i="3"/>
  <c r="Z11" i="3"/>
  <c r="V2" i="3"/>
  <c r="W2" i="3"/>
  <c r="X2" i="3"/>
  <c r="Y2" i="3"/>
  <c r="Z3" i="3"/>
  <c r="Q12" i="3"/>
  <c r="R12" i="3"/>
  <c r="S12" i="3"/>
  <c r="T12" i="3"/>
  <c r="Q11" i="3"/>
  <c r="R11" i="3"/>
  <c r="S11" i="3"/>
  <c r="T11" i="3"/>
  <c r="U12" i="3"/>
  <c r="Q13" i="3"/>
  <c r="R13" i="3"/>
  <c r="S13" i="3"/>
  <c r="T13" i="3"/>
  <c r="U13" i="3"/>
  <c r="Q14" i="3"/>
  <c r="R14" i="3"/>
  <c r="S14" i="3"/>
  <c r="T14" i="3"/>
  <c r="U14" i="3"/>
  <c r="Q15" i="3"/>
  <c r="R15" i="3"/>
  <c r="S15" i="3"/>
  <c r="T15" i="3"/>
  <c r="U15" i="3"/>
  <c r="Q16" i="3"/>
  <c r="R16" i="3"/>
  <c r="S16" i="3"/>
  <c r="T16" i="3"/>
  <c r="U16" i="3"/>
  <c r="Q17" i="3"/>
  <c r="R17" i="3"/>
  <c r="S17" i="3"/>
  <c r="T17" i="3"/>
  <c r="U17" i="3"/>
  <c r="Q18" i="3"/>
  <c r="R18" i="3"/>
  <c r="S18" i="3"/>
  <c r="T18" i="3"/>
  <c r="U18" i="3"/>
  <c r="Q19" i="3"/>
  <c r="R19" i="3"/>
  <c r="S19" i="3"/>
  <c r="T19" i="3"/>
  <c r="U19" i="3"/>
  <c r="Q20" i="3"/>
  <c r="R20" i="3"/>
  <c r="S20" i="3"/>
  <c r="T20" i="3"/>
  <c r="U20" i="3"/>
  <c r="Q21" i="3"/>
  <c r="R21" i="3"/>
  <c r="S21" i="3"/>
  <c r="T21" i="3"/>
  <c r="U21" i="3"/>
  <c r="Q22" i="3"/>
  <c r="R22" i="3"/>
  <c r="S22" i="3"/>
  <c r="T22" i="3"/>
  <c r="U22" i="3"/>
  <c r="Q23" i="3"/>
  <c r="R23" i="3"/>
  <c r="S23" i="3"/>
  <c r="T23" i="3"/>
  <c r="U23" i="3"/>
  <c r="Q24" i="3"/>
  <c r="R24" i="3"/>
  <c r="S24" i="3"/>
  <c r="T24" i="3"/>
  <c r="U24" i="3"/>
  <c r="Q25" i="3"/>
  <c r="R25" i="3"/>
  <c r="S25" i="3"/>
  <c r="T25" i="3"/>
  <c r="U25" i="3"/>
  <c r="Q26" i="3"/>
  <c r="R26" i="3"/>
  <c r="S26" i="3"/>
  <c r="T26" i="3"/>
  <c r="U26" i="3"/>
  <c r="Q27" i="3"/>
  <c r="R27" i="3"/>
  <c r="S27" i="3"/>
  <c r="T27" i="3"/>
  <c r="U27" i="3"/>
  <c r="Q28" i="3"/>
  <c r="R28" i="3"/>
  <c r="S28" i="3"/>
  <c r="T28" i="3"/>
  <c r="U28" i="3"/>
  <c r="Q29" i="3"/>
  <c r="R29" i="3"/>
  <c r="S29" i="3"/>
  <c r="T29" i="3"/>
  <c r="U29" i="3"/>
  <c r="Q30" i="3"/>
  <c r="R30" i="3"/>
  <c r="S30" i="3"/>
  <c r="T30" i="3"/>
  <c r="U30" i="3"/>
  <c r="Q31" i="3"/>
  <c r="R31" i="3"/>
  <c r="S31" i="3"/>
  <c r="T31" i="3"/>
  <c r="U31" i="3"/>
  <c r="Q32" i="3"/>
  <c r="R32" i="3"/>
  <c r="S32" i="3"/>
  <c r="T32" i="3"/>
  <c r="U32" i="3"/>
  <c r="Q33" i="3"/>
  <c r="R33" i="3"/>
  <c r="S33" i="3"/>
  <c r="T33" i="3"/>
  <c r="U33" i="3"/>
  <c r="Q34" i="3"/>
  <c r="R34" i="3"/>
  <c r="S34" i="3"/>
  <c r="T34" i="3"/>
  <c r="U34" i="3"/>
  <c r="Q35" i="3"/>
  <c r="R35" i="3"/>
  <c r="S35" i="3"/>
  <c r="T35" i="3"/>
  <c r="U35" i="3"/>
  <c r="Q36" i="3"/>
  <c r="R36" i="3"/>
  <c r="S36" i="3"/>
  <c r="T36" i="3"/>
  <c r="U36" i="3"/>
  <c r="Q37" i="3"/>
  <c r="R37" i="3"/>
  <c r="S37" i="3"/>
  <c r="T37" i="3"/>
  <c r="U37" i="3"/>
  <c r="Q38" i="3"/>
  <c r="R38" i="3"/>
  <c r="S38" i="3"/>
  <c r="T38" i="3"/>
  <c r="U38" i="3"/>
  <c r="Q39" i="3"/>
  <c r="R39" i="3"/>
  <c r="S39" i="3"/>
  <c r="T39" i="3"/>
  <c r="U39" i="3"/>
  <c r="Q40" i="3"/>
  <c r="R40" i="3"/>
  <c r="S40" i="3"/>
  <c r="T40" i="3"/>
  <c r="U40" i="3"/>
  <c r="Q41" i="3"/>
  <c r="R41" i="3"/>
  <c r="S41" i="3"/>
  <c r="T41" i="3"/>
  <c r="U41" i="3"/>
  <c r="Q42" i="3"/>
  <c r="R42" i="3"/>
  <c r="S42" i="3"/>
  <c r="T42" i="3"/>
  <c r="U42" i="3"/>
  <c r="Q43" i="3"/>
  <c r="R43" i="3"/>
  <c r="S43" i="3"/>
  <c r="T43" i="3"/>
  <c r="U43" i="3"/>
  <c r="Q44" i="3"/>
  <c r="R44" i="3"/>
  <c r="S44" i="3"/>
  <c r="T44" i="3"/>
  <c r="U44" i="3"/>
  <c r="Q45" i="3"/>
  <c r="R45" i="3"/>
  <c r="S45" i="3"/>
  <c r="T45" i="3"/>
  <c r="U45" i="3"/>
  <c r="Q46" i="3"/>
  <c r="R46" i="3"/>
  <c r="S46" i="3"/>
  <c r="T46" i="3"/>
  <c r="U46" i="3"/>
  <c r="Q47" i="3"/>
  <c r="R47" i="3"/>
  <c r="S47" i="3"/>
  <c r="T47" i="3"/>
  <c r="U47" i="3"/>
  <c r="Q48" i="3"/>
  <c r="R48" i="3"/>
  <c r="S48" i="3"/>
  <c r="T48" i="3"/>
  <c r="U48" i="3"/>
  <c r="Q49" i="3"/>
  <c r="R49" i="3"/>
  <c r="S49" i="3"/>
  <c r="T49" i="3"/>
  <c r="U49" i="3"/>
  <c r="Q50" i="3"/>
  <c r="R50" i="3"/>
  <c r="S50" i="3"/>
  <c r="T50" i="3"/>
  <c r="U50" i="3"/>
  <c r="Q51" i="3"/>
  <c r="R51" i="3"/>
  <c r="S51" i="3"/>
  <c r="T51" i="3"/>
  <c r="U51" i="3"/>
  <c r="Q52" i="3"/>
  <c r="R52" i="3"/>
  <c r="S52" i="3"/>
  <c r="T52" i="3"/>
  <c r="U52" i="3"/>
  <c r="Q53" i="3"/>
  <c r="R53" i="3"/>
  <c r="S53" i="3"/>
  <c r="T53" i="3"/>
  <c r="U53" i="3"/>
  <c r="Q54" i="3"/>
  <c r="R54" i="3"/>
  <c r="S54" i="3"/>
  <c r="T54" i="3"/>
  <c r="U54" i="3"/>
  <c r="Q55" i="3"/>
  <c r="R55" i="3"/>
  <c r="S55" i="3"/>
  <c r="T55" i="3"/>
  <c r="U55" i="3"/>
  <c r="Q56" i="3"/>
  <c r="R56" i="3"/>
  <c r="S56" i="3"/>
  <c r="T56" i="3"/>
  <c r="U56" i="3"/>
  <c r="Q57" i="3"/>
  <c r="R57" i="3"/>
  <c r="S57" i="3"/>
  <c r="T57" i="3"/>
  <c r="U57" i="3"/>
  <c r="Q58" i="3"/>
  <c r="R58" i="3"/>
  <c r="S58" i="3"/>
  <c r="T58" i="3"/>
  <c r="U58" i="3"/>
  <c r="Q59" i="3"/>
  <c r="R59" i="3"/>
  <c r="S59" i="3"/>
  <c r="T59" i="3"/>
  <c r="U59" i="3"/>
  <c r="Q60" i="3"/>
  <c r="R60" i="3"/>
  <c r="S60" i="3"/>
  <c r="T60" i="3"/>
  <c r="U60" i="3"/>
  <c r="Q61" i="3"/>
  <c r="R61" i="3"/>
  <c r="S61" i="3"/>
  <c r="T61" i="3"/>
  <c r="U61" i="3"/>
  <c r="Q62" i="3"/>
  <c r="R62" i="3"/>
  <c r="S62" i="3"/>
  <c r="T62" i="3"/>
  <c r="U62" i="3"/>
  <c r="Q63" i="3"/>
  <c r="R63" i="3"/>
  <c r="S63" i="3"/>
  <c r="T63" i="3"/>
  <c r="U63" i="3"/>
  <c r="Q64" i="3"/>
  <c r="R64" i="3"/>
  <c r="S64" i="3"/>
  <c r="T64" i="3"/>
  <c r="U64" i="3"/>
  <c r="Q65" i="3"/>
  <c r="R65" i="3"/>
  <c r="S65" i="3"/>
  <c r="T65" i="3"/>
  <c r="U65" i="3"/>
  <c r="Q66" i="3"/>
  <c r="R66" i="3"/>
  <c r="S66" i="3"/>
  <c r="T66" i="3"/>
  <c r="U66" i="3"/>
  <c r="Q67" i="3"/>
  <c r="R67" i="3"/>
  <c r="S67" i="3"/>
  <c r="T67" i="3"/>
  <c r="U67" i="3"/>
  <c r="Q68" i="3"/>
  <c r="R68" i="3"/>
  <c r="S68" i="3"/>
  <c r="T68" i="3"/>
  <c r="U68" i="3"/>
  <c r="Q69" i="3"/>
  <c r="R69" i="3"/>
  <c r="S69" i="3"/>
  <c r="T69" i="3"/>
  <c r="U69" i="3"/>
  <c r="Q70" i="3"/>
  <c r="R70" i="3"/>
  <c r="S70" i="3"/>
  <c r="T70" i="3"/>
  <c r="U70" i="3"/>
  <c r="Q71" i="3"/>
  <c r="R71" i="3"/>
  <c r="S71" i="3"/>
  <c r="T71" i="3"/>
  <c r="U71" i="3"/>
  <c r="Q72" i="3"/>
  <c r="R72" i="3"/>
  <c r="S72" i="3"/>
  <c r="T72" i="3"/>
  <c r="U72" i="3"/>
  <c r="Q73" i="3"/>
  <c r="R73" i="3"/>
  <c r="S73" i="3"/>
  <c r="T73" i="3"/>
  <c r="U73" i="3"/>
  <c r="Q74" i="3"/>
  <c r="R74" i="3"/>
  <c r="S74" i="3"/>
  <c r="T74" i="3"/>
  <c r="U74" i="3"/>
  <c r="Q75" i="3"/>
  <c r="R75" i="3"/>
  <c r="S75" i="3"/>
  <c r="T75" i="3"/>
  <c r="U75" i="3"/>
  <c r="Q76" i="3"/>
  <c r="R76" i="3"/>
  <c r="S76" i="3"/>
  <c r="T76" i="3"/>
  <c r="U76" i="3"/>
  <c r="Q77" i="3"/>
  <c r="R77" i="3"/>
  <c r="S77" i="3"/>
  <c r="T77" i="3"/>
  <c r="U77" i="3"/>
  <c r="Q78" i="3"/>
  <c r="R78" i="3"/>
  <c r="S78" i="3"/>
  <c r="T78" i="3"/>
  <c r="U78" i="3"/>
  <c r="Q79" i="3"/>
  <c r="R79" i="3"/>
  <c r="S79" i="3"/>
  <c r="T79" i="3"/>
  <c r="U79" i="3"/>
  <c r="Q80" i="3"/>
  <c r="R80" i="3"/>
  <c r="S80" i="3"/>
  <c r="T80" i="3"/>
  <c r="U80" i="3"/>
  <c r="Q81" i="3"/>
  <c r="R81" i="3"/>
  <c r="S81" i="3"/>
  <c r="T81" i="3"/>
  <c r="U81" i="3"/>
  <c r="Q82" i="3"/>
  <c r="R82" i="3"/>
  <c r="S82" i="3"/>
  <c r="T82" i="3"/>
  <c r="U82" i="3"/>
  <c r="Q83" i="3"/>
  <c r="R83" i="3"/>
  <c r="S83" i="3"/>
  <c r="T83" i="3"/>
  <c r="U83" i="3"/>
  <c r="Q84" i="3"/>
  <c r="R84" i="3"/>
  <c r="S84" i="3"/>
  <c r="T84" i="3"/>
  <c r="U84" i="3"/>
  <c r="Q85" i="3"/>
  <c r="R85" i="3"/>
  <c r="S85" i="3"/>
  <c r="T85" i="3"/>
  <c r="U85" i="3"/>
  <c r="Q86" i="3"/>
  <c r="R86" i="3"/>
  <c r="S86" i="3"/>
  <c r="T86" i="3"/>
  <c r="U86" i="3"/>
  <c r="Q87" i="3"/>
  <c r="R87" i="3"/>
  <c r="S87" i="3"/>
  <c r="T87" i="3"/>
  <c r="U87" i="3"/>
  <c r="Q88" i="3"/>
  <c r="R88" i="3"/>
  <c r="S88" i="3"/>
  <c r="T88" i="3"/>
  <c r="U88" i="3"/>
  <c r="Q89" i="3"/>
  <c r="R89" i="3"/>
  <c r="S89" i="3"/>
  <c r="T89" i="3"/>
  <c r="U89" i="3"/>
  <c r="Q90" i="3"/>
  <c r="R90" i="3"/>
  <c r="S90" i="3"/>
  <c r="T90" i="3"/>
  <c r="U90" i="3"/>
  <c r="Q91" i="3"/>
  <c r="R91" i="3"/>
  <c r="S91" i="3"/>
  <c r="T91" i="3"/>
  <c r="U91" i="3"/>
  <c r="Q92" i="3"/>
  <c r="R92" i="3"/>
  <c r="S92" i="3"/>
  <c r="T92" i="3"/>
  <c r="U92" i="3"/>
  <c r="Q93" i="3"/>
  <c r="R93" i="3"/>
  <c r="S93" i="3"/>
  <c r="T93" i="3"/>
  <c r="U93" i="3"/>
  <c r="Q94" i="3"/>
  <c r="R94" i="3"/>
  <c r="S94" i="3"/>
  <c r="T94" i="3"/>
  <c r="U94" i="3"/>
  <c r="Q95" i="3"/>
  <c r="R95" i="3"/>
  <c r="S95" i="3"/>
  <c r="T95" i="3"/>
  <c r="U95" i="3"/>
  <c r="Q96" i="3"/>
  <c r="R96" i="3"/>
  <c r="S96" i="3"/>
  <c r="T96" i="3"/>
  <c r="U96" i="3"/>
  <c r="Q97" i="3"/>
  <c r="R97" i="3"/>
  <c r="S97" i="3"/>
  <c r="T97" i="3"/>
  <c r="U97" i="3"/>
  <c r="Q98" i="3"/>
  <c r="R98" i="3"/>
  <c r="S98" i="3"/>
  <c r="T98" i="3"/>
  <c r="U98" i="3"/>
  <c r="Q99" i="3"/>
  <c r="R99" i="3"/>
  <c r="S99" i="3"/>
  <c r="T99" i="3"/>
  <c r="U99" i="3"/>
  <c r="Q100" i="3"/>
  <c r="R100" i="3"/>
  <c r="S100" i="3"/>
  <c r="T100" i="3"/>
  <c r="U100" i="3"/>
  <c r="Q101" i="3"/>
  <c r="R101" i="3"/>
  <c r="S101" i="3"/>
  <c r="T101" i="3"/>
  <c r="U101" i="3"/>
  <c r="Q102" i="3"/>
  <c r="R102" i="3"/>
  <c r="S102" i="3"/>
  <c r="T102" i="3"/>
  <c r="U102" i="3"/>
  <c r="Q103" i="3"/>
  <c r="R103" i="3"/>
  <c r="S103" i="3"/>
  <c r="T103" i="3"/>
  <c r="U103" i="3"/>
  <c r="Q104" i="3"/>
  <c r="R104" i="3"/>
  <c r="S104" i="3"/>
  <c r="T104" i="3"/>
  <c r="U104" i="3"/>
  <c r="Q105" i="3"/>
  <c r="R105" i="3"/>
  <c r="S105" i="3"/>
  <c r="T105" i="3"/>
  <c r="U105" i="3"/>
  <c r="Q106" i="3"/>
  <c r="R106" i="3"/>
  <c r="S106" i="3"/>
  <c r="T106" i="3"/>
  <c r="U106" i="3"/>
  <c r="Q107" i="3"/>
  <c r="R107" i="3"/>
  <c r="S107" i="3"/>
  <c r="T107" i="3"/>
  <c r="U107" i="3"/>
  <c r="Q108" i="3"/>
  <c r="R108" i="3"/>
  <c r="S108" i="3"/>
  <c r="T108" i="3"/>
  <c r="U108" i="3"/>
  <c r="Q109" i="3"/>
  <c r="R109" i="3"/>
  <c r="S109" i="3"/>
  <c r="T109" i="3"/>
  <c r="U109" i="3"/>
  <c r="Q110" i="3"/>
  <c r="R110" i="3"/>
  <c r="S110" i="3"/>
  <c r="T110" i="3"/>
  <c r="U110" i="3"/>
  <c r="Q111" i="3"/>
  <c r="R111" i="3"/>
  <c r="S111" i="3"/>
  <c r="T111" i="3"/>
  <c r="U111" i="3"/>
  <c r="Q112" i="3"/>
  <c r="R112" i="3"/>
  <c r="S112" i="3"/>
  <c r="T112" i="3"/>
  <c r="U112" i="3"/>
  <c r="Q113" i="3"/>
  <c r="R113" i="3"/>
  <c r="S113" i="3"/>
  <c r="T113" i="3"/>
  <c r="U113" i="3"/>
  <c r="Q114" i="3"/>
  <c r="R114" i="3"/>
  <c r="S114" i="3"/>
  <c r="T114" i="3"/>
  <c r="U114" i="3"/>
  <c r="Q115" i="3"/>
  <c r="R115" i="3"/>
  <c r="S115" i="3"/>
  <c r="T115" i="3"/>
  <c r="U115" i="3"/>
  <c r="Q116" i="3"/>
  <c r="R116" i="3"/>
  <c r="S116" i="3"/>
  <c r="T116" i="3"/>
  <c r="U116" i="3"/>
  <c r="Q117" i="3"/>
  <c r="R117" i="3"/>
  <c r="S117" i="3"/>
  <c r="T117" i="3"/>
  <c r="U117" i="3"/>
  <c r="Q118" i="3"/>
  <c r="R118" i="3"/>
  <c r="S118" i="3"/>
  <c r="T118" i="3"/>
  <c r="U118" i="3"/>
  <c r="Q119" i="3"/>
  <c r="R119" i="3"/>
  <c r="S119" i="3"/>
  <c r="T119" i="3"/>
  <c r="U119" i="3"/>
  <c r="Q120" i="3"/>
  <c r="R120" i="3"/>
  <c r="S120" i="3"/>
  <c r="T120" i="3"/>
  <c r="U120" i="3"/>
  <c r="Q121" i="3"/>
  <c r="R121" i="3"/>
  <c r="S121" i="3"/>
  <c r="T121" i="3"/>
  <c r="U121" i="3"/>
  <c r="Q122" i="3"/>
  <c r="R122" i="3"/>
  <c r="S122" i="3"/>
  <c r="T122" i="3"/>
  <c r="U122" i="3"/>
  <c r="Q123" i="3"/>
  <c r="R123" i="3"/>
  <c r="S123" i="3"/>
  <c r="T123" i="3"/>
  <c r="U123" i="3"/>
  <c r="Q124" i="3"/>
  <c r="R124" i="3"/>
  <c r="S124" i="3"/>
  <c r="T124" i="3"/>
  <c r="U124" i="3"/>
  <c r="Q125" i="3"/>
  <c r="R125" i="3"/>
  <c r="S125" i="3"/>
  <c r="T125" i="3"/>
  <c r="U125" i="3"/>
  <c r="Q126" i="3"/>
  <c r="R126" i="3"/>
  <c r="S126" i="3"/>
  <c r="T126" i="3"/>
  <c r="U126" i="3"/>
  <c r="Q127" i="3"/>
  <c r="R127" i="3"/>
  <c r="S127" i="3"/>
  <c r="T127" i="3"/>
  <c r="U127" i="3"/>
  <c r="Q128" i="3"/>
  <c r="R128" i="3"/>
  <c r="S128" i="3"/>
  <c r="T128" i="3"/>
  <c r="U128" i="3"/>
  <c r="Q129" i="3"/>
  <c r="R129" i="3"/>
  <c r="S129" i="3"/>
  <c r="T129" i="3"/>
  <c r="U129" i="3"/>
  <c r="Q130" i="3"/>
  <c r="R130" i="3"/>
  <c r="S130" i="3"/>
  <c r="T130" i="3"/>
  <c r="U130" i="3"/>
  <c r="Q131" i="3"/>
  <c r="R131" i="3"/>
  <c r="S131" i="3"/>
  <c r="T131" i="3"/>
  <c r="U131" i="3"/>
  <c r="Q132" i="3"/>
  <c r="R132" i="3"/>
  <c r="S132" i="3"/>
  <c r="T132" i="3"/>
  <c r="U132" i="3"/>
  <c r="Q133" i="3"/>
  <c r="R133" i="3"/>
  <c r="S133" i="3"/>
  <c r="T133" i="3"/>
  <c r="U133" i="3"/>
  <c r="Q134" i="3"/>
  <c r="R134" i="3"/>
  <c r="S134" i="3"/>
  <c r="T134" i="3"/>
  <c r="U134" i="3"/>
  <c r="Q135" i="3"/>
  <c r="R135" i="3"/>
  <c r="S135" i="3"/>
  <c r="T135" i="3"/>
  <c r="U135" i="3"/>
  <c r="Q136" i="3"/>
  <c r="R136" i="3"/>
  <c r="S136" i="3"/>
  <c r="T136" i="3"/>
  <c r="U136" i="3"/>
  <c r="Q137" i="3"/>
  <c r="R137" i="3"/>
  <c r="S137" i="3"/>
  <c r="T137" i="3"/>
  <c r="U137" i="3"/>
  <c r="Q138" i="3"/>
  <c r="R138" i="3"/>
  <c r="S138" i="3"/>
  <c r="T138" i="3"/>
  <c r="U138" i="3"/>
  <c r="Q139" i="3"/>
  <c r="R139" i="3"/>
  <c r="S139" i="3"/>
  <c r="T139" i="3"/>
  <c r="U139" i="3"/>
  <c r="Q140" i="3"/>
  <c r="R140" i="3"/>
  <c r="S140" i="3"/>
  <c r="T140" i="3"/>
  <c r="U140" i="3"/>
  <c r="Q141" i="3"/>
  <c r="R141" i="3"/>
  <c r="S141" i="3"/>
  <c r="T141" i="3"/>
  <c r="U141" i="3"/>
  <c r="Q142" i="3"/>
  <c r="R142" i="3"/>
  <c r="S142" i="3"/>
  <c r="T142" i="3"/>
  <c r="U142" i="3"/>
  <c r="Q143" i="3"/>
  <c r="R143" i="3"/>
  <c r="S143" i="3"/>
  <c r="T143" i="3"/>
  <c r="U143" i="3"/>
  <c r="Q144" i="3"/>
  <c r="R144" i="3"/>
  <c r="S144" i="3"/>
  <c r="T144" i="3"/>
  <c r="U144" i="3"/>
  <c r="Q145" i="3"/>
  <c r="R145" i="3"/>
  <c r="S145" i="3"/>
  <c r="T145" i="3"/>
  <c r="U145" i="3"/>
  <c r="Q146" i="3"/>
  <c r="R146" i="3"/>
  <c r="S146" i="3"/>
  <c r="T146" i="3"/>
  <c r="U146" i="3"/>
  <c r="Q147" i="3"/>
  <c r="R147" i="3"/>
  <c r="S147" i="3"/>
  <c r="T147" i="3"/>
  <c r="U147" i="3"/>
  <c r="Q148" i="3"/>
  <c r="R148" i="3"/>
  <c r="S148" i="3"/>
  <c r="T148" i="3"/>
  <c r="U148" i="3"/>
  <c r="Q149" i="3"/>
  <c r="R149" i="3"/>
  <c r="S149" i="3"/>
  <c r="T149" i="3"/>
  <c r="U149" i="3"/>
  <c r="Q150" i="3"/>
  <c r="R150" i="3"/>
  <c r="S150" i="3"/>
  <c r="T150" i="3"/>
  <c r="U150" i="3"/>
  <c r="Q151" i="3"/>
  <c r="R151" i="3"/>
  <c r="S151" i="3"/>
  <c r="T151" i="3"/>
  <c r="U151" i="3"/>
  <c r="Q152" i="3"/>
  <c r="R152" i="3"/>
  <c r="S152" i="3"/>
  <c r="T152" i="3"/>
  <c r="U152" i="3"/>
  <c r="Q153" i="3"/>
  <c r="R153" i="3"/>
  <c r="S153" i="3"/>
  <c r="T153" i="3"/>
  <c r="U153" i="3"/>
  <c r="Q154" i="3"/>
  <c r="R154" i="3"/>
  <c r="S154" i="3"/>
  <c r="T154" i="3"/>
  <c r="U154" i="3"/>
  <c r="Q155" i="3"/>
  <c r="R155" i="3"/>
  <c r="S155" i="3"/>
  <c r="T155" i="3"/>
  <c r="U155" i="3"/>
  <c r="Q156" i="3"/>
  <c r="R156" i="3"/>
  <c r="S156" i="3"/>
  <c r="T156" i="3"/>
  <c r="U156" i="3"/>
  <c r="Q157" i="3"/>
  <c r="R157" i="3"/>
  <c r="S157" i="3"/>
  <c r="T157" i="3"/>
  <c r="U157" i="3"/>
  <c r="Q158" i="3"/>
  <c r="R158" i="3"/>
  <c r="S158" i="3"/>
  <c r="T158" i="3"/>
  <c r="U158" i="3"/>
  <c r="Q159" i="3"/>
  <c r="R159" i="3"/>
  <c r="S159" i="3"/>
  <c r="T159" i="3"/>
  <c r="U159" i="3"/>
  <c r="Q160" i="3"/>
  <c r="R160" i="3"/>
  <c r="S160" i="3"/>
  <c r="T160" i="3"/>
  <c r="U160" i="3"/>
  <c r="Q161" i="3"/>
  <c r="R161" i="3"/>
  <c r="S161" i="3"/>
  <c r="T161" i="3"/>
  <c r="U161" i="3"/>
  <c r="Q162" i="3"/>
  <c r="R162" i="3"/>
  <c r="S162" i="3"/>
  <c r="T162" i="3"/>
  <c r="U162" i="3"/>
  <c r="Q163" i="3"/>
  <c r="R163" i="3"/>
  <c r="S163" i="3"/>
  <c r="T163" i="3"/>
  <c r="U163" i="3"/>
  <c r="Q164" i="3"/>
  <c r="R164" i="3"/>
  <c r="S164" i="3"/>
  <c r="T164" i="3"/>
  <c r="U164" i="3"/>
  <c r="Q165" i="3"/>
  <c r="R165" i="3"/>
  <c r="S165" i="3"/>
  <c r="T165" i="3"/>
  <c r="U165" i="3"/>
  <c r="Q166" i="3"/>
  <c r="R166" i="3"/>
  <c r="S166" i="3"/>
  <c r="T166" i="3"/>
  <c r="U166" i="3"/>
  <c r="Q167" i="3"/>
  <c r="R167" i="3"/>
  <c r="S167" i="3"/>
  <c r="T167" i="3"/>
  <c r="U167" i="3"/>
  <c r="Q168" i="3"/>
  <c r="R168" i="3"/>
  <c r="S168" i="3"/>
  <c r="T168" i="3"/>
  <c r="U168" i="3"/>
  <c r="Q169" i="3"/>
  <c r="R169" i="3"/>
  <c r="S169" i="3"/>
  <c r="T169" i="3"/>
  <c r="U169" i="3"/>
  <c r="Q170" i="3"/>
  <c r="R170" i="3"/>
  <c r="S170" i="3"/>
  <c r="T170" i="3"/>
  <c r="U170" i="3"/>
  <c r="Q171" i="3"/>
  <c r="R171" i="3"/>
  <c r="S171" i="3"/>
  <c r="T171" i="3"/>
  <c r="U171" i="3"/>
  <c r="Q172" i="3"/>
  <c r="R172" i="3"/>
  <c r="S172" i="3"/>
  <c r="T172" i="3"/>
  <c r="U172" i="3"/>
  <c r="Q173" i="3"/>
  <c r="R173" i="3"/>
  <c r="S173" i="3"/>
  <c r="T173" i="3"/>
  <c r="U173" i="3"/>
  <c r="Q174" i="3"/>
  <c r="R174" i="3"/>
  <c r="S174" i="3"/>
  <c r="T174" i="3"/>
  <c r="U174" i="3"/>
  <c r="Q175" i="3"/>
  <c r="R175" i="3"/>
  <c r="S175" i="3"/>
  <c r="T175" i="3"/>
  <c r="U175" i="3"/>
  <c r="Q176" i="3"/>
  <c r="R176" i="3"/>
  <c r="S176" i="3"/>
  <c r="T176" i="3"/>
  <c r="U176" i="3"/>
  <c r="Q177" i="3"/>
  <c r="R177" i="3"/>
  <c r="S177" i="3"/>
  <c r="T177" i="3"/>
  <c r="U177" i="3"/>
  <c r="Q178" i="3"/>
  <c r="R178" i="3"/>
  <c r="S178" i="3"/>
  <c r="T178" i="3"/>
  <c r="U178" i="3"/>
  <c r="Q179" i="3"/>
  <c r="R179" i="3"/>
  <c r="S179" i="3"/>
  <c r="T179" i="3"/>
  <c r="U179" i="3"/>
  <c r="Q180" i="3"/>
  <c r="R180" i="3"/>
  <c r="S180" i="3"/>
  <c r="T180" i="3"/>
  <c r="U180" i="3"/>
  <c r="Q181" i="3"/>
  <c r="R181" i="3"/>
  <c r="S181" i="3"/>
  <c r="T181" i="3"/>
  <c r="U181" i="3"/>
  <c r="Q182" i="3"/>
  <c r="R182" i="3"/>
  <c r="S182" i="3"/>
  <c r="T182" i="3"/>
  <c r="U182" i="3"/>
  <c r="Q183" i="3"/>
  <c r="R183" i="3"/>
  <c r="S183" i="3"/>
  <c r="T183" i="3"/>
  <c r="U183" i="3"/>
  <c r="Q184" i="3"/>
  <c r="R184" i="3"/>
  <c r="S184" i="3"/>
  <c r="T184" i="3"/>
  <c r="U184" i="3"/>
  <c r="Q185" i="3"/>
  <c r="R185" i="3"/>
  <c r="S185" i="3"/>
  <c r="T185" i="3"/>
  <c r="U185" i="3"/>
  <c r="Q186" i="3"/>
  <c r="R186" i="3"/>
  <c r="S186" i="3"/>
  <c r="T186" i="3"/>
  <c r="U186" i="3"/>
  <c r="Q187" i="3"/>
  <c r="R187" i="3"/>
  <c r="S187" i="3"/>
  <c r="T187" i="3"/>
  <c r="U187" i="3"/>
  <c r="Q188" i="3"/>
  <c r="R188" i="3"/>
  <c r="S188" i="3"/>
  <c r="T188" i="3"/>
  <c r="U188" i="3"/>
  <c r="Q189" i="3"/>
  <c r="R189" i="3"/>
  <c r="S189" i="3"/>
  <c r="T189" i="3"/>
  <c r="U189" i="3"/>
  <c r="Q190" i="3"/>
  <c r="R190" i="3"/>
  <c r="S190" i="3"/>
  <c r="T190" i="3"/>
  <c r="U190" i="3"/>
  <c r="Q191" i="3"/>
  <c r="R191" i="3"/>
  <c r="S191" i="3"/>
  <c r="T191" i="3"/>
  <c r="U191" i="3"/>
  <c r="Q192" i="3"/>
  <c r="R192" i="3"/>
  <c r="S192" i="3"/>
  <c r="T192" i="3"/>
  <c r="U192" i="3"/>
  <c r="Q193" i="3"/>
  <c r="R193" i="3"/>
  <c r="S193" i="3"/>
  <c r="T193" i="3"/>
  <c r="U193" i="3"/>
  <c r="Q194" i="3"/>
  <c r="R194" i="3"/>
  <c r="S194" i="3"/>
  <c r="T194" i="3"/>
  <c r="U194" i="3"/>
  <c r="Q195" i="3"/>
  <c r="R195" i="3"/>
  <c r="S195" i="3"/>
  <c r="T195" i="3"/>
  <c r="U195" i="3"/>
  <c r="Q196" i="3"/>
  <c r="R196" i="3"/>
  <c r="S196" i="3"/>
  <c r="T196" i="3"/>
  <c r="U196" i="3"/>
  <c r="Q197" i="3"/>
  <c r="R197" i="3"/>
  <c r="S197" i="3"/>
  <c r="T197" i="3"/>
  <c r="U197" i="3"/>
  <c r="Q198" i="3"/>
  <c r="R198" i="3"/>
  <c r="S198" i="3"/>
  <c r="T198" i="3"/>
  <c r="U198" i="3"/>
  <c r="Q199" i="3"/>
  <c r="R199" i="3"/>
  <c r="S199" i="3"/>
  <c r="T199" i="3"/>
  <c r="U199" i="3"/>
  <c r="Q200" i="3"/>
  <c r="R200" i="3"/>
  <c r="S200" i="3"/>
  <c r="T200" i="3"/>
  <c r="U200" i="3"/>
  <c r="Q201" i="3"/>
  <c r="R201" i="3"/>
  <c r="S201" i="3"/>
  <c r="T201" i="3"/>
  <c r="U201" i="3"/>
  <c r="Q202" i="3"/>
  <c r="R202" i="3"/>
  <c r="S202" i="3"/>
  <c r="T202" i="3"/>
  <c r="U202" i="3"/>
  <c r="Q203" i="3"/>
  <c r="R203" i="3"/>
  <c r="S203" i="3"/>
  <c r="T203" i="3"/>
  <c r="U203" i="3"/>
  <c r="Q204" i="3"/>
  <c r="R204" i="3"/>
  <c r="S204" i="3"/>
  <c r="T204" i="3"/>
  <c r="U204" i="3"/>
  <c r="Q205" i="3"/>
  <c r="R205" i="3"/>
  <c r="S205" i="3"/>
  <c r="T205" i="3"/>
  <c r="U205" i="3"/>
  <c r="Q206" i="3"/>
  <c r="R206" i="3"/>
  <c r="S206" i="3"/>
  <c r="T206" i="3"/>
  <c r="U206" i="3"/>
  <c r="Q207" i="3"/>
  <c r="R207" i="3"/>
  <c r="S207" i="3"/>
  <c r="T207" i="3"/>
  <c r="U207" i="3"/>
  <c r="Q208" i="3"/>
  <c r="R208" i="3"/>
  <c r="S208" i="3"/>
  <c r="T208" i="3"/>
  <c r="U208" i="3"/>
  <c r="Q209" i="3"/>
  <c r="R209" i="3"/>
  <c r="S209" i="3"/>
  <c r="T209" i="3"/>
  <c r="U209" i="3"/>
  <c r="Q210" i="3"/>
  <c r="R210" i="3"/>
  <c r="S210" i="3"/>
  <c r="T210" i="3"/>
  <c r="U210" i="3"/>
  <c r="Q211" i="3"/>
  <c r="R211" i="3"/>
  <c r="S211" i="3"/>
  <c r="T211" i="3"/>
  <c r="U211" i="3"/>
  <c r="Q212" i="3"/>
  <c r="R212" i="3"/>
  <c r="S212" i="3"/>
  <c r="T212" i="3"/>
  <c r="U212" i="3"/>
  <c r="Q213" i="3"/>
  <c r="R213" i="3"/>
  <c r="S213" i="3"/>
  <c r="T213" i="3"/>
  <c r="U213" i="3"/>
  <c r="Q214" i="3"/>
  <c r="R214" i="3"/>
  <c r="S214" i="3"/>
  <c r="T214" i="3"/>
  <c r="U214" i="3"/>
  <c r="Q215" i="3"/>
  <c r="R215" i="3"/>
  <c r="S215" i="3"/>
  <c r="T215" i="3"/>
  <c r="U215" i="3"/>
  <c r="Q216" i="3"/>
  <c r="R216" i="3"/>
  <c r="S216" i="3"/>
  <c r="T216" i="3"/>
  <c r="U216" i="3"/>
  <c r="Q217" i="3"/>
  <c r="R217" i="3"/>
  <c r="S217" i="3"/>
  <c r="T217" i="3"/>
  <c r="U217" i="3"/>
  <c r="Q218" i="3"/>
  <c r="R218" i="3"/>
  <c r="S218" i="3"/>
  <c r="T218" i="3"/>
  <c r="U218" i="3"/>
  <c r="Q219" i="3"/>
  <c r="R219" i="3"/>
  <c r="S219" i="3"/>
  <c r="T219" i="3"/>
  <c r="U219" i="3"/>
  <c r="Q220" i="3"/>
  <c r="R220" i="3"/>
  <c r="S220" i="3"/>
  <c r="T220" i="3"/>
  <c r="U220" i="3"/>
  <c r="Q221" i="3"/>
  <c r="R221" i="3"/>
  <c r="S221" i="3"/>
  <c r="T221" i="3"/>
  <c r="U221" i="3"/>
  <c r="Q222" i="3"/>
  <c r="R222" i="3"/>
  <c r="S222" i="3"/>
  <c r="T222" i="3"/>
  <c r="U222" i="3"/>
  <c r="Q223" i="3"/>
  <c r="R223" i="3"/>
  <c r="S223" i="3"/>
  <c r="T223" i="3"/>
  <c r="U223" i="3"/>
  <c r="Q224" i="3"/>
  <c r="R224" i="3"/>
  <c r="S224" i="3"/>
  <c r="T224" i="3"/>
  <c r="U224" i="3"/>
  <c r="Q225" i="3"/>
  <c r="R225" i="3"/>
  <c r="S225" i="3"/>
  <c r="T225" i="3"/>
  <c r="U225" i="3"/>
  <c r="Q226" i="3"/>
  <c r="R226" i="3"/>
  <c r="S226" i="3"/>
  <c r="T226" i="3"/>
  <c r="U226" i="3"/>
  <c r="Q227" i="3"/>
  <c r="R227" i="3"/>
  <c r="S227" i="3"/>
  <c r="T227" i="3"/>
  <c r="U227" i="3"/>
  <c r="Q228" i="3"/>
  <c r="R228" i="3"/>
  <c r="S228" i="3"/>
  <c r="T228" i="3"/>
  <c r="U228" i="3"/>
  <c r="Q229" i="3"/>
  <c r="R229" i="3"/>
  <c r="S229" i="3"/>
  <c r="T229" i="3"/>
  <c r="U229" i="3"/>
  <c r="Q230" i="3"/>
  <c r="R230" i="3"/>
  <c r="S230" i="3"/>
  <c r="T230" i="3"/>
  <c r="U230" i="3"/>
  <c r="Q231" i="3"/>
  <c r="R231" i="3"/>
  <c r="S231" i="3"/>
  <c r="T231" i="3"/>
  <c r="U231" i="3"/>
  <c r="Q232" i="3"/>
  <c r="R232" i="3"/>
  <c r="S232" i="3"/>
  <c r="T232" i="3"/>
  <c r="U232" i="3"/>
  <c r="Q233" i="3"/>
  <c r="R233" i="3"/>
  <c r="S233" i="3"/>
  <c r="T233" i="3"/>
  <c r="U233" i="3"/>
  <c r="Q234" i="3"/>
  <c r="R234" i="3"/>
  <c r="S234" i="3"/>
  <c r="T234" i="3"/>
  <c r="U234" i="3"/>
  <c r="Q235" i="3"/>
  <c r="R235" i="3"/>
  <c r="S235" i="3"/>
  <c r="T235" i="3"/>
  <c r="U235" i="3"/>
  <c r="Q236" i="3"/>
  <c r="R236" i="3"/>
  <c r="S236" i="3"/>
  <c r="T236" i="3"/>
  <c r="U236" i="3"/>
  <c r="Q237" i="3"/>
  <c r="R237" i="3"/>
  <c r="S237" i="3"/>
  <c r="T237" i="3"/>
  <c r="U237" i="3"/>
  <c r="Q238" i="3"/>
  <c r="R238" i="3"/>
  <c r="S238" i="3"/>
  <c r="T238" i="3"/>
  <c r="U238" i="3"/>
  <c r="Q239" i="3"/>
  <c r="R239" i="3"/>
  <c r="S239" i="3"/>
  <c r="T239" i="3"/>
  <c r="U239" i="3"/>
  <c r="Q240" i="3"/>
  <c r="R240" i="3"/>
  <c r="S240" i="3"/>
  <c r="T240" i="3"/>
  <c r="U240" i="3"/>
  <c r="Q241" i="3"/>
  <c r="R241" i="3"/>
  <c r="S241" i="3"/>
  <c r="T241" i="3"/>
  <c r="U241" i="3"/>
  <c r="Q242" i="3"/>
  <c r="R242" i="3"/>
  <c r="S242" i="3"/>
  <c r="T242" i="3"/>
  <c r="U242" i="3"/>
  <c r="Q243" i="3"/>
  <c r="R243" i="3"/>
  <c r="S243" i="3"/>
  <c r="T243" i="3"/>
  <c r="U243" i="3"/>
  <c r="Q244" i="3"/>
  <c r="R244" i="3"/>
  <c r="S244" i="3"/>
  <c r="T244" i="3"/>
  <c r="U244" i="3"/>
  <c r="Q245" i="3"/>
  <c r="R245" i="3"/>
  <c r="S245" i="3"/>
  <c r="T245" i="3"/>
  <c r="U245" i="3"/>
  <c r="Q246" i="3"/>
  <c r="R246" i="3"/>
  <c r="S246" i="3"/>
  <c r="T246" i="3"/>
  <c r="U246" i="3"/>
  <c r="Q247" i="3"/>
  <c r="R247" i="3"/>
  <c r="S247" i="3"/>
  <c r="T247" i="3"/>
  <c r="U247" i="3"/>
  <c r="Q248" i="3"/>
  <c r="R248" i="3"/>
  <c r="S248" i="3"/>
  <c r="T248" i="3"/>
  <c r="U248" i="3"/>
  <c r="Q249" i="3"/>
  <c r="R249" i="3"/>
  <c r="S249" i="3"/>
  <c r="T249" i="3"/>
  <c r="U249" i="3"/>
  <c r="Q250" i="3"/>
  <c r="R250" i="3"/>
  <c r="S250" i="3"/>
  <c r="T250" i="3"/>
  <c r="U250" i="3"/>
  <c r="Q251" i="3"/>
  <c r="R251" i="3"/>
  <c r="S251" i="3"/>
  <c r="T251" i="3"/>
  <c r="U251" i="3"/>
  <c r="Q252" i="3"/>
  <c r="R252" i="3"/>
  <c r="S252" i="3"/>
  <c r="T252" i="3"/>
  <c r="U252" i="3"/>
  <c r="Q253" i="3"/>
  <c r="R253" i="3"/>
  <c r="S253" i="3"/>
  <c r="T253" i="3"/>
  <c r="U253" i="3"/>
  <c r="Q254" i="3"/>
  <c r="R254" i="3"/>
  <c r="S254" i="3"/>
  <c r="T254" i="3"/>
  <c r="U254" i="3"/>
  <c r="Q255" i="3"/>
  <c r="R255" i="3"/>
  <c r="S255" i="3"/>
  <c r="T255" i="3"/>
  <c r="U255" i="3"/>
  <c r="Q256" i="3"/>
  <c r="R256" i="3"/>
  <c r="S256" i="3"/>
  <c r="T256" i="3"/>
  <c r="U256" i="3"/>
  <c r="Q257" i="3"/>
  <c r="R257" i="3"/>
  <c r="S257" i="3"/>
  <c r="T257" i="3"/>
  <c r="U257" i="3"/>
  <c r="Q258" i="3"/>
  <c r="R258" i="3"/>
  <c r="S258" i="3"/>
  <c r="T258" i="3"/>
  <c r="U258" i="3"/>
  <c r="Q259" i="3"/>
  <c r="R259" i="3"/>
  <c r="S259" i="3"/>
  <c r="T259" i="3"/>
  <c r="U259" i="3"/>
  <c r="Q260" i="3"/>
  <c r="R260" i="3"/>
  <c r="S260" i="3"/>
  <c r="T260" i="3"/>
  <c r="U260" i="3"/>
  <c r="Q261" i="3"/>
  <c r="R261" i="3"/>
  <c r="S261" i="3"/>
  <c r="T261" i="3"/>
  <c r="U261" i="3"/>
  <c r="Q262" i="3"/>
  <c r="R262" i="3"/>
  <c r="S262" i="3"/>
  <c r="T262" i="3"/>
  <c r="U262" i="3"/>
  <c r="Q263" i="3"/>
  <c r="R263" i="3"/>
  <c r="S263" i="3"/>
  <c r="T263" i="3"/>
  <c r="U263" i="3"/>
  <c r="Q264" i="3"/>
  <c r="R264" i="3"/>
  <c r="S264" i="3"/>
  <c r="T264" i="3"/>
  <c r="U264" i="3"/>
  <c r="Q265" i="3"/>
  <c r="R265" i="3"/>
  <c r="S265" i="3"/>
  <c r="T265" i="3"/>
  <c r="U265" i="3"/>
  <c r="Q266" i="3"/>
  <c r="R266" i="3"/>
  <c r="S266" i="3"/>
  <c r="T266" i="3"/>
  <c r="U266" i="3"/>
  <c r="Q267" i="3"/>
  <c r="R267" i="3"/>
  <c r="S267" i="3"/>
  <c r="T267" i="3"/>
  <c r="U267" i="3"/>
  <c r="Q268" i="3"/>
  <c r="R268" i="3"/>
  <c r="S268" i="3"/>
  <c r="T268" i="3"/>
  <c r="U268" i="3"/>
  <c r="Q269" i="3"/>
  <c r="R269" i="3"/>
  <c r="S269" i="3"/>
  <c r="T269" i="3"/>
  <c r="U269" i="3"/>
  <c r="Q270" i="3"/>
  <c r="R270" i="3"/>
  <c r="S270" i="3"/>
  <c r="T270" i="3"/>
  <c r="U270" i="3"/>
  <c r="Q271" i="3"/>
  <c r="R271" i="3"/>
  <c r="S271" i="3"/>
  <c r="T271" i="3"/>
  <c r="U271" i="3"/>
  <c r="Q272" i="3"/>
  <c r="R272" i="3"/>
  <c r="S272" i="3"/>
  <c r="T272" i="3"/>
  <c r="U272" i="3"/>
  <c r="Q273" i="3"/>
  <c r="R273" i="3"/>
  <c r="S273" i="3"/>
  <c r="T273" i="3"/>
  <c r="U273" i="3"/>
  <c r="Q274" i="3"/>
  <c r="R274" i="3"/>
  <c r="S274" i="3"/>
  <c r="T274" i="3"/>
  <c r="U274" i="3"/>
  <c r="Q275" i="3"/>
  <c r="R275" i="3"/>
  <c r="S275" i="3"/>
  <c r="T275" i="3"/>
  <c r="U275" i="3"/>
  <c r="Q276" i="3"/>
  <c r="R276" i="3"/>
  <c r="S276" i="3"/>
  <c r="T276" i="3"/>
  <c r="U276" i="3"/>
  <c r="Q277" i="3"/>
  <c r="R277" i="3"/>
  <c r="S277" i="3"/>
  <c r="T277" i="3"/>
  <c r="U277" i="3"/>
  <c r="U278" i="3"/>
  <c r="Q4" i="3"/>
  <c r="R4" i="3"/>
  <c r="S4" i="3"/>
  <c r="T4" i="3"/>
  <c r="Q3" i="3"/>
  <c r="R3" i="3"/>
  <c r="S3" i="3"/>
  <c r="T3" i="3"/>
  <c r="U4" i="3"/>
  <c r="Q5" i="3"/>
  <c r="R5" i="3"/>
  <c r="S5" i="3"/>
  <c r="T5" i="3"/>
  <c r="U5" i="3"/>
  <c r="Q6" i="3"/>
  <c r="R6" i="3"/>
  <c r="S6" i="3"/>
  <c r="T6" i="3"/>
  <c r="U6" i="3"/>
  <c r="Q7" i="3"/>
  <c r="R7" i="3"/>
  <c r="S7" i="3"/>
  <c r="T7" i="3"/>
  <c r="U7" i="3"/>
  <c r="Q8" i="3"/>
  <c r="R8" i="3"/>
  <c r="S8" i="3"/>
  <c r="T8" i="3"/>
  <c r="U8" i="3"/>
  <c r="Q9" i="3"/>
  <c r="R9" i="3"/>
  <c r="S9" i="3"/>
  <c r="T9" i="3"/>
  <c r="U9" i="3"/>
  <c r="Q10" i="3"/>
  <c r="R10" i="3"/>
  <c r="S10" i="3"/>
  <c r="T10" i="3"/>
  <c r="U10" i="3"/>
  <c r="U11" i="3"/>
  <c r="Q2" i="3"/>
  <c r="R2" i="3"/>
  <c r="S2" i="3"/>
  <c r="T2" i="3"/>
  <c r="U3" i="3"/>
  <c r="Z2" i="3"/>
  <c r="U2" i="3"/>
  <c r="AB277" i="3"/>
  <c r="AB278" i="3"/>
  <c r="AB275" i="3"/>
  <c r="AB276" i="3"/>
  <c r="AB2" i="3"/>
  <c r="AA2" i="3"/>
  <c r="AB3" i="3"/>
  <c r="AA3" i="3"/>
  <c r="AB4" i="3"/>
  <c r="AA4" i="3"/>
  <c r="AB5" i="3"/>
  <c r="AA5" i="3"/>
  <c r="AB6" i="3"/>
  <c r="AA6" i="3"/>
  <c r="AB7" i="3"/>
  <c r="AA7" i="3"/>
  <c r="AB8" i="3"/>
  <c r="AA8" i="3"/>
  <c r="AB9" i="3"/>
  <c r="AA9" i="3"/>
  <c r="AB10" i="3"/>
  <c r="AA10" i="3"/>
  <c r="AB11" i="3"/>
  <c r="AA11" i="3"/>
  <c r="AB12" i="3"/>
  <c r="AA12" i="3"/>
  <c r="AB13" i="3"/>
  <c r="AA13" i="3"/>
  <c r="AB14" i="3"/>
  <c r="AA14" i="3"/>
  <c r="AB15" i="3"/>
  <c r="AA15" i="3"/>
  <c r="AB16" i="3"/>
  <c r="AA16" i="3"/>
  <c r="AB17" i="3"/>
  <c r="AA17" i="3"/>
  <c r="AB18" i="3"/>
  <c r="AA18" i="3"/>
  <c r="AB19" i="3"/>
  <c r="AA19" i="3"/>
  <c r="AB20" i="3"/>
  <c r="AA20" i="3"/>
  <c r="AB21" i="3"/>
  <c r="AA21" i="3"/>
  <c r="AB22" i="3"/>
  <c r="AA22" i="3"/>
  <c r="AB23" i="3"/>
  <c r="AA23" i="3"/>
  <c r="AB24" i="3"/>
  <c r="AA24" i="3"/>
  <c r="AB25" i="3"/>
  <c r="AA25" i="3"/>
  <c r="AB26" i="3"/>
  <c r="AA26" i="3"/>
  <c r="AB27" i="3"/>
  <c r="AA27" i="3"/>
  <c r="AB28" i="3"/>
  <c r="AA28" i="3"/>
  <c r="AB29" i="3"/>
  <c r="AA29" i="3"/>
  <c r="AB30" i="3"/>
  <c r="AA30" i="3"/>
  <c r="AB31" i="3"/>
  <c r="AA31" i="3"/>
  <c r="AB32" i="3"/>
  <c r="AA32" i="3"/>
  <c r="AB33" i="3"/>
  <c r="AA33" i="3"/>
  <c r="AB34" i="3"/>
  <c r="AA34" i="3"/>
  <c r="AB35" i="3"/>
  <c r="AA35" i="3"/>
  <c r="AB36" i="3"/>
  <c r="AA36" i="3"/>
  <c r="AB37" i="3"/>
  <c r="AA37" i="3"/>
  <c r="AB38" i="3"/>
  <c r="AA38" i="3"/>
  <c r="AB39" i="3"/>
  <c r="AA39" i="3"/>
  <c r="AB40" i="3"/>
  <c r="AA40" i="3"/>
  <c r="AB41" i="3"/>
  <c r="AA41" i="3"/>
  <c r="AB42" i="3"/>
  <c r="AA42" i="3"/>
  <c r="AB43" i="3"/>
  <c r="AA43" i="3"/>
  <c r="AB44" i="3"/>
  <c r="AA44" i="3"/>
  <c r="AB45" i="3"/>
  <c r="AA45" i="3"/>
  <c r="AB46" i="3"/>
  <c r="AA46" i="3"/>
  <c r="AB47" i="3"/>
  <c r="AA47" i="3"/>
  <c r="AB48" i="3"/>
  <c r="AA48" i="3"/>
  <c r="AB49" i="3"/>
  <c r="AA49" i="3"/>
  <c r="AB50" i="3"/>
  <c r="AA50" i="3"/>
  <c r="AB51" i="3"/>
  <c r="AA51" i="3"/>
  <c r="AB52" i="3"/>
  <c r="AA52" i="3"/>
  <c r="AB53" i="3"/>
  <c r="AA53" i="3"/>
  <c r="AB54" i="3"/>
  <c r="AA54" i="3"/>
  <c r="AB55" i="3"/>
  <c r="AA55" i="3"/>
  <c r="AB56" i="3"/>
  <c r="AA56" i="3"/>
  <c r="AB57" i="3"/>
  <c r="AA57" i="3"/>
  <c r="AB58" i="3"/>
  <c r="AA58" i="3"/>
  <c r="AB59" i="3"/>
  <c r="AA59" i="3"/>
  <c r="AB60" i="3"/>
  <c r="AA60" i="3"/>
  <c r="AB61" i="3"/>
  <c r="AA61" i="3"/>
  <c r="AB62" i="3"/>
  <c r="AA62" i="3"/>
  <c r="AB63" i="3"/>
  <c r="AA63" i="3"/>
  <c r="AB64" i="3"/>
  <c r="AA64" i="3"/>
  <c r="AB65" i="3"/>
  <c r="AA65" i="3"/>
  <c r="AB66" i="3"/>
  <c r="AA66" i="3"/>
  <c r="AB67" i="3"/>
  <c r="AA67" i="3"/>
  <c r="AB68" i="3"/>
  <c r="AA68" i="3"/>
  <c r="AB69" i="3"/>
  <c r="AA69" i="3"/>
  <c r="AB70" i="3"/>
  <c r="AA70" i="3"/>
  <c r="AB71" i="3"/>
  <c r="AA71" i="3"/>
  <c r="AB72" i="3"/>
  <c r="AA72" i="3"/>
  <c r="AB73" i="3"/>
  <c r="AA73" i="3"/>
  <c r="AB74" i="3"/>
  <c r="AA74" i="3"/>
  <c r="AB75" i="3"/>
  <c r="AA75" i="3"/>
  <c r="AB76" i="3"/>
  <c r="AA76" i="3"/>
  <c r="AB77" i="3"/>
  <c r="AA77" i="3"/>
  <c r="AB78" i="3"/>
  <c r="AA78" i="3"/>
  <c r="AB79" i="3"/>
  <c r="AA79" i="3"/>
  <c r="AB80" i="3"/>
  <c r="AA80" i="3"/>
  <c r="AB81" i="3"/>
  <c r="AA81" i="3"/>
  <c r="AB82" i="3"/>
  <c r="AA82" i="3"/>
  <c r="AB83" i="3"/>
  <c r="AA83" i="3"/>
  <c r="AB84" i="3"/>
  <c r="AA84" i="3"/>
  <c r="AB85" i="3"/>
  <c r="AA85" i="3"/>
  <c r="AB86" i="3"/>
  <c r="AA86" i="3"/>
  <c r="AB87" i="3"/>
  <c r="AA87" i="3"/>
  <c r="AB88" i="3"/>
  <c r="AA88" i="3"/>
  <c r="AB89" i="3"/>
  <c r="AA89" i="3"/>
  <c r="AB90" i="3"/>
  <c r="AA90" i="3"/>
  <c r="AB91" i="3"/>
  <c r="AA91" i="3"/>
  <c r="AB92" i="3"/>
  <c r="AA92" i="3"/>
  <c r="AB93" i="3"/>
  <c r="AA93" i="3"/>
  <c r="AB94" i="3"/>
  <c r="AA94" i="3"/>
  <c r="AB95" i="3"/>
  <c r="AA95" i="3"/>
  <c r="AB96" i="3"/>
  <c r="AA96" i="3"/>
  <c r="AB97" i="3"/>
  <c r="AA97" i="3"/>
  <c r="AB98" i="3"/>
  <c r="AA98" i="3"/>
  <c r="AB99" i="3"/>
  <c r="AA99" i="3"/>
  <c r="AB100" i="3"/>
  <c r="AA100" i="3"/>
  <c r="AB101" i="3"/>
  <c r="AA101" i="3"/>
  <c r="AB102" i="3"/>
  <c r="AA102" i="3"/>
  <c r="AB103" i="3"/>
  <c r="AA103" i="3"/>
  <c r="AB104" i="3"/>
  <c r="AA104" i="3"/>
  <c r="AB105" i="3"/>
  <c r="AA105" i="3"/>
  <c r="AB106" i="3"/>
  <c r="AA106" i="3"/>
  <c r="AB107" i="3"/>
  <c r="AA107" i="3"/>
  <c r="AB108" i="3"/>
  <c r="AA108" i="3"/>
  <c r="AB109" i="3"/>
  <c r="AA109" i="3"/>
  <c r="AB110" i="3"/>
  <c r="AA110" i="3"/>
  <c r="AB111" i="3"/>
  <c r="AA111" i="3"/>
  <c r="AB112" i="3"/>
  <c r="AA112" i="3"/>
  <c r="AB113" i="3"/>
  <c r="AA113" i="3"/>
  <c r="AB114" i="3"/>
  <c r="AA114" i="3"/>
  <c r="AB115" i="3"/>
  <c r="AA115" i="3"/>
  <c r="AB116" i="3"/>
  <c r="AA116" i="3"/>
  <c r="AB117" i="3"/>
  <c r="AA117" i="3"/>
  <c r="AB118" i="3"/>
  <c r="AA118" i="3"/>
  <c r="AB119" i="3"/>
  <c r="AA119" i="3"/>
  <c r="AB120" i="3"/>
  <c r="AA120" i="3"/>
  <c r="AB121" i="3"/>
  <c r="AA121" i="3"/>
  <c r="AB122" i="3"/>
  <c r="AA122" i="3"/>
  <c r="AB123" i="3"/>
  <c r="AA123" i="3"/>
  <c r="AB124" i="3"/>
  <c r="AA124" i="3"/>
  <c r="AB125" i="3"/>
  <c r="AA125" i="3"/>
  <c r="AB126" i="3"/>
  <c r="AA126" i="3"/>
  <c r="AB127" i="3"/>
  <c r="AA127" i="3"/>
  <c r="AB128" i="3"/>
  <c r="AA128" i="3"/>
  <c r="AB129" i="3"/>
  <c r="AA129" i="3"/>
  <c r="AB130" i="3"/>
  <c r="AA130" i="3"/>
  <c r="AB131" i="3"/>
  <c r="AA131" i="3"/>
  <c r="AB132" i="3"/>
  <c r="AA132" i="3"/>
  <c r="AB133" i="3"/>
  <c r="AA133" i="3"/>
  <c r="AB134" i="3"/>
  <c r="AA134" i="3"/>
  <c r="AB135" i="3"/>
  <c r="AA135" i="3"/>
  <c r="AB136" i="3"/>
  <c r="AA136" i="3"/>
  <c r="AB137" i="3"/>
  <c r="AA137" i="3"/>
  <c r="AB138" i="3"/>
  <c r="AA138" i="3"/>
  <c r="AB139" i="3"/>
  <c r="AA139" i="3"/>
  <c r="AB140" i="3"/>
  <c r="AA140" i="3"/>
  <c r="AB141" i="3"/>
  <c r="AA141" i="3"/>
  <c r="AB142" i="3"/>
  <c r="AA142" i="3"/>
  <c r="AB143" i="3"/>
  <c r="AA143" i="3"/>
  <c r="AB144" i="3"/>
  <c r="AA144" i="3"/>
  <c r="AB145" i="3"/>
  <c r="AA145" i="3"/>
  <c r="AB146" i="3"/>
  <c r="AA146" i="3"/>
  <c r="AB147" i="3"/>
  <c r="AA147" i="3"/>
  <c r="AB148" i="3"/>
  <c r="AA148" i="3"/>
  <c r="AB149" i="3"/>
  <c r="AA149" i="3"/>
  <c r="AB150" i="3"/>
  <c r="AA150" i="3"/>
  <c r="AB151" i="3"/>
  <c r="AA151" i="3"/>
  <c r="AB152" i="3"/>
  <c r="AA152" i="3"/>
  <c r="AB153" i="3"/>
  <c r="AA153" i="3"/>
  <c r="AB154" i="3"/>
  <c r="AA154" i="3"/>
  <c r="AB155" i="3"/>
  <c r="AA155" i="3"/>
  <c r="AB156" i="3"/>
  <c r="AA156" i="3"/>
  <c r="AB157" i="3"/>
  <c r="AA157" i="3"/>
  <c r="AB158" i="3"/>
  <c r="AA158" i="3"/>
  <c r="AB159" i="3"/>
  <c r="AA159" i="3"/>
  <c r="AB160" i="3"/>
  <c r="AA160" i="3"/>
  <c r="AB161" i="3"/>
  <c r="AA161" i="3"/>
  <c r="AB162" i="3"/>
  <c r="AA162" i="3"/>
  <c r="AB163" i="3"/>
  <c r="AA163" i="3"/>
  <c r="AB164" i="3"/>
  <c r="AA164" i="3"/>
  <c r="AB165" i="3"/>
  <c r="AA165" i="3"/>
  <c r="AB166" i="3"/>
  <c r="AA166" i="3"/>
  <c r="AB167" i="3"/>
  <c r="AA167" i="3"/>
  <c r="AB168" i="3"/>
  <c r="AA168" i="3"/>
  <c r="AB169" i="3"/>
  <c r="AA169" i="3"/>
  <c r="AB170" i="3"/>
  <c r="AA170" i="3"/>
  <c r="AB171" i="3"/>
  <c r="AA171" i="3"/>
  <c r="AB172" i="3"/>
  <c r="AA172" i="3"/>
  <c r="AB173" i="3"/>
  <c r="AA173" i="3"/>
  <c r="AB174" i="3"/>
  <c r="AA174" i="3"/>
  <c r="AB175" i="3"/>
  <c r="AA175" i="3"/>
  <c r="AB176" i="3"/>
  <c r="AA176" i="3"/>
  <c r="AB177" i="3"/>
  <c r="AA177" i="3"/>
  <c r="AB178" i="3"/>
  <c r="AA178" i="3"/>
  <c r="AB179" i="3"/>
  <c r="AA179" i="3"/>
  <c r="AB180" i="3"/>
  <c r="AA180" i="3"/>
  <c r="AB181" i="3"/>
  <c r="AA181" i="3"/>
  <c r="AB182" i="3"/>
  <c r="AA182" i="3"/>
  <c r="AB183" i="3"/>
  <c r="AA183" i="3"/>
  <c r="AB184" i="3"/>
  <c r="AA184" i="3"/>
  <c r="AB185" i="3"/>
  <c r="AA185" i="3"/>
  <c r="AB186" i="3"/>
  <c r="AA186" i="3"/>
  <c r="AB187" i="3"/>
  <c r="AA187" i="3"/>
  <c r="AB188" i="3"/>
  <c r="AA188" i="3"/>
  <c r="AB189" i="3"/>
  <c r="AA189" i="3"/>
  <c r="AB190" i="3"/>
  <c r="AA190" i="3"/>
  <c r="AB191" i="3"/>
  <c r="AA191" i="3"/>
  <c r="AB192" i="3"/>
  <c r="AA192" i="3"/>
  <c r="AB193" i="3"/>
  <c r="AA193" i="3"/>
  <c r="AB194" i="3"/>
  <c r="AA194" i="3"/>
  <c r="AB195" i="3"/>
  <c r="AA195" i="3"/>
  <c r="AB196" i="3"/>
  <c r="AA196" i="3"/>
  <c r="AB197" i="3"/>
  <c r="AA197" i="3"/>
  <c r="AB198" i="3"/>
  <c r="AA198" i="3"/>
  <c r="AB199" i="3"/>
  <c r="AA199" i="3"/>
  <c r="AB200" i="3"/>
  <c r="AA200" i="3"/>
  <c r="AB201" i="3"/>
  <c r="AA201" i="3"/>
  <c r="AB202" i="3"/>
  <c r="AA202" i="3"/>
  <c r="AB203" i="3"/>
  <c r="AA203" i="3"/>
  <c r="AB204" i="3"/>
  <c r="AA204" i="3"/>
  <c r="AB205" i="3"/>
  <c r="AA205" i="3"/>
  <c r="AB206" i="3"/>
  <c r="AA206" i="3"/>
  <c r="AB207" i="3"/>
  <c r="AA207" i="3"/>
  <c r="AB208" i="3"/>
  <c r="AA208" i="3"/>
  <c r="AB209" i="3"/>
  <c r="AA209" i="3"/>
  <c r="AB210" i="3"/>
  <c r="AA210" i="3"/>
  <c r="AB211" i="3"/>
  <c r="AA211" i="3"/>
  <c r="AB212" i="3"/>
  <c r="AA212" i="3"/>
  <c r="AB213" i="3"/>
  <c r="AA213" i="3"/>
  <c r="AB214" i="3"/>
  <c r="AA214" i="3"/>
  <c r="AB215" i="3"/>
  <c r="AA215" i="3"/>
  <c r="AB216" i="3"/>
  <c r="AA216" i="3"/>
  <c r="AB217" i="3"/>
  <c r="AA217" i="3"/>
  <c r="AB218" i="3"/>
  <c r="AA218" i="3"/>
  <c r="AB219" i="3"/>
  <c r="AA219" i="3"/>
  <c r="AB220" i="3"/>
  <c r="AA220" i="3"/>
  <c r="AB221" i="3"/>
  <c r="AA221" i="3"/>
  <c r="AB222" i="3"/>
  <c r="AA222" i="3"/>
  <c r="AB223" i="3"/>
  <c r="AA223" i="3"/>
  <c r="AB224" i="3"/>
  <c r="AA224" i="3"/>
  <c r="AB225" i="3"/>
  <c r="AA225" i="3"/>
  <c r="AB226" i="3"/>
  <c r="AA226" i="3"/>
  <c r="AB227" i="3"/>
  <c r="AA227" i="3"/>
  <c r="AB228" i="3"/>
  <c r="AA228" i="3"/>
  <c r="AB229" i="3"/>
  <c r="AA229" i="3"/>
  <c r="AB230" i="3"/>
  <c r="AA230" i="3"/>
  <c r="AB231" i="3"/>
  <c r="AA231" i="3"/>
  <c r="AB232" i="3"/>
  <c r="AA232" i="3"/>
  <c r="AB233" i="3"/>
  <c r="AA233" i="3"/>
  <c r="AB234" i="3"/>
  <c r="AA234" i="3"/>
  <c r="AB235" i="3"/>
  <c r="AA235" i="3"/>
  <c r="AB236" i="3"/>
  <c r="AA236" i="3"/>
  <c r="AB237" i="3"/>
  <c r="AA237" i="3"/>
  <c r="AB238" i="3"/>
  <c r="AA238" i="3"/>
  <c r="AB239" i="3"/>
  <c r="AA239" i="3"/>
  <c r="AB240" i="3"/>
  <c r="AA240" i="3"/>
  <c r="AB241" i="3"/>
  <c r="AA241" i="3"/>
  <c r="AB242" i="3"/>
  <c r="AA242" i="3"/>
  <c r="AB243" i="3"/>
  <c r="AA243" i="3"/>
  <c r="AB244" i="3"/>
  <c r="AA244" i="3"/>
  <c r="AB245" i="3"/>
  <c r="AA245" i="3"/>
  <c r="AB246" i="3"/>
  <c r="AA246" i="3"/>
  <c r="AB247" i="3"/>
  <c r="AA247" i="3"/>
  <c r="AB248" i="3"/>
  <c r="AA248" i="3"/>
  <c r="AB249" i="3"/>
  <c r="AA249" i="3"/>
  <c r="AB250" i="3"/>
  <c r="AA250" i="3"/>
  <c r="AB251" i="3"/>
  <c r="AA251" i="3"/>
  <c r="AB252" i="3"/>
  <c r="AA252" i="3"/>
  <c r="AB253" i="3"/>
  <c r="AA253" i="3"/>
  <c r="AB254" i="3"/>
  <c r="AA254" i="3"/>
  <c r="AB255" i="3"/>
  <c r="AA255" i="3"/>
  <c r="AB256" i="3"/>
  <c r="AA256" i="3"/>
  <c r="AB257" i="3"/>
  <c r="AA257" i="3"/>
  <c r="AB258" i="3"/>
  <c r="AA258" i="3"/>
  <c r="AB259" i="3"/>
  <c r="AA259" i="3"/>
  <c r="AB260" i="3"/>
  <c r="AA260" i="3"/>
  <c r="AB261" i="3"/>
  <c r="AA261" i="3"/>
  <c r="AB262" i="3"/>
  <c r="AA262" i="3"/>
  <c r="AB263" i="3"/>
  <c r="AA263" i="3"/>
  <c r="AB264" i="3"/>
  <c r="AA264" i="3"/>
  <c r="AB265" i="3"/>
  <c r="AA265" i="3"/>
  <c r="AB266" i="3"/>
  <c r="AA266" i="3"/>
  <c r="AB267" i="3"/>
  <c r="AA267" i="3"/>
  <c r="AB268" i="3"/>
  <c r="AA268" i="3"/>
  <c r="AB269" i="3"/>
  <c r="AA269" i="3"/>
  <c r="AB270" i="3"/>
  <c r="AA270" i="3"/>
  <c r="AB271" i="3"/>
  <c r="AA271" i="3"/>
  <c r="AB272" i="3"/>
  <c r="AA272" i="3"/>
  <c r="AB273" i="3"/>
  <c r="AA273" i="3"/>
  <c r="AB274" i="3"/>
  <c r="AA274" i="3"/>
  <c r="AA275" i="3"/>
  <c r="AA276" i="3"/>
  <c r="AA277" i="3"/>
  <c r="AA278" i="3"/>
  <c r="AB407" i="3"/>
  <c r="AA407" i="3"/>
  <c r="AB408" i="3"/>
  <c r="AA408" i="3"/>
  <c r="AB409" i="3"/>
  <c r="AA409" i="3"/>
  <c r="AB410" i="3"/>
  <c r="AA410" i="3"/>
  <c r="AB411" i="3"/>
  <c r="AA411" i="3"/>
  <c r="AB412" i="3"/>
  <c r="AA412" i="3"/>
  <c r="AB413" i="3"/>
  <c r="AA413" i="3"/>
  <c r="AB414" i="3"/>
  <c r="AA414" i="3"/>
  <c r="AB415" i="3"/>
  <c r="AA415" i="3"/>
  <c r="AB416" i="3"/>
  <c r="AA416" i="3"/>
  <c r="AB417" i="3"/>
  <c r="AA417" i="3"/>
  <c r="AB418" i="3"/>
  <c r="AA418" i="3"/>
  <c r="AB419" i="3"/>
  <c r="AA419" i="3"/>
  <c r="AB420" i="3"/>
  <c r="AA420" i="3"/>
  <c r="AB421" i="3"/>
  <c r="AA421" i="3"/>
  <c r="AB422" i="3"/>
  <c r="AA422" i="3"/>
  <c r="AB423" i="3"/>
  <c r="AA423" i="3"/>
  <c r="AB424" i="3"/>
  <c r="AA424" i="3"/>
  <c r="AB425" i="3"/>
  <c r="AA425" i="3"/>
  <c r="AB426" i="3"/>
  <c r="AA426" i="3"/>
  <c r="AB427" i="3"/>
  <c r="AA427" i="3"/>
  <c r="AB428" i="3"/>
  <c r="AA428" i="3"/>
  <c r="AB429" i="3"/>
  <c r="AA429" i="3"/>
  <c r="AB430" i="3"/>
  <c r="AA430" i="3"/>
  <c r="AB431" i="3"/>
  <c r="AA431" i="3"/>
  <c r="AB432" i="3"/>
  <c r="AA432" i="3"/>
  <c r="AB433" i="3"/>
  <c r="AA433" i="3"/>
  <c r="AB434" i="3"/>
  <c r="AA434" i="3"/>
  <c r="AB435" i="3"/>
  <c r="AA435" i="3"/>
  <c r="AB436" i="3"/>
  <c r="AA436" i="3"/>
  <c r="AB437" i="3"/>
  <c r="AA437" i="3"/>
  <c r="AB438" i="3"/>
  <c r="AA438" i="3"/>
  <c r="AB439" i="3"/>
  <c r="AA439" i="3"/>
  <c r="AB440" i="3"/>
  <c r="AA440" i="3"/>
  <c r="AB441" i="3"/>
  <c r="AA441" i="3"/>
  <c r="AB442" i="3"/>
  <c r="AA442" i="3"/>
  <c r="AB443" i="3"/>
  <c r="AA443" i="3"/>
  <c r="AB444" i="3"/>
  <c r="AA444" i="3"/>
  <c r="AB445" i="3"/>
  <c r="AA445" i="3"/>
  <c r="AB446" i="3"/>
  <c r="AA446" i="3"/>
  <c r="AB447" i="3"/>
  <c r="AA447" i="3"/>
  <c r="AB448" i="3"/>
  <c r="AA448" i="3"/>
  <c r="AB449" i="3"/>
  <c r="AA449" i="3"/>
  <c r="AB450" i="3"/>
  <c r="AA450" i="3"/>
  <c r="AB451" i="3"/>
  <c r="AA451" i="3"/>
  <c r="AB452" i="3"/>
  <c r="AA452" i="3"/>
  <c r="AB453" i="3"/>
  <c r="AA453" i="3"/>
  <c r="AB455" i="3"/>
  <c r="AA455" i="3"/>
  <c r="AB456" i="3"/>
  <c r="AA456" i="3"/>
  <c r="AB457" i="3"/>
  <c r="AA457" i="3"/>
  <c r="AB458" i="3"/>
  <c r="AA458" i="3"/>
  <c r="AB459" i="3"/>
  <c r="AA459" i="3"/>
  <c r="AB460" i="3"/>
  <c r="AA460" i="3"/>
  <c r="AB461" i="3"/>
  <c r="AA461" i="3"/>
  <c r="AB462" i="3"/>
  <c r="AA462" i="3"/>
  <c r="AB463" i="3"/>
  <c r="AA463" i="3"/>
  <c r="AB464" i="3"/>
  <c r="AA464" i="3"/>
  <c r="AB465" i="3"/>
  <c r="AA465" i="3"/>
  <c r="AB466" i="3"/>
  <c r="AA466" i="3"/>
  <c r="AB467" i="3"/>
  <c r="AA467" i="3"/>
  <c r="AB468" i="3"/>
  <c r="AA468" i="3"/>
  <c r="AB469" i="3"/>
  <c r="AA469" i="3"/>
  <c r="AB470" i="3"/>
  <c r="AA470" i="3"/>
  <c r="AB471" i="3"/>
  <c r="AA471" i="3"/>
  <c r="AB472" i="3"/>
  <c r="AA472" i="3"/>
  <c r="AB473" i="3"/>
  <c r="AA473" i="3"/>
  <c r="AB474" i="3"/>
  <c r="AA474" i="3"/>
  <c r="AB475" i="3"/>
  <c r="AA475" i="3"/>
  <c r="AB476" i="3"/>
  <c r="AA476" i="3"/>
  <c r="AB477" i="3"/>
  <c r="AA477" i="3"/>
  <c r="AB478" i="3"/>
  <c r="AA478" i="3"/>
  <c r="AB479" i="3"/>
  <c r="AA479" i="3"/>
  <c r="AB480" i="3"/>
  <c r="AA480" i="3"/>
  <c r="AB481" i="3"/>
  <c r="AA481" i="3"/>
  <c r="AB482" i="3"/>
  <c r="AA482" i="3"/>
  <c r="AB483" i="3"/>
  <c r="AA483" i="3"/>
  <c r="AB484" i="3"/>
  <c r="AA484" i="3"/>
  <c r="AB485" i="3"/>
  <c r="AA485" i="3"/>
  <c r="AB486" i="3"/>
  <c r="AA486" i="3"/>
  <c r="AB487" i="3"/>
  <c r="AA487" i="3"/>
  <c r="AB488" i="3"/>
  <c r="AA488" i="3"/>
  <c r="AB489" i="3"/>
  <c r="AA489" i="3"/>
  <c r="AB490" i="3"/>
  <c r="AA490" i="3"/>
  <c r="AB491" i="3"/>
  <c r="AA491" i="3"/>
  <c r="AB492" i="3"/>
  <c r="AA492" i="3"/>
  <c r="AB493" i="3"/>
  <c r="AA493" i="3"/>
  <c r="AB494" i="3"/>
  <c r="AA494" i="3"/>
  <c r="AB495" i="3"/>
  <c r="AA495" i="3"/>
  <c r="AB496" i="3"/>
  <c r="AA496" i="3"/>
  <c r="AB497" i="3"/>
  <c r="AA497" i="3"/>
  <c r="AB498" i="3"/>
  <c r="AA498" i="3"/>
  <c r="AB499" i="3"/>
  <c r="AA499" i="3"/>
  <c r="AB500" i="3"/>
  <c r="AA500" i="3"/>
  <c r="AB501" i="3"/>
  <c r="AA501" i="3"/>
  <c r="AB502" i="3"/>
  <c r="AA502" i="3"/>
  <c r="AB503" i="3"/>
  <c r="AA503" i="3"/>
  <c r="Y76" i="5"/>
  <c r="Y77" i="5"/>
  <c r="Y78" i="5"/>
  <c r="Y79" i="5"/>
  <c r="Y80" i="5"/>
  <c r="Y81" i="5"/>
  <c r="Y82" i="5"/>
  <c r="Y83" i="5"/>
  <c r="Y84" i="5"/>
  <c r="Y75" i="5"/>
  <c r="Y40" i="5"/>
  <c r="Y41" i="5"/>
  <c r="Y42" i="5"/>
  <c r="Y43" i="5"/>
  <c r="Y39" i="5"/>
  <c r="Y8" i="5"/>
  <c r="Y9" i="5"/>
  <c r="Y7" i="5"/>
  <c r="E3" i="4"/>
</calcChain>
</file>

<file path=xl/comments1.xml><?xml version="1.0" encoding="utf-8"?>
<comments xmlns="http://schemas.openxmlformats.org/spreadsheetml/2006/main">
  <authors>
    <author>Microsoft Office 用户</author>
  </authors>
  <commentList>
    <comment ref="F1" authorId="0">
      <text>
        <r>
          <rPr>
            <b/>
            <sz val="11"/>
            <color indexed="81"/>
            <rFont val="ＭＳ Ｐゴシック"/>
            <charset val="128"/>
          </rPr>
          <t>Microsoft Office 用户:</t>
        </r>
        <r>
          <rPr>
            <sz val="11"/>
            <color indexed="81"/>
            <rFont val="ＭＳ Ｐゴシック"/>
            <charset val="128"/>
          </rPr>
          <t xml:space="preserve">
1. Straightforward
2. Easy to solve, Easy to implement
3. Medium to solve, Easy to implement or Easy to solve, Medium to implement
4. Medium to solve, Medium to implement
5. Hard to solve
</t>
        </r>
      </text>
    </comment>
    <comment ref="G1" authorId="0">
      <text>
        <r>
          <rPr>
            <b/>
            <sz val="11"/>
            <color indexed="81"/>
            <rFont val="ＭＳ Ｐゴシック"/>
            <charset val="128"/>
          </rPr>
          <t>Microsoft Office 用户:</t>
        </r>
        <r>
          <rPr>
            <sz val="11"/>
            <color indexed="81"/>
            <rFont val="ＭＳ Ｐゴシック"/>
            <charset val="128"/>
          </rPr>
          <t xml:space="preserve">
At most 10 trials</t>
        </r>
      </text>
    </comment>
    <comment ref="AA1" authorId="0">
      <text>
        <r>
          <rPr>
            <b/>
            <sz val="11"/>
            <color indexed="81"/>
            <rFont val="ＭＳ Ｐゴシック"/>
            <charset val="128"/>
          </rPr>
          <t>Microsoft Office 用户:</t>
        </r>
        <r>
          <rPr>
            <sz val="11"/>
            <color indexed="81"/>
            <rFont val="ＭＳ Ｐゴシック"/>
            <charset val="128"/>
          </rPr>
          <t xml:space="preserve">
At most 4 hours</t>
        </r>
      </text>
    </comment>
  </commentList>
</comments>
</file>

<file path=xl/sharedStrings.xml><?xml version="1.0" encoding="utf-8"?>
<sst xmlns="http://schemas.openxmlformats.org/spreadsheetml/2006/main" count="6543" uniqueCount="1537">
  <si>
    <t>ID</t>
  </si>
  <si>
    <t>Name</t>
  </si>
  <si>
    <t>Type</t>
  </si>
  <si>
    <t>Difficulty</t>
  </si>
  <si>
    <t>Trials</t>
  </si>
  <si>
    <t>Level</t>
  </si>
  <si>
    <t>Date</t>
  </si>
  <si>
    <t>Knowledge</t>
  </si>
  <si>
    <t>Comment</t>
  </si>
  <si>
    <t>Deailed Solution</t>
  </si>
  <si>
    <t>1A</t>
  </si>
  <si>
    <t>Theatre Square</t>
  </si>
  <si>
    <t>数学</t>
  </si>
  <si>
    <t>A</t>
  </si>
  <si>
    <t>1.map()函数的用法 2.向下取整的简单方式(取负数)</t>
  </si>
  <si>
    <t>4A</t>
  </si>
  <si>
    <t>Watermelon</t>
  </si>
  <si>
    <t>1.列表的等间距元素获取 list[start::seq] 2.input()函数与int类型</t>
  </si>
  <si>
    <t>158A</t>
  </si>
  <si>
    <t>Next Round</t>
  </si>
  <si>
    <t>模拟</t>
  </si>
  <si>
    <t>1.lambda()函数 2.filter()函数 3.注意list的初标为0</t>
  </si>
  <si>
    <t>71A</t>
  </si>
  <si>
    <t>Way Too Long Words</t>
  </si>
  <si>
    <t>字符串</t>
  </si>
  <si>
    <t>1.str[-1]表示最后一个字符 2.for _ in range(n):</t>
  </si>
  <si>
    <t>118A</t>
  </si>
  <si>
    <t>String Task</t>
  </si>
  <si>
    <t>1.str.lower()函数 2.str.translate(None, del_str) 快速删除特定字符</t>
  </si>
  <si>
    <t>158B</t>
  </si>
  <si>
    <t>Taxi</t>
  </si>
  <si>
    <t>B</t>
  </si>
  <si>
    <t>1.map(num_list.count, range(num)) 快速按照range(num)计数 2.[0]*5复制</t>
  </si>
  <si>
    <t>50A</t>
  </si>
  <si>
    <t>Domino piling</t>
  </si>
  <si>
    <t>1.reduce()函数 2.eval(), exec(), execfile()函数</t>
  </si>
  <si>
    <t>231A</t>
  </si>
  <si>
    <t>Team</t>
  </si>
  <si>
    <t>1.sum()函数求满足表达式的例子数量 2.str.count()函数 3.一行for表达式</t>
  </si>
  <si>
    <t>116A</t>
  </si>
  <si>
    <t>Tram</t>
  </si>
  <si>
    <t>1.array[0:i+1]表示取出前i个元素</t>
  </si>
  <si>
    <t>282A</t>
  </si>
  <si>
    <t>Bit++</t>
  </si>
  <si>
    <t>1.逻辑表达式作为数值进行运算</t>
  </si>
  <si>
    <t>131A</t>
  </si>
  <si>
    <t>cAPS IOCK</t>
  </si>
  <si>
    <t>1.str.isupper()函数 2.str.swapcase()函数 3.print中的if else语句</t>
  </si>
  <si>
    <t>266A</t>
  </si>
  <si>
    <t>Stones on the Table</t>
  </si>
  <si>
    <t>1.zip()函数 2.冗余状态</t>
  </si>
  <si>
    <t>96A</t>
  </si>
  <si>
    <t>Football</t>
  </si>
  <si>
    <t>1.'a'*7复制</t>
  </si>
  <si>
    <t>133A</t>
  </si>
  <si>
    <t>HQ9+</t>
  </si>
  <si>
    <t>1.题意是说要有输出.. 2.set()函数</t>
  </si>
  <si>
    <t>112A</t>
  </si>
  <si>
    <t>Petya and Strings</t>
  </si>
  <si>
    <t>1.cmp()函数 2.*[]展开</t>
  </si>
  <si>
    <t>82A</t>
  </si>
  <si>
    <t>Double Cola</t>
  </si>
  <si>
    <t>1.右移位运算&gt;&gt;</t>
  </si>
  <si>
    <t>要细心，需优化</t>
  </si>
  <si>
    <t>148A</t>
  </si>
  <si>
    <t>Insomnia cure</t>
  </si>
  <si>
    <t>数学 模拟</t>
  </si>
  <si>
    <t>1.any()函数</t>
  </si>
  <si>
    <t>119A</t>
  </si>
  <si>
    <t>Epic Game</t>
  </si>
  <si>
    <t>1.最大公约数计算 2.if else一行语句 3.取反位运算^</t>
  </si>
  <si>
    <t>281A</t>
  </si>
  <si>
    <t>Word Captialization</t>
  </si>
  <si>
    <t>160A</t>
  </si>
  <si>
    <t>Twins</t>
  </si>
  <si>
    <t>排序 贪心</t>
  </si>
  <si>
    <t>1.冒泡排序 2.sorted()函数以及list.sort() 3.list.pop()</t>
  </si>
  <si>
    <t>339A</t>
  </si>
  <si>
    <t>Helpful Maths</t>
  </si>
  <si>
    <t>排序 字符串</t>
  </si>
  <si>
    <t xml:space="preserve">1.sorted()函数可作用于字符串，以及任何可循环的对象 </t>
  </si>
  <si>
    <t>236A</t>
  </si>
  <si>
    <t>Boy or Girl</t>
  </si>
  <si>
    <t>字符串 集合</t>
  </si>
  <si>
    <t>1.set()函数 2.位运算&amp;来判断奇偶</t>
  </si>
  <si>
    <t>379A</t>
  </si>
  <si>
    <t>New Year Candles</t>
  </si>
  <si>
    <t>需再看看，特别是数学公式的求得以及位运算</t>
  </si>
  <si>
    <t>110A</t>
  </si>
  <si>
    <t>Nearly Lucky Number</t>
  </si>
  <si>
    <t>1.set包含判断 2.str.count()</t>
  </si>
  <si>
    <t>271A</t>
  </si>
  <si>
    <t>Beautiful Year</t>
  </si>
  <si>
    <t>模拟 集合</t>
  </si>
  <si>
    <t>460A</t>
  </si>
  <si>
    <t>Vasya and Socks</t>
  </si>
  <si>
    <t>与379A同构，注意对比</t>
  </si>
  <si>
    <t>467A</t>
  </si>
  <si>
    <t>George and Accommodation</t>
  </si>
  <si>
    <t>1.eval() 2.sum()符合条件数量计数</t>
  </si>
  <si>
    <t>与231A类似</t>
  </si>
  <si>
    <t>472A</t>
  </si>
  <si>
    <t>Design Tutorial: Learn from Math</t>
  </si>
  <si>
    <t>数学 数论</t>
  </si>
  <si>
    <t>试着证一下这个statement</t>
  </si>
  <si>
    <t>228A</t>
  </si>
  <si>
    <t>Is your horseshoe on the other hoof?</t>
  </si>
  <si>
    <t>58A</t>
  </si>
  <si>
    <t>Chat room</t>
  </si>
  <si>
    <t>贪心 字符串 正则</t>
  </si>
  <si>
    <t>1.re.search()</t>
  </si>
  <si>
    <t>136A</t>
  </si>
  <si>
    <t>Presents</t>
  </si>
  <si>
    <t>1.print a,同行空格间隔打印</t>
  </si>
  <si>
    <t>122A</t>
  </si>
  <si>
    <t>Lucky Division</t>
  </si>
  <si>
    <t>数论 枚举</t>
  </si>
  <si>
    <t>1.lambda多输入变量处理 2.any() all()</t>
  </si>
  <si>
    <t>266B</t>
  </si>
  <si>
    <t>Queue at the School</t>
  </si>
  <si>
    <t>字符串 模拟</t>
  </si>
  <si>
    <t>1.;来表示代码块</t>
  </si>
  <si>
    <t>263A</t>
  </si>
  <si>
    <t>Beautiful Matrix</t>
  </si>
  <si>
    <t>模拟 字符串</t>
  </si>
  <si>
    <t>1.enumerate() 2.初始化一些必然的数据</t>
  </si>
  <si>
    <t>144A</t>
  </si>
  <si>
    <t>Arrival of the General</t>
  </si>
  <si>
    <t>贪心 模拟</t>
  </si>
  <si>
    <t>1.list[-1::-1]逆序</t>
  </si>
  <si>
    <t>344A</t>
  </si>
  <si>
    <t>Magnets</t>
  </si>
  <si>
    <t xml:space="preserve">字符串 </t>
  </si>
  <si>
    <t>1.zip() 2.逆向思考</t>
  </si>
  <si>
    <t>41A</t>
  </si>
  <si>
    <t>Translation</t>
  </si>
  <si>
    <t>61A</t>
  </si>
  <si>
    <t>Ultra-Fast Mathematician</t>
  </si>
  <si>
    <t>1.zip() 2.XOR 3.bin()</t>
  </si>
  <si>
    <t>268A</t>
  </si>
  <si>
    <t>Games</t>
  </si>
  <si>
    <t>枚举</t>
  </si>
  <si>
    <t>1.zip() 2.count()</t>
  </si>
  <si>
    <t>451A</t>
  </si>
  <si>
    <t>Game With Sticks</t>
  </si>
  <si>
    <t>141A</t>
  </si>
  <si>
    <t>Amusing Joke</t>
  </si>
  <si>
    <t>字符串 排序</t>
  </si>
  <si>
    <t>478A</t>
  </si>
  <si>
    <t>Initial Bet</t>
  </si>
  <si>
    <t>1.eval()</t>
  </si>
  <si>
    <t>208A</t>
  </si>
  <si>
    <t>Dubstep</t>
  </si>
  <si>
    <t>69A</t>
  </si>
  <si>
    <t>Young Physicist</t>
  </si>
  <si>
    <t>1.any() 2.reduce()</t>
  </si>
  <si>
    <t>486A</t>
  </si>
  <si>
    <t>Calculating Function</t>
  </si>
  <si>
    <t>448A</t>
  </si>
  <si>
    <t>Rewards</t>
  </si>
  <si>
    <t>1.负数上取整</t>
  </si>
  <si>
    <t>155A</t>
  </si>
  <si>
    <t>I_love_%username%</t>
  </si>
  <si>
    <t>模拟 枚举</t>
  </si>
  <si>
    <t>1.逻辑表达式链 2.sum()</t>
  </si>
  <si>
    <t>268B</t>
  </si>
  <si>
    <t>Buttons</t>
  </si>
  <si>
    <t>1.注意如何写递归表达式</t>
  </si>
  <si>
    <t>337A</t>
  </si>
  <si>
    <t>Puzzles</t>
  </si>
  <si>
    <t>枚举 动规 贪心</t>
  </si>
  <si>
    <t>需看看dp以及贪心如何处理</t>
  </si>
  <si>
    <t>500A</t>
  </si>
  <si>
    <t xml:space="preserve">New Year Transportation </t>
  </si>
  <si>
    <t>1.完美的递推表达式</t>
  </si>
  <si>
    <t>474A</t>
  </si>
  <si>
    <t>Keyboard</t>
  </si>
  <si>
    <t>1.str.join()</t>
  </si>
  <si>
    <t>237A</t>
  </si>
  <si>
    <t>Free Cash</t>
  </si>
  <si>
    <t>1.dict.get(),dict.values() 2.zip()</t>
  </si>
  <si>
    <t>443A</t>
  </si>
  <si>
    <t>Anton and Letters</t>
  </si>
  <si>
    <t>318A</t>
  </si>
  <si>
    <t>Even Odds</t>
  </si>
  <si>
    <t>469A</t>
  </si>
  <si>
    <t>I Wanna Be the Guy</t>
  </si>
  <si>
    <t>471A</t>
  </si>
  <si>
    <t>MUH and Sticks</t>
  </si>
  <si>
    <t>1.groupby()</t>
  </si>
  <si>
    <t>逆天的数学表达式</t>
  </si>
  <si>
    <t>427A</t>
  </si>
  <si>
    <t>Police Recruits</t>
  </si>
  <si>
    <t>需再精简代码</t>
  </si>
  <si>
    <t>461A</t>
  </si>
  <si>
    <t>Appleman and Toastman</t>
  </si>
  <si>
    <t>1.enumerate()</t>
  </si>
  <si>
    <t>405A</t>
  </si>
  <si>
    <t>Gravity Flip</t>
  </si>
  <si>
    <t>贪心 排序</t>
  </si>
  <si>
    <t>很生动的排序展示方式</t>
  </si>
  <si>
    <t>479A</t>
  </si>
  <si>
    <t>Expression</t>
  </si>
  <si>
    <t>149A</t>
  </si>
  <si>
    <t>Business Trip</t>
  </si>
  <si>
    <t>排序 模拟</t>
  </si>
  <si>
    <t>492A</t>
  </si>
  <si>
    <t>Vanya and Cubes</t>
  </si>
  <si>
    <t>466A</t>
  </si>
  <si>
    <t>Cheap Travel</t>
  </si>
  <si>
    <t>数学 贪心</t>
  </si>
  <si>
    <t>270A</t>
  </si>
  <si>
    <t>Fancy Fence</t>
  </si>
  <si>
    <t>数学 几何</t>
  </si>
  <si>
    <t>1.exec()</t>
  </si>
  <si>
    <t>118B</t>
  </si>
  <si>
    <t>Present from Lena</t>
  </si>
  <si>
    <t>需要再精简些</t>
  </si>
  <si>
    <t>313A</t>
  </si>
  <si>
    <t>Ilya and Bank Account</t>
  </si>
  <si>
    <t>字符串 数论</t>
  </si>
  <si>
    <t>454A</t>
  </si>
  <si>
    <t>Little Pony and Crystal Mine</t>
  </si>
  <si>
    <t>同118B</t>
  </si>
  <si>
    <t>339B</t>
  </si>
  <si>
    <t>Xenia and Ringroad</t>
  </si>
  <si>
    <t>模拟 数论</t>
  </si>
  <si>
    <t>1.循环队列的取模</t>
  </si>
  <si>
    <t>230A</t>
  </si>
  <si>
    <t>Dragons</t>
  </si>
  <si>
    <t>1.直接在for loop构造可循环对象</t>
  </si>
  <si>
    <t>459A</t>
  </si>
  <si>
    <t>Pashmak and Garden</t>
  </si>
  <si>
    <t>459B</t>
  </si>
  <si>
    <t>Pashmak and Flowers</t>
  </si>
  <si>
    <t>排序 数学</t>
  </si>
  <si>
    <t>要细心</t>
  </si>
  <si>
    <t>431A</t>
  </si>
  <si>
    <t>Black Square</t>
  </si>
  <si>
    <t>1.list.get__item__</t>
  </si>
  <si>
    <t>59A</t>
  </si>
  <si>
    <t>Word</t>
  </si>
  <si>
    <t>476A</t>
  </si>
  <si>
    <t>Dreamoon and Stairs</t>
  </si>
  <si>
    <t>看看version2的数学表达式</t>
  </si>
  <si>
    <t>278A</t>
  </si>
  <si>
    <t>Circle Line</t>
  </si>
  <si>
    <t>124A</t>
  </si>
  <si>
    <t>The number of positions</t>
  </si>
  <si>
    <t>334A</t>
  </si>
  <si>
    <t>Candy Bags</t>
  </si>
  <si>
    <t>这道题蛮有意思的，可以看看其他人的思路；我的思路是利用方阵求行列式的思路，偶然想到的。但是会有更简洁的做法，特别是注意到n是偶数。但是我的方法更普世一些，无论奇偶。</t>
  </si>
  <si>
    <t>472B</t>
  </si>
  <si>
    <t>Design Tutorial: Learn from Life</t>
  </si>
  <si>
    <t>还算有意思，贪心先给个直觉，然后来证明</t>
  </si>
  <si>
    <t>401A</t>
  </si>
  <si>
    <t>Vanya and Cards</t>
  </si>
  <si>
    <t>37A</t>
  </si>
  <si>
    <t>Towers</t>
  </si>
  <si>
    <t>集合 模拟</t>
  </si>
  <si>
    <t>439A</t>
  </si>
  <si>
    <t>Devu, the Singer and Churu, the Joker</t>
  </si>
  <si>
    <t>369A</t>
  </si>
  <si>
    <t>Valera and Plates</t>
  </si>
  <si>
    <t>贪心 数学</t>
  </si>
  <si>
    <t>贪心，要事为先</t>
  </si>
  <si>
    <t>214A</t>
  </si>
  <si>
    <t>System of Equations</t>
  </si>
  <si>
    <t>数学 枚举</t>
  </si>
  <si>
    <t>349A</t>
  </si>
  <si>
    <t>Cinema Line</t>
  </si>
  <si>
    <t>1.利用逻辑表达式来精简if语句</t>
  </si>
  <si>
    <t>需精简</t>
  </si>
  <si>
    <t>432A</t>
  </si>
  <si>
    <t>Choosing Teams</t>
  </si>
  <si>
    <t>490A</t>
  </si>
  <si>
    <t>Team Olympiad</t>
  </si>
  <si>
    <t>1.enumerate() 2.map()</t>
  </si>
  <si>
    <t>450A</t>
  </si>
  <si>
    <t>Jzzhu and Children</t>
  </si>
  <si>
    <t>1B</t>
  </si>
  <si>
    <t>Spreadsheets</t>
  </si>
  <si>
    <t>模拟 字符串 进位制</t>
  </si>
  <si>
    <t>runtime error</t>
  </si>
  <si>
    <t>465A</t>
  </si>
  <si>
    <t>inc ARG</t>
  </si>
  <si>
    <t>384A</t>
  </si>
  <si>
    <t>Coder</t>
  </si>
  <si>
    <t>模拟 贪心</t>
  </si>
  <si>
    <t>25A</t>
  </si>
  <si>
    <t>IQ test</t>
  </si>
  <si>
    <t>数论</t>
  </si>
  <si>
    <t>200B</t>
  </si>
  <si>
    <t>Drinks</t>
  </si>
  <si>
    <t>330A</t>
  </si>
  <si>
    <t>Cakeminator</t>
  </si>
  <si>
    <t>463A</t>
  </si>
  <si>
    <t>Caisa and Sugar</t>
  </si>
  <si>
    <t xml:space="preserve">模拟 </t>
  </si>
  <si>
    <t>463B</t>
  </si>
  <si>
    <t>Caisa and Pylons</t>
  </si>
  <si>
    <t>模拟 物理 数学 贪心</t>
  </si>
  <si>
    <t>1.势能势能</t>
  </si>
  <si>
    <t>从宏观来看这个问题，其实很简单</t>
  </si>
  <si>
    <t>467B</t>
  </si>
  <si>
    <t>Fedor and New Game</t>
  </si>
  <si>
    <t>进位制 模拟</t>
  </si>
  <si>
    <t>1.位运算异或^ 2.bin()</t>
  </si>
  <si>
    <t>352A</t>
  </si>
  <si>
    <t>Jeff and Digits</t>
  </si>
  <si>
    <t>数学 模拟 数论</t>
  </si>
  <si>
    <t>数学表达式的获得</t>
  </si>
  <si>
    <t>441A</t>
  </si>
  <si>
    <t>Valera and Antique Items</t>
  </si>
  <si>
    <t>381A</t>
  </si>
  <si>
    <t>Sereja and Dima</t>
  </si>
  <si>
    <t>1.list.pop(index)</t>
  </si>
  <si>
    <t>462A</t>
  </si>
  <si>
    <t>Appleman and Easy Task</t>
  </si>
  <si>
    <t>字符串 模拟 枚举</t>
  </si>
  <si>
    <t>1.list初始化复制</t>
  </si>
  <si>
    <t>327A</t>
  </si>
  <si>
    <t>Flipping Game</t>
  </si>
  <si>
    <t>枚举 动规</t>
  </si>
  <si>
    <t>尝试用动态规划解决这个问题</t>
  </si>
  <si>
    <t>276A</t>
  </si>
  <si>
    <t>Lunch Rush</t>
  </si>
  <si>
    <t>385A</t>
  </si>
  <si>
    <t>Bear and Raspberry</t>
  </si>
  <si>
    <t>151A</t>
  </si>
  <si>
    <t>Soft Drinking</t>
  </si>
  <si>
    <t>模拟 数学</t>
  </si>
  <si>
    <t>507A</t>
  </si>
  <si>
    <t>Amr and Music</t>
  </si>
  <si>
    <t>模拟 排序</t>
  </si>
  <si>
    <t>456A</t>
  </si>
  <si>
    <t>Laptops</t>
  </si>
  <si>
    <t>258A</t>
  </si>
  <si>
    <t>Little Elephant and Bits</t>
  </si>
  <si>
    <t>贪心 进位制</t>
  </si>
  <si>
    <t>1.str.find()</t>
  </si>
  <si>
    <t>320A</t>
  </si>
  <si>
    <t xml:space="preserve">Magic Numbers </t>
  </si>
  <si>
    <t>378A</t>
  </si>
  <si>
    <t>Playing with Dice</t>
  </si>
  <si>
    <t>模拟 枚举 数学</t>
  </si>
  <si>
    <t>474B</t>
  </si>
  <si>
    <t>Worms</t>
  </si>
  <si>
    <t>二分 模拟</t>
  </si>
  <si>
    <t>似乎还有更简单的做法哦</t>
  </si>
  <si>
    <t>255A</t>
  </si>
  <si>
    <t>Greg’s Workout</t>
  </si>
  <si>
    <t>1.max(iterable, key=func)</t>
  </si>
  <si>
    <t>387A</t>
  </si>
  <si>
    <t>George and Sleep</t>
  </si>
  <si>
    <t>模拟 字符串 数论</t>
  </si>
  <si>
    <t>1.print ‘%02d’ % s</t>
  </si>
  <si>
    <t>38A</t>
  </si>
  <si>
    <t>Army</t>
  </si>
  <si>
    <t>478B</t>
  </si>
  <si>
    <t>Random Teams</t>
  </si>
  <si>
    <t>数学 贪心 数论</t>
  </si>
  <si>
    <t>379B</t>
  </si>
  <si>
    <t>New Year Present</t>
  </si>
  <si>
    <t>465B</t>
  </si>
  <si>
    <t>Inbox(100500)</t>
  </si>
  <si>
    <t>模拟 字符串 贪心</t>
  </si>
  <si>
    <t>496A</t>
  </si>
  <si>
    <t>Minimum Difficulty</t>
  </si>
  <si>
    <t>482A</t>
  </si>
  <si>
    <t>Diverse Permutation</t>
  </si>
  <si>
    <t xml:space="preserve">构造 贪心 </t>
  </si>
  <si>
    <t>spiral，蛮有意思的一道题，螺旋线</t>
  </si>
  <si>
    <t>509A</t>
  </si>
  <si>
    <t>Maximum in Table</t>
  </si>
  <si>
    <t>可以尝试看下数学公式是怎么来的</t>
  </si>
  <si>
    <t>146A</t>
  </si>
  <si>
    <t>Lucky Ticket</t>
  </si>
  <si>
    <t>435A</t>
  </si>
  <si>
    <t>Queue on BUs Stop</t>
  </si>
  <si>
    <t>439B</t>
  </si>
  <si>
    <t>Devu, the Dumb Guy</t>
  </si>
  <si>
    <t>84A</t>
  </si>
  <si>
    <t>Toy Army</t>
  </si>
  <si>
    <t>483A</t>
  </si>
  <si>
    <t>Counterexample</t>
  </si>
  <si>
    <t>492B</t>
  </si>
  <si>
    <t>Vanya and Laterns</t>
  </si>
  <si>
    <t>233A</t>
  </si>
  <si>
    <t>Perfect Permutation</t>
  </si>
  <si>
    <t>数学 映射</t>
  </si>
  <si>
    <t>92A</t>
  </si>
  <si>
    <t>Chips</t>
  </si>
  <si>
    <t>404A</t>
  </si>
  <si>
    <t>Valera and X</t>
  </si>
  <si>
    <t xml:space="preserve">字符串 模拟 </t>
  </si>
  <si>
    <t>这道题比较麻烦，试着简化下代码</t>
  </si>
  <si>
    <t>285A</t>
  </si>
  <si>
    <t>Slightly Decreasing Permutations</t>
  </si>
  <si>
    <t>模拟 构造</t>
  </si>
  <si>
    <t>219A</t>
  </si>
  <si>
    <t>k-String</t>
  </si>
  <si>
    <t>字符串 构造 数论</t>
  </si>
  <si>
    <t>489B</t>
  </si>
  <si>
    <t>BerSU Ball</t>
  </si>
  <si>
    <t>可以想想更好的算法出来，现在的算法感觉还是太冗余了</t>
  </si>
  <si>
    <t>451B</t>
  </si>
  <si>
    <t>Sort the Array</t>
  </si>
  <si>
    <t>排序 模拟 贪心</t>
  </si>
  <si>
    <t>写的太不优雅了</t>
  </si>
  <si>
    <t>272A</t>
  </si>
  <si>
    <t>Dima and Friends</t>
  </si>
  <si>
    <t>数论 模拟</t>
  </si>
  <si>
    <t>456B</t>
  </si>
  <si>
    <t>Fedya and Maths</t>
  </si>
  <si>
    <t>294A</t>
  </si>
  <si>
    <t>Shaass and Oskols</t>
  </si>
  <si>
    <t>499B</t>
  </si>
  <si>
    <t>Lecture</t>
  </si>
  <si>
    <t>508A</t>
  </si>
  <si>
    <t>Pasha and Pixels</t>
  </si>
  <si>
    <t>枚举 模拟</t>
  </si>
  <si>
    <t xml:space="preserve">Time limit exceeded on test 17	</t>
  </si>
  <si>
    <t>499A</t>
  </si>
  <si>
    <t>Watching a movie</t>
  </si>
  <si>
    <t>题目表达似乎有些奇怪，时刻是起初还是期末</t>
  </si>
  <si>
    <t>322A</t>
  </si>
  <si>
    <t>Ciel and Dancing</t>
  </si>
  <si>
    <t>贪心 构造</t>
  </si>
  <si>
    <t>313B</t>
  </si>
  <si>
    <t>IIya and Queries</t>
  </si>
  <si>
    <t>模拟 动规</t>
  </si>
  <si>
    <t>预处理，降低计算重复性</t>
  </si>
  <si>
    <t>455A</t>
  </si>
  <si>
    <t>Boredom</t>
  </si>
  <si>
    <t>动规</t>
  </si>
  <si>
    <t>1.空间换时间</t>
  </si>
  <si>
    <t>这道题还是蛮不错的，特别是状态转移方程的简化（我一直在d[i-1]那边卡住了，后来发现有种情况根本不会存在）</t>
  </si>
  <si>
    <t>510A</t>
  </si>
  <si>
    <t>Fox And Snake</t>
  </si>
  <si>
    <t>165A</t>
  </si>
  <si>
    <t>Supercentral Point</t>
  </si>
  <si>
    <t>1.cmp() 2.{}表示set</t>
  </si>
  <si>
    <t>这道题相对比较麻烦</t>
  </si>
  <si>
    <t>489A</t>
  </si>
  <si>
    <t>SwapSort</t>
  </si>
  <si>
    <t>排序</t>
  </si>
  <si>
    <t>Bubble Sort</t>
  </si>
  <si>
    <t>275A</t>
  </si>
  <si>
    <t xml:space="preserve">Lights Out </t>
  </si>
  <si>
    <t>1.数组边界的防护，巧妙利用a[-1]</t>
  </si>
  <si>
    <t>513A</t>
  </si>
  <si>
    <t>Game</t>
  </si>
  <si>
    <t>460B</t>
  </si>
  <si>
    <t>Little Dima and Equation</t>
  </si>
  <si>
    <t>枚举 数学</t>
  </si>
  <si>
    <t>转换思路，从容易入手的地方出发</t>
  </si>
  <si>
    <t>160B</t>
  </si>
  <si>
    <t>Unlucky Ticket</t>
  </si>
  <si>
    <t>262A</t>
  </si>
  <si>
    <t>Roma and Lucky Numbers</t>
  </si>
  <si>
    <t>447A</t>
  </si>
  <si>
    <t>DZY Loves Hash</t>
  </si>
  <si>
    <t>336A</t>
  </si>
  <si>
    <t>Vasily the Bear and Triangle</t>
  </si>
  <si>
    <t>几何 数学</t>
  </si>
  <si>
    <t>129A</t>
  </si>
  <si>
    <t>Cookies</t>
  </si>
  <si>
    <t>246A</t>
  </si>
  <si>
    <t>Buggy Sorting</t>
  </si>
  <si>
    <t>构造 排序</t>
  </si>
  <si>
    <t>427B</t>
  </si>
  <si>
    <t>Prison Transfer</t>
  </si>
  <si>
    <t>501A</t>
  </si>
  <si>
    <t>Contest</t>
  </si>
  <si>
    <t>189A</t>
  </si>
  <si>
    <t>Cut Ribbon</t>
  </si>
  <si>
    <t>1.巧妙初始化数组，使得动规更加优雅</t>
  </si>
  <si>
    <t>340A</t>
  </si>
  <si>
    <t>The Wall</t>
  </si>
  <si>
    <t xml:space="preserve">数论 </t>
  </si>
  <si>
    <t>1.最大公约数与最小公倍数的关系</t>
  </si>
  <si>
    <t>263B</t>
  </si>
  <si>
    <t>Squares</t>
  </si>
  <si>
    <t>排序 构造</t>
  </si>
  <si>
    <t>327B</t>
  </si>
  <si>
    <t>Hungry Sequence</t>
  </si>
  <si>
    <t>数序 构造</t>
  </si>
  <si>
    <t>1.换个视角考虑问题</t>
  </si>
  <si>
    <t>495A</t>
  </si>
  <si>
    <t>Digital Computer</t>
  </si>
  <si>
    <t xml:space="preserve">构造 </t>
  </si>
  <si>
    <t>350A</t>
  </si>
  <si>
    <t>TL</t>
  </si>
  <si>
    <t>构造</t>
  </si>
  <si>
    <t>462B</t>
  </si>
  <si>
    <t>Appleman and Card Game</t>
  </si>
  <si>
    <t>415A</t>
  </si>
  <si>
    <t>Mashmokh and Lights</t>
  </si>
  <si>
    <t>152A</t>
  </si>
  <si>
    <t>Marks</t>
  </si>
  <si>
    <t>nab给出了个很简洁的做法，虽然看的不是太懂..</t>
  </si>
  <si>
    <t>368B</t>
  </si>
  <si>
    <t>Sereja and Suffixes</t>
  </si>
  <si>
    <t xml:space="preserve">动规 集合 </t>
  </si>
  <si>
    <t>1.集合的操作要比list的in逻辑表达式似乎更快些</t>
  </si>
  <si>
    <t>230B</t>
  </si>
  <si>
    <t>T-primes</t>
  </si>
  <si>
    <t>139A</t>
  </si>
  <si>
    <t>Petr and Book</t>
  </si>
  <si>
    <t>353A</t>
  </si>
  <si>
    <t>Domino</t>
  </si>
  <si>
    <t>数论 构造</t>
  </si>
  <si>
    <t>1.多层分支逻辑表达两种表示方式：值乘以使之成立的逻辑表达式；list或tuple一层一层选择</t>
  </si>
  <si>
    <t>291A</t>
  </si>
  <si>
    <t>Spyke Talks</t>
  </si>
  <si>
    <t>514A</t>
  </si>
  <si>
    <t>Chewbacca and Number</t>
  </si>
  <si>
    <t>515A</t>
  </si>
  <si>
    <t>Drazil and Date</t>
  </si>
  <si>
    <t>3A</t>
  </si>
  <si>
    <t>Shortest path of the king</t>
  </si>
  <si>
    <t>几何 构造</t>
  </si>
  <si>
    <t>114A</t>
  </si>
  <si>
    <t>Cifera</t>
  </si>
  <si>
    <t>265A</t>
  </si>
  <si>
    <t>Colorful Stones (Simplified Edition)</t>
  </si>
  <si>
    <t>1.min([]) is illegal</t>
  </si>
  <si>
    <t>Fox and Number Game</t>
  </si>
  <si>
    <t>1.reduce(gcd, list)求解一序列数字的最大公约数</t>
  </si>
  <si>
    <t>508B</t>
  </si>
  <si>
    <t>Anton and currency you all know</t>
  </si>
  <si>
    <t>300A</t>
  </si>
  <si>
    <t>Array</t>
  </si>
  <si>
    <t>1.另类逻辑表达式赋值 logic formula and value 1 or value 2</t>
  </si>
  <si>
    <t>168A</t>
  </si>
  <si>
    <t>Wizards and Demonstration</t>
  </si>
  <si>
    <t>1.int类型的上取整</t>
  </si>
  <si>
    <t>493A</t>
  </si>
  <si>
    <t>Vasya and Football</t>
  </si>
  <si>
    <t>452A</t>
  </si>
  <si>
    <t>Eevee</t>
  </si>
  <si>
    <t>382A</t>
  </si>
  <si>
    <t>Ksenia and Pan Scales</t>
  </si>
  <si>
    <t>224A</t>
  </si>
  <si>
    <t>Parallelepiped</t>
  </si>
  <si>
    <t>368A</t>
  </si>
  <si>
    <t>Sereja and Coat Rack</t>
  </si>
  <si>
    <t>488A</t>
  </si>
  <si>
    <t>Giga Tower</t>
  </si>
  <si>
    <t>287A</t>
  </si>
  <si>
    <t>IQ Test</t>
  </si>
  <si>
    <t>221A</t>
  </si>
  <si>
    <t>Little Elephant and Function</t>
  </si>
  <si>
    <t>80A</t>
  </si>
  <si>
    <t>Panoramix’s Prediction</t>
  </si>
  <si>
    <t>199A</t>
  </si>
  <si>
    <t>Hexadecimal’s theorem</t>
  </si>
  <si>
    <t>模拟 数列 构造</t>
  </si>
  <si>
    <t>一定是脑抽了，构造的解这么复杂..</t>
  </si>
  <si>
    <t>Need</t>
  </si>
  <si>
    <t>426A</t>
  </si>
  <si>
    <t>Sereja and Mugs</t>
  </si>
  <si>
    <t>模拟 排序 贪心</t>
  </si>
  <si>
    <t>2A</t>
  </si>
  <si>
    <t>Winner</t>
  </si>
  <si>
    <t>447B</t>
  </si>
  <si>
    <t>DZY Loves Strings</t>
  </si>
  <si>
    <t>字符串 贪心</t>
  </si>
  <si>
    <t>476B</t>
  </si>
  <si>
    <t>Dreamoon and WiFi</t>
  </si>
  <si>
    <t>数学 概率</t>
  </si>
  <si>
    <t>485B</t>
  </si>
  <si>
    <t>Valuable Resources</t>
  </si>
  <si>
    <t>1.zip([],[])</t>
  </si>
  <si>
    <t>471B</t>
  </si>
  <si>
    <t>MUH and Important Things</t>
  </si>
  <si>
    <t>模拟 排序 构造</t>
  </si>
  <si>
    <t>这道题感觉写的比较丑</t>
  </si>
  <si>
    <t>507B</t>
  </si>
  <si>
    <t>Amr an Pins</t>
  </si>
  <si>
    <t>几何 构造 贪心</t>
  </si>
  <si>
    <t>347B</t>
  </si>
  <si>
    <t>Fixed Points</t>
  </si>
  <si>
    <t>构造 数学</t>
  </si>
  <si>
    <t>454B</t>
  </si>
  <si>
    <t>Little Pony and Sort by Shift</t>
  </si>
  <si>
    <t>排序 构造 贪心</t>
  </si>
  <si>
    <t>从简单出来想，不要想的太复杂</t>
  </si>
  <si>
    <t>450B</t>
  </si>
  <si>
    <t>Jzzhu and Sequences</t>
  </si>
  <si>
    <t>363B</t>
  </si>
  <si>
    <t>Fence</t>
  </si>
  <si>
    <t>动规 枚举</t>
  </si>
  <si>
    <t>385B</t>
  </si>
  <si>
    <t>Bear and String</t>
  </si>
  <si>
    <t>数学 组合</t>
  </si>
  <si>
    <t>131B</t>
  </si>
  <si>
    <t>Opposites Attract</t>
  </si>
  <si>
    <t>1.list.count list可为具体对象</t>
  </si>
  <si>
    <t>242B</t>
  </si>
  <si>
    <t>Big Segment</t>
  </si>
  <si>
    <t xml:space="preserve">排序 模拟 </t>
  </si>
  <si>
    <t>1.zip(s*), s=[[x1,y1],[x2,y2],…,[xn,yn]]</t>
  </si>
  <si>
    <t>514B</t>
  </si>
  <si>
    <t>Han Solo and Lazer Gun</t>
  </si>
  <si>
    <t>几何 枚举 集合</t>
  </si>
  <si>
    <t>1.set.add()</t>
  </si>
  <si>
    <t>似乎str(float)同原先的float会有信息差异</t>
  </si>
  <si>
    <t>448B</t>
  </si>
  <si>
    <t>Suffix Structures</t>
  </si>
  <si>
    <t>259B</t>
  </si>
  <si>
    <t>Little Elephant and Magic Square</t>
  </si>
  <si>
    <t xml:space="preserve">数学 </t>
  </si>
  <si>
    <t>486B</t>
  </si>
  <si>
    <t>OR in Matrix</t>
  </si>
  <si>
    <t>模拟 逻辑</t>
  </si>
  <si>
    <t>代码写的这么丑，居然也排到了python的第一位</t>
  </si>
  <si>
    <t>279B</t>
  </si>
  <si>
    <t>Books</t>
  </si>
  <si>
    <t>二分 双指针</t>
  </si>
  <si>
    <t>1.双指针要比二分快一些</t>
  </si>
  <si>
    <t>这道题还不错，题意简单明了，重在算法效率的提升</t>
  </si>
  <si>
    <t>276B</t>
  </si>
  <si>
    <t>Little Girl and Game</t>
  </si>
  <si>
    <t>数论 字符串 贪心 博弈</t>
  </si>
  <si>
    <t>432B</t>
  </si>
  <si>
    <t>Football Kit</t>
  </si>
  <si>
    <t>1.dict.get(key, values)</t>
  </si>
  <si>
    <t>509B</t>
  </si>
  <si>
    <t>Painting Pebbles</t>
  </si>
  <si>
    <t>构造 数学 数论</t>
  </si>
  <si>
    <t>1.for any arbitrary parameter, the condition holds</t>
  </si>
  <si>
    <t>注意分析思路，这道题的关键点在于把那个绝对值小于1的条件转化为这个绝对值的最大值小于1。而这个绝对值的最大值就是最大的pile的颜色减去最小的pile的颜色，这样只要构造出最大pile的颜色分布，其他pile之间的颜色差绝对值小于1将自动满足。</t>
  </si>
  <si>
    <t>362B</t>
  </si>
  <si>
    <t>Petya and Staircases</t>
  </si>
  <si>
    <t xml:space="preserve">排序 </t>
  </si>
  <si>
    <t>要细心，一是看清输入参数范围，二是代码要写的跟自己想法一样…</t>
  </si>
  <si>
    <t>344B</t>
  </si>
  <si>
    <t>Simple Molecules</t>
  </si>
  <si>
    <t>数学 方程</t>
  </si>
  <si>
    <t>还是要细心…这道题没注意到是否能得到整数解</t>
  </si>
  <si>
    <t>515B</t>
  </si>
  <si>
    <t>Drazil and His Happy Friends</t>
  </si>
  <si>
    <t>数论 模拟 DSU</t>
  </si>
  <si>
    <t>1.最小公倍数lcm求解 2.对周期的理解</t>
  </si>
  <si>
    <t>493B</t>
  </si>
  <si>
    <t>Vasya and Wresting</t>
  </si>
  <si>
    <t>1.python的list支持字典序大小比较</t>
  </si>
  <si>
    <t>469B</t>
  </si>
  <si>
    <t>Chat Online</t>
  </si>
  <si>
    <t>version 2的代码要好好看一下，但现在还不是太懂，似乎是来确定交集的边界</t>
  </si>
  <si>
    <t>405B</t>
  </si>
  <si>
    <t>Domino Effect</t>
  </si>
  <si>
    <t>写的比较难看</t>
  </si>
  <si>
    <t>381B</t>
  </si>
  <si>
    <t>Sereja and Stairs</t>
  </si>
  <si>
    <t>1.空间换取时间</t>
  </si>
  <si>
    <t>284B</t>
  </si>
  <si>
    <t>Cows and Poker Game</t>
  </si>
  <si>
    <t>开始转换到python3</t>
  </si>
  <si>
    <t>244A</t>
  </si>
  <si>
    <t>Dividing Orange</t>
  </si>
  <si>
    <t>387B</t>
  </si>
  <si>
    <t>George and Round</t>
  </si>
  <si>
    <t>双指针 模拟</t>
  </si>
  <si>
    <t>218B</t>
  </si>
  <si>
    <t>Airport</t>
  </si>
  <si>
    <t>需要更精简更好的算法，这里求min实际上是以纵向为序，而max是以横向为序</t>
  </si>
  <si>
    <t>501B</t>
  </si>
  <si>
    <t>Misha and Changing Handles</t>
  </si>
  <si>
    <t>数据结构 DSU</t>
  </si>
  <si>
    <t>1.dict.get(key, values), dict.pop(key,values)</t>
  </si>
  <si>
    <t>389B</t>
  </si>
  <si>
    <t>Fox and Cross</t>
  </si>
  <si>
    <t>这类题比较麻烦，不过看来用集合来记录坐标，会避免越界问题</t>
  </si>
  <si>
    <t>9A</t>
  </si>
  <si>
    <t>Die Roll</t>
  </si>
  <si>
    <t>概率 枚举</t>
  </si>
  <si>
    <t>开启c++模式</t>
  </si>
  <si>
    <t>43A</t>
  </si>
  <si>
    <t>Footbal</t>
  </si>
  <si>
    <t>c++写的太丑了，因为不知道语法对不对，不敢乱用</t>
  </si>
  <si>
    <t>259A</t>
  </si>
  <si>
    <t>Little Elephant and Chess</t>
  </si>
  <si>
    <t>288A</t>
  </si>
  <si>
    <t>Polo the Penguin and Strings</t>
  </si>
  <si>
    <t>模拟 字符串 构造 贪心</t>
  </si>
  <si>
    <t>75A</t>
  </si>
  <si>
    <t>Life Without Zeros</t>
  </si>
  <si>
    <t>模拟 进位制</t>
  </si>
  <si>
    <t>too many compilation error due to C++ 11 and pow() function</t>
  </si>
  <si>
    <t>433A</t>
  </si>
  <si>
    <t>Kitahara Haruki’s Gift</t>
  </si>
  <si>
    <t>枚举 构造</t>
  </si>
  <si>
    <t>365A</t>
  </si>
  <si>
    <t>Good Number</t>
  </si>
  <si>
    <t>127A</t>
  </si>
  <si>
    <t>Wasted Time</t>
  </si>
  <si>
    <t>几何</t>
  </si>
  <si>
    <t>1.cout.precision(digits)来控制double类型输出的精度</t>
  </si>
  <si>
    <t>357A</t>
  </si>
  <si>
    <t>Group of Students</t>
  </si>
  <si>
    <t>215A</t>
  </si>
  <si>
    <t>Bicycle Chain</t>
  </si>
  <si>
    <t>157A</t>
  </si>
  <si>
    <t>Game Outcome</t>
  </si>
  <si>
    <t>205A</t>
  </si>
  <si>
    <t>Little Elephant and Rozdil</t>
  </si>
  <si>
    <t>166A</t>
  </si>
  <si>
    <t>Rank List</t>
  </si>
  <si>
    <t>518A</t>
  </si>
  <si>
    <t>Vitaly and Strings</t>
  </si>
  <si>
    <t>字符串 模拟 构造</t>
  </si>
  <si>
    <t>要细心，注意上下界</t>
  </si>
  <si>
    <t>388A</t>
  </si>
  <si>
    <t>Fox and Box Accumulation</t>
  </si>
  <si>
    <t>似乎有公式来判断</t>
  </si>
  <si>
    <t>248A</t>
  </si>
  <si>
    <t>Cupboards</t>
  </si>
  <si>
    <t>115A</t>
  </si>
  <si>
    <t>Party</t>
  </si>
  <si>
    <t>数据结构 DFS</t>
  </si>
  <si>
    <t>1.c++的set容器</t>
  </si>
  <si>
    <t>400A</t>
  </si>
  <si>
    <t>Inna and Choose Options</t>
  </si>
  <si>
    <t>Given Length and Sum of Digits</t>
  </si>
  <si>
    <t>C</t>
  </si>
  <si>
    <t>1.digit快速转换为char的方法</t>
  </si>
  <si>
    <t>466C</t>
  </si>
  <si>
    <t>Number of Ways</t>
  </si>
  <si>
    <t>双指针 动规 模拟</t>
  </si>
  <si>
    <t>1.注意精度要求</t>
  </si>
  <si>
    <t>算法提升的空间，以及代码优雅性还有很大提升</t>
  </si>
  <si>
    <t>需要</t>
  </si>
  <si>
    <t>433B</t>
  </si>
  <si>
    <t>Kuriyama Mirai’s Stones</t>
  </si>
  <si>
    <t>动规 排序</t>
  </si>
  <si>
    <t>1.注意越界</t>
  </si>
  <si>
    <t>同样的算法，为什么别人的速度那么快....我的C++都慢过python了..</t>
  </si>
  <si>
    <t>446A</t>
  </si>
  <si>
    <t>DZY Loves Sequences</t>
  </si>
  <si>
    <t>不知道有没有好的处理边界的方法，这道题的dp方程判断条件写的太丑，greedy也是一直在边界上出错</t>
  </si>
  <si>
    <t>296A</t>
  </si>
  <si>
    <t>Yaroslav and Permutations</t>
  </si>
  <si>
    <t>贪心</t>
  </si>
  <si>
    <t>520A</t>
  </si>
  <si>
    <t>Pangram</t>
  </si>
  <si>
    <t>重新开始codeforces</t>
  </si>
  <si>
    <t>519A</t>
  </si>
  <si>
    <t>A and B and Chess</t>
  </si>
  <si>
    <t>switch, case写的好丑</t>
  </si>
  <si>
    <t>598A</t>
  </si>
  <si>
    <t>Tricky Sum</t>
  </si>
  <si>
    <t>数学 二进制</t>
  </si>
  <si>
    <t>能直接用数学公式计算，就不要循环了</t>
  </si>
  <si>
    <t>598B</t>
  </si>
  <si>
    <t>Queries on a String</t>
  </si>
  <si>
    <t>字符串 周期</t>
  </si>
  <si>
    <t>598C</t>
  </si>
  <si>
    <t>Nearest vectors</t>
  </si>
  <si>
    <t>数学 排序 高精度</t>
  </si>
  <si>
    <t>1.取模防越界 2.等价表达以保留精度</t>
  </si>
  <si>
    <t>这道题乍一看比较简单，但是透过排序可以提高一部分速度，其次就是如何保证精度的问题了（1.除法变乘法2.平方再比较）</t>
  </si>
  <si>
    <t>http://blog.greenwicher.com/2016/02/15/CF-598C/</t>
  </si>
  <si>
    <t>598D</t>
  </si>
  <si>
    <t>Igor In the Museum</t>
  </si>
  <si>
    <t>递归 搜索</t>
  </si>
  <si>
    <t>D</t>
  </si>
  <si>
    <t>1.C++是比Python快多了 2.巧妙的递归搜索</t>
  </si>
  <si>
    <t>原来深度优先搜索算法这么简单，不过有人利用这个迭代还做了更多事情。</t>
  </si>
  <si>
    <t>600A</t>
  </si>
  <si>
    <t>Extra Numbers</t>
  </si>
  <si>
    <t>546A</t>
  </si>
  <si>
    <t>Soldier and Bananas</t>
  </si>
  <si>
    <t>598E</t>
  </si>
  <si>
    <t>Chocolate Bar</t>
  </si>
  <si>
    <t>E</t>
  </si>
  <si>
    <t>1.CF不支持numpy 2.RunTime Error说明程序无法运行 3.带记忆的动态规划 4.巧妙设置边界值</t>
  </si>
  <si>
    <t>有的人的c++写的很精简，可以去看看</t>
  </si>
  <si>
    <t>723A</t>
  </si>
  <si>
    <t>The New Year: Meeting Friends</t>
  </si>
  <si>
    <t>723B</t>
  </si>
  <si>
    <t>Text Document Aanlysis</t>
  </si>
  <si>
    <t>723C</t>
  </si>
  <si>
    <t>Polykarp at the Radio</t>
  </si>
  <si>
    <t>731A</t>
  </si>
  <si>
    <t>Night at the Museum</t>
  </si>
  <si>
    <t>731B</t>
  </si>
  <si>
    <t>Coupons and Discounts</t>
  </si>
  <si>
    <t>732A</t>
  </si>
  <si>
    <t>Buy a Shovel</t>
  </si>
  <si>
    <t>数学 构造</t>
  </si>
  <si>
    <t>732B</t>
  </si>
  <si>
    <t>Carmen —- The Best Friend of a Man</t>
  </si>
  <si>
    <t>732C</t>
  </si>
  <si>
    <t>Sanatorium</t>
  </si>
  <si>
    <t>构造 贪心</t>
  </si>
  <si>
    <t>Your Response</t>
  </si>
  <si>
    <t>Score</t>
  </si>
  <si>
    <t>Never heard of it before</t>
  </si>
  <si>
    <t>Heard of it but do not know the details</t>
  </si>
  <si>
    <t>Know it, but have not code/use it</t>
  </si>
  <si>
    <t>Can code/use it, but not very confident to do it fast</t>
  </si>
  <si>
    <t>Can code/use it very fast and confident</t>
  </si>
  <si>
    <t>Task: Give a score in Column B for each Keywords below, see the scoring table above, the graph on the right side will be gradually updated</t>
  </si>
  <si>
    <t>Data Structures, Algorithms, &amp; Programming Keywords</t>
  </si>
  <si>
    <t>My Subjective Score</t>
  </si>
  <si>
    <t>Sequence, Selection, Repetition Programming Constructs</t>
  </si>
  <si>
    <t>Recursion/Backtracking</t>
  </si>
  <si>
    <t>Ad Hoc Problem</t>
  </si>
  <si>
    <t>C++ STL (Standard Template Library)</t>
  </si>
  <si>
    <t>Java API (Application Programming Interface)</t>
  </si>
  <si>
    <t>Array/C++ STL vector/Java Vector</t>
  </si>
  <si>
    <t>Basic Bitmask Techniques</t>
  </si>
  <si>
    <t>LinkedList/C++ STL list/Java LinkedList</t>
  </si>
  <si>
    <t>Stack/Queue/Deque/C++ STL stack/queue/deque/Java Stack/Queue/Deque</t>
  </si>
  <si>
    <t>Binary Search Tree/C++ STL map/set/Java TreeMap/TreeSet</t>
  </si>
  <si>
    <t>Balanced Binary Search Tree/AVL/Red-Black-Tree (with your own library)</t>
  </si>
  <si>
    <t>Hash Table/Java HashMap (C++11 unordered_map)</t>
  </si>
  <si>
    <t>Heap/PriorityQueue/C++ STL priority_queue/Java PriorityQueue</t>
  </si>
  <si>
    <t>Graph/AdjacencyMatrix/AdjacencyList/EdgeList</t>
  </si>
  <si>
    <t>Union-Find Disjoint Sets</t>
  </si>
  <si>
    <t>Segment Tree</t>
  </si>
  <si>
    <t>Binary Indexed (Fenwick) Tree</t>
  </si>
  <si>
    <t>Insertion Sort</t>
  </si>
  <si>
    <t>Selection Sort</t>
  </si>
  <si>
    <t>Merge Sort</t>
  </si>
  <si>
    <t>Quick Sort</t>
  </si>
  <si>
    <t>Heap Sort</t>
  </si>
  <si>
    <t>Multi-Field Sorting</t>
  </si>
  <si>
    <t>Counting Sort</t>
  </si>
  <si>
    <t>Inversion Index (with Merge Sort)</t>
  </si>
  <si>
    <t>Complete Search/Brute Force/Iterative/Recursive Backtracking</t>
  </si>
  <si>
    <r>
      <t xml:space="preserve">I can solve n-Queens problem up to n </t>
    </r>
    <r>
      <rPr>
        <sz val="11"/>
        <color indexed="8"/>
        <rFont val="Calibri"/>
      </rPr>
      <t>≤</t>
    </r>
    <r>
      <rPr>
        <sz val="10"/>
        <color indexed="8"/>
        <rFont val="Helvetica"/>
      </rPr>
      <t xml:space="preserve"> 14</t>
    </r>
  </si>
  <si>
    <t>State-Space Search</t>
  </si>
  <si>
    <t>Meet in the Middle (Bidirectional Search)</t>
  </si>
  <si>
    <t>A* Search (standard one)</t>
  </si>
  <si>
    <t>Iterative-Deepening Technique (esp IDA*)</t>
  </si>
  <si>
    <t>Divide and Conquer Principles</t>
  </si>
  <si>
    <t>Binary Search Techniques</t>
  </si>
  <si>
    <t>Greedy</t>
  </si>
  <si>
    <t>Basic Ideas of Dynamic Programming</t>
  </si>
  <si>
    <t>Max Sum 1D/2D/etc</t>
  </si>
  <si>
    <t>Kadane's Algorithm for 1D/2D/etc Max Sum</t>
  </si>
  <si>
    <t>Longest Increasing Subsequence (LIS)</t>
  </si>
  <si>
    <t>O(n log k) solution for LIS</t>
  </si>
  <si>
    <t>Coin Change (CC)</t>
  </si>
  <si>
    <t>0-1 Knapsack/Subset Sum</t>
  </si>
  <si>
    <t>Traveling Salesman Problem (TSP)</t>
  </si>
  <si>
    <t>DP and its relationship with DAG</t>
  </si>
  <si>
    <t>DP "on Tree"</t>
  </si>
  <si>
    <t>Longest Common Subsequence (LCS)</t>
  </si>
  <si>
    <t>String Alignment/Edit Distance</t>
  </si>
  <si>
    <t>DP Optimization Techniques</t>
  </si>
  <si>
    <t>Bitonic TSP</t>
  </si>
  <si>
    <t>Matrix Chain Multiplication (MCM)</t>
  </si>
  <si>
    <t>Optimal Binary Search Tree (OBST)</t>
  </si>
  <si>
    <t>Depth First Search (Traversal)</t>
  </si>
  <si>
    <t>Topological Sort</t>
  </si>
  <si>
    <t>Finding Connected Components/Flood Fill</t>
  </si>
  <si>
    <t>Finding Articulation Points/Bridges in O(V+E)</t>
  </si>
  <si>
    <t>Finding Strongly Connected Components (SCC) in Directed Graph in O(V+E)</t>
  </si>
  <si>
    <t>Breadth First Search (Traversal)</t>
  </si>
  <si>
    <t>Kruskal's (Minimum Spanning Tree)</t>
  </si>
  <si>
    <t>Prim's (Minimum Spanning Tree)</t>
  </si>
  <si>
    <t>Dijkstra's (Single-Source Shortest Paths)</t>
  </si>
  <si>
    <t>Bellman Ford's (Single-Source Shortest Paths)</t>
  </si>
  <si>
    <t>Floyd Warshall's (All-Pairs Shortest Paths)</t>
  </si>
  <si>
    <t>Ford Fulkerson's/Edmonds Karp's (Max Flow, Min Cut)</t>
  </si>
  <si>
    <t>Independent and Edge-Disjoint Paths</t>
  </si>
  <si>
    <t>Min Cost (Max) Flow</t>
  </si>
  <si>
    <t>Shortest/Longest/All Pairs Paths in Tree</t>
  </si>
  <si>
    <t>Lowest Common Ancestor (LCA)</t>
  </si>
  <si>
    <t>Eulerian Graph/Path/Cycle</t>
  </si>
  <si>
    <t>Chinese Postman Problem</t>
  </si>
  <si>
    <t>Directed Acyclic Graph (DAG)</t>
  </si>
  <si>
    <t>Shortest/Longest Path in DAG</t>
  </si>
  <si>
    <t>Counting Paths in DAG</t>
  </si>
  <si>
    <t>Min Path Cover in DAG</t>
  </si>
  <si>
    <t>Bipartite Graph</t>
  </si>
  <si>
    <t>Max Cardinality Bipartite Matching (MCBM)</t>
  </si>
  <si>
    <t>Min Vertex Cover in Bipartite Graph (Konig Theorem)</t>
  </si>
  <si>
    <t>Max Independent Set/Dominating Set in Bipartite Graph</t>
  </si>
  <si>
    <t>Augmenting Path Algorithm for finding MCBM</t>
  </si>
  <si>
    <t>Hopcroft Karp's Algorithm for finding MCBM</t>
  </si>
  <si>
    <t>Kuhn Munkres/Hungarian Algorithm for finding weighted MCBM</t>
  </si>
  <si>
    <t>Edmond's Matching Algorithm (Blossom Shrinking) for General Matching</t>
  </si>
  <si>
    <t>Sequences and Number Systems</t>
  </si>
  <si>
    <t>Polynomial</t>
  </si>
  <si>
    <t>Big Integer</t>
  </si>
  <si>
    <t>Base Number</t>
  </si>
  <si>
    <t>Combinatorics</t>
  </si>
  <si>
    <t>Factorial/Fibonacci</t>
  </si>
  <si>
    <t>Number Theory</t>
  </si>
  <si>
    <t>Prime Number Generation: Sieve</t>
  </si>
  <si>
    <t>Prime Testing</t>
  </si>
  <si>
    <t>Miller Rabin's Algorithm</t>
  </si>
  <si>
    <t>Prime Factoring by Trial Division</t>
  </si>
  <si>
    <t>Pollard Rho's Algorithm</t>
  </si>
  <si>
    <t>Modified Sieve</t>
  </si>
  <si>
    <t>GCD/LCM/Euclid's Algorithm</t>
  </si>
  <si>
    <t>Extended Euclid/Linear Diophantine Equation</t>
  </si>
  <si>
    <t>Euler Phi</t>
  </si>
  <si>
    <t>Modulo Arithmetic</t>
  </si>
  <si>
    <t>Fibonacci/Factorial</t>
  </si>
  <si>
    <t>Divisibility</t>
  </si>
  <si>
    <t>Cycle Finding/Tortoise-Hare Algorithm</t>
  </si>
  <si>
    <t>Divide and Conquer Quick Exponentiation</t>
  </si>
  <si>
    <t>Matris Power</t>
  </si>
  <si>
    <t>Linear Algebra/Gaussian Elimination</t>
  </si>
  <si>
    <t>Backus Naur Form (BNF) Grammar</t>
  </si>
  <si>
    <t>Knuth Morris Pratt (KMP) String Matching algorithm</t>
  </si>
  <si>
    <t>Aho Corasick</t>
  </si>
  <si>
    <t>Suffix Trie Applications</t>
  </si>
  <si>
    <t>Suffix Tree Applications</t>
  </si>
  <si>
    <t>Suffix Array Construction O(n log n) and Applications</t>
  </si>
  <si>
    <t>Geometry Basics, e.g. area, perimeter, Euclidean distance, Trigonometry</t>
  </si>
  <si>
    <t>Line Segment Intersection</t>
  </si>
  <si>
    <t>CCW Test</t>
  </si>
  <si>
    <t>Incircle Test</t>
  </si>
  <si>
    <t>Area and Perimeter of Arbitrary Polygon</t>
  </si>
  <si>
    <t>Testing if a Polygon is Convex</t>
  </si>
  <si>
    <t>Testing if a Point is Inside a Polygon</t>
  </si>
  <si>
    <t>Cutting a (Convex) Polygon with a Straight Line</t>
  </si>
  <si>
    <t>Graham Scan (Convex Hull)</t>
  </si>
  <si>
    <t>Plane Sweep Paradigm</t>
  </si>
  <si>
    <t>Area or Volume Intersection</t>
  </si>
  <si>
    <t>Triangulation</t>
  </si>
  <si>
    <t>Closest Pair Problem</t>
  </si>
  <si>
    <t>Order Statistics: Linear Time Selection Algorithm</t>
  </si>
  <si>
    <t>Classic Board games, Card games, Chess, popular AI games</t>
  </si>
  <si>
    <t>Fedora (Linux) OS environment</t>
  </si>
  <si>
    <t xml:space="preserve">Your Skill Set as of Today </t>
    <phoneticPr fontId="1" type="noConversion"/>
  </si>
  <si>
    <t xml:space="preserve">Sum = </t>
    <phoneticPr fontId="1" type="noConversion"/>
  </si>
  <si>
    <t>Cost Cutting</t>
    <phoneticPr fontId="1" type="noConversion"/>
  </si>
  <si>
    <t>实施</t>
    <rPh sb="0" eb="1">
      <t>shi'sh</t>
    </rPh>
    <phoneticPr fontId="1" type="noConversion"/>
  </si>
  <si>
    <t>Division of Nlogonia</t>
    <phoneticPr fontId="1" type="noConversion"/>
  </si>
  <si>
    <t>实施</t>
    <rPh sb="0" eb="1">
      <t>shi'shi</t>
    </rPh>
    <phoneticPr fontId="1" type="noConversion"/>
  </si>
  <si>
    <t>Relational Operator</t>
    <phoneticPr fontId="1" type="noConversion"/>
  </si>
  <si>
    <t>Loansome Car Buyer</t>
    <phoneticPr fontId="1" type="noConversion"/>
  </si>
  <si>
    <t>中位数</t>
    <rPh sb="0" eb="1">
      <t>zhong'wei'shu</t>
    </rPh>
    <phoneticPr fontId="1" type="noConversion"/>
  </si>
  <si>
    <t>分支判断</t>
    <rPh sb="0" eb="1">
      <t>fen'zhi'pan'duan</t>
    </rPh>
    <phoneticPr fontId="1" type="noConversion"/>
  </si>
  <si>
    <t>循环贬值，注意保持本地编译环境和OJ一致</t>
    <rPh sb="0" eb="1">
      <t>xun'huan</t>
    </rPh>
    <rPh sb="2" eb="3">
      <t>bian'zhi</t>
    </rPh>
    <rPh sb="5" eb="6">
      <t>zhu'yi</t>
    </rPh>
    <rPh sb="7" eb="8">
      <t>bao'chi</t>
    </rPh>
    <rPh sb="9" eb="10">
      <t>ben'di</t>
    </rPh>
    <rPh sb="11" eb="12">
      <t>bian'yi</t>
    </rPh>
    <rPh sb="13" eb="14">
      <t>huan'jing</t>
    </rPh>
    <rPh sb="15" eb="16">
      <t>he</t>
    </rPh>
    <rPh sb="18" eb="19">
      <t>yi'zhi</t>
    </rPh>
    <phoneticPr fontId="1" type="noConversion"/>
  </si>
  <si>
    <t>Event Planning</t>
    <phoneticPr fontId="1" type="noConversion"/>
  </si>
  <si>
    <t>循环查找可行最优解</t>
    <rPh sb="0" eb="1">
      <t>xun'huan</t>
    </rPh>
    <rPh sb="2" eb="3">
      <t>cha'zhao</t>
    </rPh>
    <rPh sb="4" eb="5">
      <t>ke'xing</t>
    </rPh>
    <rPh sb="6" eb="7">
      <t>zui'you'jie</t>
    </rPh>
    <phoneticPr fontId="1" type="noConversion"/>
  </si>
  <si>
    <t>Horror Dash</t>
    <phoneticPr fontId="1" type="noConversion"/>
  </si>
  <si>
    <t>求最大值</t>
    <rPh sb="0" eb="1">
      <t>qiu</t>
    </rPh>
    <rPh sb="1" eb="2">
      <t>zui'da'zhi</t>
    </rPh>
    <phoneticPr fontId="1" type="noConversion"/>
  </si>
  <si>
    <t>Power of Two</t>
    <phoneticPr fontId="1" type="noConversion"/>
  </si>
  <si>
    <t>数学</t>
    <rPh sb="0" eb="1">
      <t>shu'xue</t>
    </rPh>
    <phoneticPr fontId="1" type="noConversion"/>
  </si>
  <si>
    <t>Easy</t>
    <phoneticPr fontId="1" type="noConversion"/>
  </si>
  <si>
    <t>二进制</t>
    <rPh sb="0" eb="1">
      <t>er'jin'zhi</t>
    </rPh>
    <phoneticPr fontId="1" type="noConversion"/>
  </si>
  <si>
    <t>LeetCode不提供Input的范围，所以切忌注意</t>
    <rPh sb="8" eb="9">
      <t>bu'ti'gong</t>
    </rPh>
    <rPh sb="16" eb="17">
      <t>d</t>
    </rPh>
    <rPh sb="17" eb="18">
      <t>fan'wei</t>
    </rPh>
    <rPh sb="20" eb="21">
      <t>suo'yi</t>
    </rPh>
    <rPh sb="22" eb="23">
      <t>qie'ji</t>
    </rPh>
    <rPh sb="24" eb="25">
      <t>zhu'yi</t>
    </rPh>
    <phoneticPr fontId="1" type="noConversion"/>
  </si>
  <si>
    <t>Patching Array</t>
    <phoneticPr fontId="1" type="noConversion"/>
  </si>
  <si>
    <t>深搜</t>
    <phoneticPr fontId="1" type="noConversion"/>
  </si>
  <si>
    <t>Hard</t>
    <phoneticPr fontId="1" type="noConversion"/>
  </si>
  <si>
    <t>Time</t>
    <phoneticPr fontId="1" type="noConversion"/>
  </si>
  <si>
    <t>Stage 1</t>
    <phoneticPr fontId="1" type="noConversion"/>
  </si>
  <si>
    <t>Stage 2</t>
    <phoneticPr fontId="1" type="noConversion"/>
  </si>
  <si>
    <t>Stage 3</t>
    <phoneticPr fontId="1" type="noConversion"/>
  </si>
  <si>
    <t>Stage 4</t>
    <phoneticPr fontId="1" type="noConversion"/>
  </si>
  <si>
    <t>AC</t>
    <phoneticPr fontId="1" type="noConversion"/>
  </si>
  <si>
    <t>RE</t>
    <phoneticPr fontId="1" type="noConversion"/>
  </si>
  <si>
    <t>Battleships in a Board</t>
    <phoneticPr fontId="1" type="noConversion"/>
  </si>
  <si>
    <t>深搜</t>
    <rPh sb="0" eb="1">
      <t>shen'sou</t>
    </rPh>
    <phoneticPr fontId="1" type="noConversion"/>
  </si>
  <si>
    <t>AC</t>
    <phoneticPr fontId="1" type="noConversion"/>
  </si>
  <si>
    <t>Medium</t>
    <phoneticPr fontId="1" type="noConversion"/>
  </si>
  <si>
    <t>估计有更快的做法，因为只是1xN的船，不需要复杂的深搜</t>
    <rPh sb="0" eb="1">
      <t>gu'ji</t>
    </rPh>
    <rPh sb="2" eb="3">
      <t>you</t>
    </rPh>
    <rPh sb="3" eb="4">
      <t>geng'kuai</t>
    </rPh>
    <rPh sb="5" eb="6">
      <t>d</t>
    </rPh>
    <rPh sb="6" eb="7">
      <t>zuo'fa</t>
    </rPh>
    <rPh sb="9" eb="10">
      <t>yin'wei</t>
    </rPh>
    <rPh sb="11" eb="12">
      <t>zhi'shi</t>
    </rPh>
    <rPh sb="16" eb="17">
      <t>d</t>
    </rPh>
    <rPh sb="17" eb="18">
      <t>chuan</t>
    </rPh>
    <rPh sb="19" eb="20">
      <t>bu'xu'yao</t>
    </rPh>
    <rPh sb="22" eb="23">
      <t>fu'za</t>
    </rPh>
    <rPh sb="24" eb="25">
      <t>d</t>
    </rPh>
    <rPh sb="25" eb="26">
      <t>shen'sou</t>
    </rPh>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</si>
  <si>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</si>
  <si>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</si>
  <si>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</si>
  <si>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</si>
  <si>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</si>
  <si>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</si>
  <si>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</si>
  <si>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OJ</t>
    <phoneticPr fontId="1" type="noConversion"/>
  </si>
  <si>
    <t>LeetCode</t>
    <phoneticPr fontId="1" type="noConversion"/>
  </si>
  <si>
    <t>Uva</t>
    <phoneticPr fontId="1" type="noConversion"/>
  </si>
  <si>
    <t>-</t>
    <phoneticPr fontId="1" type="noConversion"/>
  </si>
  <si>
    <t>AC</t>
    <phoneticPr fontId="1" type="noConversion"/>
  </si>
  <si>
    <t>-</t>
    <phoneticPr fontId="1" type="noConversion"/>
  </si>
  <si>
    <t>CodeForces</t>
    <phoneticPr fontId="1" type="noConversion"/>
  </si>
  <si>
    <t>WA</t>
    <phoneticPr fontId="1" type="noConversion"/>
  </si>
  <si>
    <t>RE</t>
    <phoneticPr fontId="1" type="noConversion"/>
  </si>
  <si>
    <t>RE</t>
    <phoneticPr fontId="1" type="noConversion"/>
  </si>
  <si>
    <t>TL</t>
    <phoneticPr fontId="1" type="noConversion"/>
  </si>
  <si>
    <t>TL</t>
    <phoneticPr fontId="1" type="noConversion"/>
  </si>
  <si>
    <t>-</t>
    <phoneticPr fontId="1" type="noConversion"/>
  </si>
  <si>
    <t>CodeForces</t>
    <phoneticPr fontId="1" type="noConversion"/>
  </si>
  <si>
    <t>LeetCode</t>
    <phoneticPr fontId="1" type="noConversion"/>
  </si>
  <si>
    <t>Uva</t>
    <phoneticPr fontId="1" type="noConversion"/>
  </si>
  <si>
    <t># of Probs.</t>
    <phoneticPr fontId="1" type="noConversion"/>
  </si>
  <si>
    <t>Online Judge</t>
    <phoneticPr fontId="1" type="noConversion"/>
  </si>
  <si>
    <t>-</t>
    <phoneticPr fontId="1" type="noConversion"/>
  </si>
  <si>
    <t>-</t>
    <phoneticPr fontId="1" type="noConversion"/>
  </si>
  <si>
    <t>Verdict</t>
    <phoneticPr fontId="1" type="noConversion"/>
  </si>
  <si>
    <t>Difficult Level</t>
    <phoneticPr fontId="1" type="noConversion"/>
  </si>
  <si>
    <t>Trials</t>
    <phoneticPr fontId="1" type="noConversion"/>
  </si>
  <si>
    <t># of Probs.</t>
    <phoneticPr fontId="1" type="noConversion"/>
  </si>
  <si>
    <t>#  of Probs.</t>
    <phoneticPr fontId="1" type="noConversion"/>
  </si>
  <si>
    <t>Cum. Avg. Difficulty</t>
    <phoneticPr fontId="1" type="noConversion"/>
  </si>
  <si>
    <t>Cum. Avg. Trials</t>
    <phoneticPr fontId="1" type="noConversion"/>
  </si>
  <si>
    <t>Cum. AC Rate</t>
    <phoneticPr fontId="1" type="noConversion"/>
  </si>
  <si>
    <t>Cum. Rating</t>
    <phoneticPr fontId="1" type="noConversion"/>
  </si>
  <si>
    <t>LeetCode</t>
    <phoneticPr fontId="1" type="noConversion"/>
  </si>
  <si>
    <t>Search a 2D Matrix</t>
    <phoneticPr fontId="1" type="noConversion"/>
  </si>
  <si>
    <t>二分</t>
    <rPh sb="0" eb="1">
      <t>er'fen</t>
    </rPh>
    <phoneticPr fontId="1" type="noConversion"/>
  </si>
  <si>
    <t>AC</t>
    <phoneticPr fontId="1" type="noConversion"/>
  </si>
  <si>
    <t>Medium</t>
    <phoneticPr fontId="1" type="noConversion"/>
  </si>
  <si>
    <t>对排序的二维矩阵进行二分查找</t>
    <rPh sb="0" eb="1">
      <t>dui</t>
    </rPh>
    <rPh sb="1" eb="2">
      <t>pai'xu</t>
    </rPh>
    <rPh sb="3" eb="4">
      <t>d</t>
    </rPh>
    <rPh sb="4" eb="5">
      <t>er'wei</t>
    </rPh>
    <rPh sb="6" eb="7">
      <t>ju'zhen</t>
    </rPh>
    <rPh sb="8" eb="9">
      <t>jin'xing</t>
    </rPh>
    <rPh sb="10" eb="11">
      <t>er'fen</t>
    </rPh>
    <rPh sb="12" eb="13">
      <t>cha'zhao</t>
    </rPh>
    <phoneticPr fontId="1" type="noConversion"/>
  </si>
  <si>
    <t>-</t>
    <phoneticPr fontId="1" type="noConversion"/>
  </si>
  <si>
    <r>
      <t>贪心 枚举</t>
    </r>
    <r>
      <rPr>
        <sz val="10"/>
        <color indexed="15"/>
        <rFont val="Times New Roman"/>
      </rPr>
      <t xml:space="preserve"> 动规 双指针</t>
    </r>
  </si>
  <si>
    <r>
      <t xml:space="preserve">1.DSU详见（ </t>
    </r>
    <r>
      <rPr>
        <u/>
        <sz val="10"/>
        <color indexed="14"/>
        <rFont val="宋体"/>
        <family val="3"/>
        <charset val="134"/>
      </rPr>
      <t>http://en.wikipedia.org/wiki/Disjoint-set_data_structure</t>
    </r>
    <r>
      <rPr>
        <sz val="10"/>
        <color indexed="8"/>
        <rFont val="宋体"/>
        <family val="3"/>
        <charset val="134"/>
      </rPr>
      <t>）</t>
    </r>
  </si>
  <si>
    <t>LeetCode</t>
    <phoneticPr fontId="1" type="noConversion"/>
  </si>
  <si>
    <t>Search for a Range</t>
    <phoneticPr fontId="1" type="noConversion"/>
  </si>
  <si>
    <t>AC</t>
    <phoneticPr fontId="1" type="noConversion"/>
  </si>
  <si>
    <t>Medium</t>
    <phoneticPr fontId="1" type="noConversion"/>
  </si>
  <si>
    <t>其实找到其中一个target后，可以再对此时以该target为分界的两个区间进行二分来找起始点</t>
    <rPh sb="0" eb="1">
      <t>qi'shi</t>
    </rPh>
    <rPh sb="2" eb="3">
      <t>zhao'dao</t>
    </rPh>
    <rPh sb="4" eb="5">
      <t>qi'zhong</t>
    </rPh>
    <rPh sb="6" eb="7">
      <t>yi'ge</t>
    </rPh>
    <rPh sb="14" eb="15">
      <t>hou</t>
    </rPh>
    <rPh sb="16" eb="17">
      <t>ke'yi</t>
    </rPh>
    <rPh sb="18" eb="19">
      <t>zai'dui</t>
    </rPh>
    <rPh sb="20" eb="21">
      <t>ci'shi</t>
    </rPh>
    <rPh sb="22" eb="23">
      <t>yi</t>
    </rPh>
    <rPh sb="23" eb="24">
      <t>gai</t>
    </rPh>
    <rPh sb="30" eb="31">
      <t>wei</t>
    </rPh>
    <rPh sb="31" eb="32">
      <t>fen'jie</t>
    </rPh>
    <rPh sb="33" eb="34">
      <t>d</t>
    </rPh>
    <rPh sb="34" eb="35">
      <t>liang'ge</t>
    </rPh>
    <rPh sb="36" eb="37">
      <t>qu'jian</t>
    </rPh>
    <rPh sb="38" eb="39">
      <t>jin'xing</t>
    </rPh>
    <rPh sb="40" eb="41">
      <t>er'fen</t>
    </rPh>
    <rPh sb="42" eb="43">
      <t>lai'zhao</t>
    </rPh>
    <rPh sb="44" eb="45">
      <t>qi'shi'dian</t>
    </rPh>
    <phoneticPr fontId="1" type="noConversion"/>
  </si>
  <si>
    <t>-</t>
    <phoneticPr fontId="1" type="noConversion"/>
  </si>
  <si>
    <t>Sqrt(x)</t>
    <phoneticPr fontId="1" type="noConversion"/>
  </si>
  <si>
    <t>AC</t>
    <phoneticPr fontId="1" type="noConversion"/>
  </si>
  <si>
    <t>1.求平方根的牛顿方法</t>
    <rPh sb="2" eb="3">
      <t>qiu</t>
    </rPh>
    <rPh sb="3" eb="4">
      <t>ping'fang'gen</t>
    </rPh>
    <rPh sb="6" eb="7">
      <t>d</t>
    </rPh>
    <rPh sb="7" eb="8">
      <t>niu'dun'fang'fa</t>
    </rPh>
    <phoneticPr fontId="1" type="noConversion"/>
  </si>
  <si>
    <t>题目描述太不清了，后来发现平方根的返回值竟然是整型。。</t>
    <rPh sb="0" eb="1">
      <t>ti'mu</t>
    </rPh>
    <rPh sb="2" eb="3">
      <t>miao'shu</t>
    </rPh>
    <rPh sb="4" eb="5">
      <t>tai'bu'qing</t>
    </rPh>
    <rPh sb="7" eb="8">
      <t>le</t>
    </rPh>
    <rPh sb="9" eb="10">
      <t>hou'lai'fa'xian</t>
    </rPh>
    <rPh sb="13" eb="14">
      <t>ping'fang'gen</t>
    </rPh>
    <rPh sb="16" eb="17">
      <t>d</t>
    </rPh>
    <rPh sb="17" eb="18">
      <t>fan'hui'zhi</t>
    </rPh>
    <rPh sb="20" eb="21">
      <t>jing'ran'shi</t>
    </rPh>
    <rPh sb="23" eb="24">
      <t>zheng'xing</t>
    </rPh>
    <phoneticPr fontId="1" type="noConversion"/>
  </si>
  <si>
    <t>-</t>
    <phoneticPr fontId="1" type="noConversion"/>
  </si>
  <si>
    <t>LeetCode</t>
    <phoneticPr fontId="1" type="noConversion"/>
  </si>
  <si>
    <t>Divide Two Integers</t>
    <phoneticPr fontId="1" type="noConversion"/>
  </si>
  <si>
    <t>二分 位运算</t>
    <rPh sb="0" eb="1">
      <t>er'fen</t>
    </rPh>
    <rPh sb="3" eb="4">
      <t>wei'yun'suan</t>
    </rPh>
    <phoneticPr fontId="1" type="noConversion"/>
  </si>
  <si>
    <t>AC</t>
    <phoneticPr fontId="1" type="noConversion"/>
  </si>
  <si>
    <t>Medium</t>
    <phoneticPr fontId="1" type="noConversion"/>
  </si>
  <si>
    <t>leetcode这道题的test case 988有点问题</t>
    <rPh sb="8" eb="9">
      <t>zhe'dao'ti</t>
    </rPh>
    <rPh sb="11" eb="12">
      <t>d</t>
    </rPh>
    <rPh sb="25" eb="26">
      <t>you'dian</t>
    </rPh>
    <rPh sb="27" eb="28">
      <t>wen'ti</t>
    </rPh>
    <phoneticPr fontId="1" type="noConversion"/>
  </si>
  <si>
    <t>-</t>
    <phoneticPr fontId="1" type="noConversion"/>
  </si>
  <si>
    <t>1.用位运算来替代乘除法</t>
    <rPh sb="2" eb="3">
      <t>yong'wei'yun'suan</t>
    </rPh>
    <rPh sb="6" eb="7">
      <t>lai</t>
    </rPh>
    <rPh sb="7" eb="8">
      <t>ti'dai</t>
    </rPh>
    <rPh sb="9" eb="10">
      <t>cheng'chu'fa</t>
    </rPh>
    <phoneticPr fontId="1" type="noConversion"/>
  </si>
  <si>
    <t>LeetCode</t>
    <phoneticPr fontId="1" type="noConversion"/>
  </si>
  <si>
    <t>Median of Two Sorted Arrays</t>
    <phoneticPr fontId="1" type="noConversion"/>
  </si>
  <si>
    <t>双指针 排序 二分</t>
    <rPh sb="0" eb="1">
      <t>shuang</t>
    </rPh>
    <rPh sb="1" eb="2">
      <t>zhi'zhen</t>
    </rPh>
    <rPh sb="4" eb="5">
      <t>pai'xu</t>
    </rPh>
    <rPh sb="7" eb="8">
      <t>er'fen</t>
    </rPh>
    <phoneticPr fontId="1" type="noConversion"/>
  </si>
  <si>
    <t>AC</t>
    <phoneticPr fontId="1" type="noConversion"/>
  </si>
  <si>
    <t>Hard</t>
    <phoneticPr fontId="1" type="noConversion"/>
  </si>
  <si>
    <t>需要</t>
    <rPh sb="0" eb="1">
      <t>xu'yao</t>
    </rPh>
    <phoneticPr fontId="1" type="noConversion"/>
  </si>
  <si>
    <t>先双指针插入排序得到m+n的数组，然后直接找中位数，注意空列表的情况</t>
    <rPh sb="0" eb="1">
      <t>xian</t>
    </rPh>
    <rPh sb="1" eb="2">
      <t>shuang'zhi'zhen</t>
    </rPh>
    <rPh sb="4" eb="5">
      <t>cha'ru</t>
    </rPh>
    <rPh sb="6" eb="7">
      <t>pai'xu</t>
    </rPh>
    <rPh sb="8" eb="9">
      <t>de'dao</t>
    </rPh>
    <rPh sb="13" eb="14">
      <t>d</t>
    </rPh>
    <rPh sb="14" eb="15">
      <t>shu'zu</t>
    </rPh>
    <rPh sb="17" eb="18">
      <t>ran'hou</t>
    </rPh>
    <rPh sb="19" eb="20">
      <t>zhi'jie</t>
    </rPh>
    <rPh sb="21" eb="22">
      <t>zhao</t>
    </rPh>
    <rPh sb="22" eb="23">
      <t>zhong'wei'shu</t>
    </rPh>
    <rPh sb="26" eb="27">
      <t>zhu'yi</t>
    </rPh>
    <rPh sb="28" eb="29">
      <t>kong</t>
    </rPh>
    <rPh sb="29" eb="30">
      <t>lie'biao</t>
    </rPh>
    <rPh sb="31" eb="32">
      <t>d</t>
    </rPh>
    <rPh sb="32" eb="33">
      <t>qing'k</t>
    </rPh>
    <phoneticPr fontId="1" type="noConversion"/>
  </si>
  <si>
    <t>1.插入排序</t>
    <rPh sb="2" eb="3">
      <t>cha'ru'pai'xu</t>
    </rPh>
    <phoneticPr fontId="1" type="noConversion"/>
  </si>
  <si>
    <t>Cum. Rating Change</t>
    <phoneticPr fontId="1" type="noConversion"/>
  </si>
  <si>
    <t>SPOJ</t>
    <phoneticPr fontId="1" type="noConversion"/>
  </si>
  <si>
    <t>LintCode</t>
    <phoneticPr fontId="1" type="noConversion"/>
  </si>
  <si>
    <t>-</t>
    <phoneticPr fontId="1" type="noConversion"/>
  </si>
  <si>
    <t>LintCode</t>
    <phoneticPr fontId="1" type="noConversion"/>
  </si>
  <si>
    <t>搜索旋转排序数组</t>
    <rPh sb="0" eb="1">
      <t>sou'suo'xuan'zhuan</t>
    </rPh>
    <rPh sb="4" eb="5">
      <t>pai'xu</t>
    </rPh>
    <rPh sb="6" eb="7">
      <t>shu'zu</t>
    </rPh>
    <phoneticPr fontId="1" type="noConversion"/>
  </si>
  <si>
    <t>二分</t>
    <phoneticPr fontId="1" type="noConversion"/>
  </si>
  <si>
    <t>AC</t>
    <phoneticPr fontId="1" type="noConversion"/>
  </si>
  <si>
    <t>中等</t>
    <rPh sb="0" eb="1">
      <t>zhong'deng</t>
    </rPh>
    <phoneticPr fontId="1" type="noConversion"/>
  </si>
  <si>
    <t>Star</t>
    <phoneticPr fontId="1" type="noConversion"/>
  </si>
  <si>
    <t>-</t>
    <phoneticPr fontId="1" type="noConversion"/>
  </si>
  <si>
    <t>注意输入的数组为空或者仅有1个数据的情况</t>
    <rPh sb="0" eb="1">
      <t>zhu'yi</t>
    </rPh>
    <rPh sb="2" eb="3">
      <t>shu'ru</t>
    </rPh>
    <rPh sb="4" eb="5">
      <t>d</t>
    </rPh>
    <rPh sb="5" eb="6">
      <t>shu'zu</t>
    </rPh>
    <rPh sb="7" eb="8">
      <t>wei</t>
    </rPh>
    <rPh sb="8" eb="9">
      <t>kong</t>
    </rPh>
    <rPh sb="9" eb="10">
      <t>huo'zhe</t>
    </rPh>
    <rPh sb="11" eb="12">
      <t>jin'you</t>
    </rPh>
    <rPh sb="14" eb="15">
      <t>ge</t>
    </rPh>
    <rPh sb="15" eb="16">
      <t>shu'ju</t>
    </rPh>
    <rPh sb="17" eb="18">
      <t>d</t>
    </rPh>
    <rPh sb="18" eb="19">
      <t>qing'k</t>
    </rPh>
    <phoneticPr fontId="1" type="noConversion"/>
  </si>
  <si>
    <t>-</t>
    <phoneticPr fontId="1" type="noConversion"/>
  </si>
  <si>
    <t>Moving Rating</t>
    <phoneticPr fontId="1" type="noConversion"/>
  </si>
  <si>
    <t>Moving Rating Change</t>
    <phoneticPr fontId="1" type="noConversion"/>
  </si>
  <si>
    <t xml:space="preserve">Moving Avg. Difficulty </t>
    <phoneticPr fontId="1" type="noConversion"/>
  </si>
  <si>
    <t>Moving Avg. Trials</t>
    <phoneticPr fontId="1" type="noConversion"/>
  </si>
  <si>
    <t>Moving Avg. AC Rate</t>
    <phoneticPr fontId="1" type="noConversion"/>
  </si>
  <si>
    <t>Rating</t>
    <phoneticPr fontId="1" type="noConversion"/>
  </si>
  <si>
    <t>Cum. Avg. Rating</t>
    <phoneticPr fontId="1" type="noConversion"/>
  </si>
  <si>
    <t>Cum. Avg. Rating Change</t>
    <phoneticPr fontId="1" type="noConversion"/>
  </si>
  <si>
    <t>LeetCode</t>
    <phoneticPr fontId="1" type="noConversion"/>
  </si>
  <si>
    <t>Dungeon Game</t>
    <phoneticPr fontId="1" type="noConversion"/>
  </si>
  <si>
    <t>动规</t>
    <rPh sb="0" eb="1">
      <t>dong'gui</t>
    </rPh>
    <phoneticPr fontId="1" type="noConversion"/>
  </si>
  <si>
    <t>AC</t>
    <phoneticPr fontId="1" type="noConversion"/>
  </si>
  <si>
    <t>Hard</t>
    <phoneticPr fontId="1" type="noConversion"/>
  </si>
  <si>
    <t>1.动规状态转移方程要保证最优的继承 2.动规要保证后计算的值仅受最近子问题影响，即马尔可夫性</t>
    <rPh sb="2" eb="3">
      <t>dong'gui</t>
    </rPh>
    <rPh sb="4" eb="5">
      <t>zhuang'tai'zhuan'yi'fang'cheng</t>
    </rPh>
    <rPh sb="10" eb="11">
      <t>yao'bao'zheng</t>
    </rPh>
    <rPh sb="13" eb="14">
      <t>zui'you</t>
    </rPh>
    <rPh sb="15" eb="16">
      <t>d</t>
    </rPh>
    <rPh sb="16" eb="17">
      <t>ji'cheng</t>
    </rPh>
    <rPh sb="21" eb="22">
      <t>dong'gui</t>
    </rPh>
    <rPh sb="23" eb="24">
      <t>yao'bao'zheng</t>
    </rPh>
    <rPh sb="26" eb="27">
      <t>hou'ji'suan</t>
    </rPh>
    <rPh sb="29" eb="30">
      <t>d</t>
    </rPh>
    <rPh sb="30" eb="31">
      <t>zhi</t>
    </rPh>
    <rPh sb="31" eb="32">
      <t>jin</t>
    </rPh>
    <rPh sb="32" eb="33">
      <t>shou</t>
    </rPh>
    <rPh sb="33" eb="34">
      <t>zui'jin</t>
    </rPh>
    <rPh sb="35" eb="36">
      <t>zi'wen'ti</t>
    </rPh>
    <rPh sb="38" eb="39">
      <t>ying'xiang</t>
    </rPh>
    <rPh sb="41" eb="42">
      <t>ji</t>
    </rPh>
    <phoneticPr fontId="1" type="noConversion"/>
  </si>
  <si>
    <t>一开始关于每一状态最优值定义有误（离开ij时所需最少的生命，以及离开ij后生命的更新），后来更正后从左上到右下计算（违反了动规的本质），最后发觉要从右下到左上计算，但是最优值定义还是被样例误导了，后来发现一开始的想法是正确的</t>
    <rPh sb="0" eb="1">
      <t>yi'kai'shi</t>
    </rPh>
    <rPh sb="3" eb="4">
      <t>guan'yu</t>
    </rPh>
    <rPh sb="5" eb="6">
      <t>mei'yi</t>
    </rPh>
    <rPh sb="7" eb="8">
      <t>zhuang'tai</t>
    </rPh>
    <rPh sb="9" eb="10">
      <t>zui'you'zhi</t>
    </rPh>
    <rPh sb="12" eb="13">
      <t>ding'yi</t>
    </rPh>
    <rPh sb="14" eb="15">
      <t>you'wu</t>
    </rPh>
    <rPh sb="17" eb="18">
      <t>li'kai</t>
    </rPh>
    <rPh sb="21" eb="22">
      <t>shi</t>
    </rPh>
    <rPh sb="22" eb="23">
      <t>suo'xu</t>
    </rPh>
    <rPh sb="24" eb="25">
      <t>zui'shao</t>
    </rPh>
    <rPh sb="26" eb="27">
      <t>d</t>
    </rPh>
    <rPh sb="27" eb="28">
      <t>sheng'ming'z</t>
    </rPh>
    <rPh sb="30" eb="31">
      <t>yi'ji</t>
    </rPh>
    <rPh sb="32" eb="33">
      <t>li'kai</t>
    </rPh>
    <rPh sb="36" eb="37">
      <t>hou</t>
    </rPh>
    <rPh sb="37" eb="38">
      <t>sheng'ming</t>
    </rPh>
    <rPh sb="39" eb="40">
      <t>d</t>
    </rPh>
    <rPh sb="40" eb="41">
      <t>geng'xin</t>
    </rPh>
    <rPh sb="44" eb="45">
      <t>hou'lai</t>
    </rPh>
    <rPh sb="46" eb="47">
      <t>geng'zheng'hou</t>
    </rPh>
    <rPh sb="49" eb="50">
      <t>cong</t>
    </rPh>
    <rPh sb="50" eb="51">
      <t>zuo'shang</t>
    </rPh>
    <rPh sb="55" eb="56">
      <t>ji'suan</t>
    </rPh>
    <rPh sb="58" eb="59">
      <t>wei'fan'le</t>
    </rPh>
    <rPh sb="61" eb="62">
      <t>dong'gui</t>
    </rPh>
    <rPh sb="63" eb="64">
      <t>d</t>
    </rPh>
    <rPh sb="64" eb="65">
      <t>ben'zhi</t>
    </rPh>
    <rPh sb="68" eb="69">
      <t>zui'hou</t>
    </rPh>
    <rPh sb="70" eb="71">
      <t>fa'jue</t>
    </rPh>
    <rPh sb="72" eb="73">
      <t>yao'cong</t>
    </rPh>
    <rPh sb="74" eb="75">
      <t>you'xi'a</t>
    </rPh>
    <rPh sb="76" eb="77">
      <t>dao</t>
    </rPh>
    <rPh sb="77" eb="78">
      <t>zuo'shang</t>
    </rPh>
    <rPh sb="79" eb="80">
      <t>ji'suan</t>
    </rPh>
    <rPh sb="82" eb="83">
      <t>dan'shi</t>
    </rPh>
    <rPh sb="84" eb="85">
      <t>zui'you'zhi</t>
    </rPh>
    <rPh sb="87" eb="88">
      <t>ding'yi</t>
    </rPh>
    <rPh sb="89" eb="90">
      <t>hai'shi</t>
    </rPh>
    <rPh sb="91" eb="92">
      <t>bei</t>
    </rPh>
    <rPh sb="92" eb="93">
      <t>yang'li</t>
    </rPh>
    <rPh sb="94" eb="95">
      <t>wu'dao'le</t>
    </rPh>
    <rPh sb="98" eb="99">
      <t>hou'lai</t>
    </rPh>
    <rPh sb="100" eb="101">
      <t>fa'x</t>
    </rPh>
    <rPh sb="102" eb="103">
      <t>yi'kai'shi</t>
    </rPh>
    <rPh sb="105" eb="106">
      <t>d</t>
    </rPh>
    <rPh sb="106" eb="107">
      <t>xiang'fa</t>
    </rPh>
    <rPh sb="108" eb="109">
      <t>shi</t>
    </rPh>
    <rPh sb="109" eb="110">
      <t>zheng'que'de</t>
    </rPh>
    <phoneticPr fontId="1" type="noConversion"/>
  </si>
  <si>
    <t>LeetCode</t>
    <phoneticPr fontId="1" type="noConversion"/>
  </si>
  <si>
    <t>Split Array Largest Sum</t>
    <phoneticPr fontId="1" type="noConversion"/>
  </si>
  <si>
    <t>Find Peak Element</t>
    <phoneticPr fontId="1" type="noConversion"/>
  </si>
  <si>
    <t>New Year and Hurry</t>
    <phoneticPr fontId="1" type="noConversion"/>
  </si>
  <si>
    <t>A</t>
    <phoneticPr fontId="1" type="noConversion"/>
  </si>
  <si>
    <t>New Year and North Pole</t>
    <phoneticPr fontId="1" type="noConversion"/>
  </si>
  <si>
    <t>模拟</t>
    <rPh sb="0" eb="1">
      <t>mo'ni</t>
    </rPh>
    <phoneticPr fontId="1" type="noConversion"/>
  </si>
  <si>
    <t>B</t>
    <phoneticPr fontId="1" type="noConversion"/>
  </si>
  <si>
    <t>1.能用直接数据，就不要再做额外等价计算，防止精度的丢失</t>
    <rPh sb="2" eb="3">
      <t>neng</t>
    </rPh>
    <rPh sb="3" eb="4">
      <t>yong</t>
    </rPh>
    <rPh sb="4" eb="5">
      <t>zhi'jie</t>
    </rPh>
    <rPh sb="6" eb="7">
      <t>shu'ju</t>
    </rPh>
    <rPh sb="9" eb="10">
      <t>jiu'bu'yao</t>
    </rPh>
    <rPh sb="12" eb="13">
      <t>zai'zuo</t>
    </rPh>
    <rPh sb="14" eb="15">
      <t>e'wai</t>
    </rPh>
    <rPh sb="16" eb="17">
      <t>deng'jia</t>
    </rPh>
    <rPh sb="18" eb="19">
      <t>ji'suan</t>
    </rPh>
    <rPh sb="21" eb="22">
      <t>fang'zhi</t>
    </rPh>
    <rPh sb="23" eb="24">
      <t>jing'du</t>
    </rPh>
    <rPh sb="25" eb="26">
      <t>d</t>
    </rPh>
    <rPh sb="26" eb="27">
      <t>diu'shi</t>
    </rPh>
    <phoneticPr fontId="1" type="noConversion"/>
  </si>
  <si>
    <t>New Year and Rating</t>
    <phoneticPr fontId="1" type="noConversion"/>
  </si>
  <si>
    <t>C</t>
    <phoneticPr fontId="1" type="noConversion"/>
  </si>
  <si>
    <t>注意初始边界要取得正确</t>
    <rPh sb="0" eb="1">
      <t>zhu'yi</t>
    </rPh>
    <rPh sb="2" eb="3">
      <t>chu'shi</t>
    </rPh>
    <rPh sb="4" eb="5">
      <t>bian'jie</t>
    </rPh>
    <rPh sb="6" eb="7">
      <t>yao'qu'de</t>
    </rPh>
    <rPh sb="9" eb="10">
      <t>zheng'que</t>
    </rPh>
    <phoneticPr fontId="1" type="noConversion"/>
  </si>
  <si>
    <t>Codeforces</t>
    <phoneticPr fontId="1" type="noConversion"/>
  </si>
  <si>
    <t>Hard Problem</t>
    <phoneticPr fontId="1" type="noConversion"/>
  </si>
  <si>
    <t>动规</t>
    <phoneticPr fontId="1" type="noConversion"/>
  </si>
  <si>
    <t>C</t>
    <phoneticPr fontId="1" type="noConversion"/>
  </si>
  <si>
    <t>1.先随便想一个子问题结构，然后利用转移决策来看状态定义的够不够</t>
    <rPh sb="2" eb="3">
      <t>xian</t>
    </rPh>
    <rPh sb="3" eb="4">
      <t>sui'bian</t>
    </rPh>
    <rPh sb="5" eb="6">
      <t>xiang'yi'ge</t>
    </rPh>
    <rPh sb="8" eb="9">
      <t>zi'wen'ti</t>
    </rPh>
    <rPh sb="11" eb="12">
      <t>jie'gou</t>
    </rPh>
    <rPh sb="14" eb="15">
      <t>ran'hou</t>
    </rPh>
    <rPh sb="16" eb="17">
      <t>li'yong</t>
    </rPh>
    <rPh sb="18" eb="19">
      <t>zhuan'yi</t>
    </rPh>
    <rPh sb="20" eb="21">
      <t>jue'ce</t>
    </rPh>
    <rPh sb="22" eb="23">
      <t>lai'kan</t>
    </rPh>
    <rPh sb="24" eb="25">
      <t>zhuang'tai</t>
    </rPh>
    <rPh sb="26" eb="27">
      <t>ding'yi</t>
    </rPh>
    <rPh sb="28" eb="29">
      <t>d</t>
    </rPh>
    <rPh sb="29" eb="30">
      <t>gou'bu'gou</t>
    </rPh>
    <phoneticPr fontId="1" type="noConversion"/>
  </si>
  <si>
    <t>493C</t>
    <phoneticPr fontId="1" type="noConversion"/>
  </si>
  <si>
    <t>Vasya and Basketball</t>
    <phoneticPr fontId="1" type="noConversion"/>
  </si>
  <si>
    <t>枚举 二分 双指针</t>
    <rPh sb="0" eb="1">
      <t>mei'ju</t>
    </rPh>
    <rPh sb="3" eb="4">
      <t>er'fen</t>
    </rPh>
    <rPh sb="6" eb="7">
      <t>shuang'zhi'zhen</t>
    </rPh>
    <phoneticPr fontId="1" type="noConversion"/>
  </si>
  <si>
    <t>1.Python每秒大概可以完成10^7操作</t>
    <rPh sb="8" eb="9">
      <t>mei'miao</t>
    </rPh>
    <rPh sb="10" eb="11">
      <t>da'gai</t>
    </rPh>
    <rPh sb="12" eb="13">
      <t>ke'yi</t>
    </rPh>
    <rPh sb="14" eb="15">
      <t>wan'cheng</t>
    </rPh>
    <rPh sb="20" eb="21">
      <t>cao'zuo</t>
    </rPh>
    <phoneticPr fontId="1" type="noConversion"/>
  </si>
  <si>
    <t>二分法虽然比双指针好写，但是速度慢</t>
    <rPh sb="0" eb="1">
      <t>er'fen'fa</t>
    </rPh>
    <rPh sb="3" eb="4">
      <t>sui'ran</t>
    </rPh>
    <rPh sb="5" eb="6">
      <t>bi</t>
    </rPh>
    <rPh sb="6" eb="7">
      <t>shuang'zhi'zhen</t>
    </rPh>
    <rPh sb="9" eb="10">
      <t>hao'xie</t>
    </rPh>
    <rPh sb="12" eb="13">
      <t>dan'shi</t>
    </rPh>
    <rPh sb="14" eb="15">
      <t>su'du'man</t>
    </rPh>
    <phoneticPr fontId="1" type="noConversion"/>
  </si>
  <si>
    <t>LeetCode</t>
    <phoneticPr fontId="1" type="noConversion"/>
  </si>
  <si>
    <t>Two Sum II - Input array is sorted</t>
    <phoneticPr fontId="1" type="noConversion"/>
  </si>
  <si>
    <t>二分 双指针</t>
    <rPh sb="0" eb="1">
      <t>er'fen</t>
    </rPh>
    <rPh sb="3" eb="4">
      <t>shuang'zhi'zhen</t>
    </rPh>
    <phoneticPr fontId="1" type="noConversion"/>
  </si>
  <si>
    <t>Easy</t>
    <phoneticPr fontId="1" type="noConversion"/>
  </si>
  <si>
    <t>避免重复运算</t>
    <rPh sb="0" eb="1">
      <t>bi'mian'chong'fu'yun'suan</t>
    </rPh>
    <phoneticPr fontId="1" type="noConversion"/>
  </si>
  <si>
    <t>Easy</t>
    <phoneticPr fontId="1" type="noConversion"/>
  </si>
  <si>
    <t>Is Subsequence</t>
    <phoneticPr fontId="1" type="noConversion"/>
  </si>
  <si>
    <t>双指针 模拟 贪心</t>
    <rPh sb="0" eb="1">
      <t>shuang'zhi'zhen</t>
    </rPh>
    <rPh sb="4" eb="5">
      <t>mo'ni</t>
    </rPh>
    <rPh sb="7" eb="8">
      <t>tan'xin</t>
    </rPh>
    <phoneticPr fontId="1" type="noConversion"/>
  </si>
  <si>
    <t>1.iter()迭代器的使用</t>
    <rPh sb="8" eb="9">
      <t>die'dai'qi</t>
    </rPh>
    <rPh sb="11" eb="12">
      <t>d</t>
    </rPh>
    <rPh sb="12" eb="13">
      <t>shi'yong</t>
    </rPh>
    <phoneticPr fontId="1" type="noConversion"/>
  </si>
  <si>
    <t>4Sum II</t>
    <phoneticPr fontId="1" type="noConversion"/>
  </si>
  <si>
    <t>一开始以为对四个数组排完序之后可以用二分，后来发现真是dacuotecuo</t>
    <rPh sb="0" eb="1">
      <t>yi'kai'shi</t>
    </rPh>
    <rPh sb="3" eb="4">
      <t>yi'wei</t>
    </rPh>
    <rPh sb="5" eb="6">
      <t>dui</t>
    </rPh>
    <rPh sb="6" eb="7">
      <t>si'ge</t>
    </rPh>
    <rPh sb="8" eb="9">
      <t>shu'zu</t>
    </rPh>
    <rPh sb="10" eb="11">
      <t>pai'wan'xu</t>
    </rPh>
    <rPh sb="13" eb="14">
      <t>zhi'hou</t>
    </rPh>
    <rPh sb="15" eb="16">
      <t>ke'yi'yong</t>
    </rPh>
    <rPh sb="18" eb="19">
      <t>er'fen</t>
    </rPh>
    <rPh sb="21" eb="22">
      <t>hou'lai'fa'xian</t>
    </rPh>
    <rPh sb="25" eb="26">
      <t>zhen'shi</t>
    </rPh>
    <phoneticPr fontId="1" type="noConversion"/>
  </si>
  <si>
    <t>1.collections的package貌似蛮有用的</t>
    <rPh sb="13" eb="14">
      <t>d</t>
    </rPh>
    <rPh sb="21" eb="22">
      <t>mao'si</t>
    </rPh>
    <rPh sb="23" eb="24">
      <t>man'you'yong</t>
    </rPh>
    <rPh sb="24" eb="25">
      <t>you'yong</t>
    </rPh>
    <rPh sb="26" eb="27">
      <t>d</t>
    </rPh>
    <phoneticPr fontId="1" type="noConversion"/>
  </si>
  <si>
    <t>Intersection of Two Arrays II</t>
    <phoneticPr fontId="1" type="noConversion"/>
  </si>
  <si>
    <t>双指针 二分</t>
    <rPh sb="0" eb="1">
      <t>shuang'zhi'zhen</t>
    </rPh>
    <rPh sb="4" eb="5">
      <t>er'fen</t>
    </rPh>
    <phoneticPr fontId="1" type="noConversion"/>
  </si>
  <si>
    <t>Easy</t>
    <phoneticPr fontId="1" type="noConversion"/>
  </si>
  <si>
    <t>枚举 分治</t>
    <rPh sb="0" eb="1">
      <t>mei'ju</t>
    </rPh>
    <rPh sb="3" eb="4">
      <t>fen'zhi</t>
    </rPh>
    <phoneticPr fontId="1" type="noConversion"/>
  </si>
  <si>
    <t>Kth Smallest Element in a Sorted Matrix</t>
    <phoneticPr fontId="1" type="noConversion"/>
  </si>
  <si>
    <t>宽搜 二分</t>
    <rPh sb="0" eb="1">
      <t>kuan'sou</t>
    </rPh>
    <rPh sb="3" eb="4">
      <t>er'fen</t>
    </rPh>
    <phoneticPr fontId="1" type="noConversion"/>
  </si>
  <si>
    <t>两层的二分查找</t>
    <rPh sb="0" eb="1">
      <t>liang'ceng</t>
    </rPh>
    <rPh sb="2" eb="3">
      <t>d</t>
    </rPh>
    <rPh sb="3" eb="4">
      <t>er'fen'cha'zhao</t>
    </rPh>
    <phoneticPr fontId="1" type="noConversion"/>
  </si>
  <si>
    <t>1.利用heapq来排序</t>
    <rPh sb="2" eb="3">
      <t>li'yong</t>
    </rPh>
    <rPh sb="9" eb="10">
      <t>lai</t>
    </rPh>
    <rPh sb="10" eb="11">
      <t>pai'xu</t>
    </rPh>
    <phoneticPr fontId="1" type="noConversion"/>
  </si>
  <si>
    <t>Kth Smallest Element in a BST</t>
    <phoneticPr fontId="1" type="noConversion"/>
  </si>
  <si>
    <t>1.二叉查找树的定义</t>
    <rPh sb="2" eb="3">
      <t>er'cha'sou'suo'shu'de</t>
    </rPh>
    <rPh sb="4" eb="5">
      <t>cha'zhao</t>
    </rPh>
    <rPh sb="8" eb="9">
      <t>ding'yi</t>
    </rPh>
    <phoneticPr fontId="1" type="noConversion"/>
  </si>
  <si>
    <t>宽搜 二叉查找树 分解 深搜 二分</t>
    <rPh sb="0" eb="1">
      <t>kuan'sou</t>
    </rPh>
    <rPh sb="3" eb="4">
      <t>er'cha'sou'suo'shu</t>
    </rPh>
    <rPh sb="5" eb="6">
      <t>cha'zhao</t>
    </rPh>
    <rPh sb="9" eb="10">
      <t>fen'jie</t>
    </rPh>
    <rPh sb="12" eb="13">
      <t>shen'sou</t>
    </rPh>
    <rPh sb="15" eb="16">
      <t>er'fen</t>
    </rPh>
    <phoneticPr fontId="1" type="noConversion"/>
  </si>
  <si>
    <t>Find the Duplicate Number</t>
    <phoneticPr fontId="1" type="noConversion"/>
  </si>
  <si>
    <t>二分 数论</t>
    <rPh sb="0" eb="1">
      <t>er'fen</t>
    </rPh>
    <rPh sb="3" eb="4">
      <t>shu'lun</t>
    </rPh>
    <phoneticPr fontId="1" type="noConversion"/>
  </si>
  <si>
    <t>1.龟兔赛跑算法</t>
    <rPh sb="2" eb="3">
      <t>gui'tu'sai'pao</t>
    </rPh>
    <rPh sb="6" eb="7">
      <t>suan'fa</t>
    </rPh>
    <phoneticPr fontId="1" type="noConversion"/>
  </si>
  <si>
    <t>这道题的解法实在太有意思啦</t>
    <rPh sb="0" eb="1">
      <t>zhe'dao'ti</t>
    </rPh>
    <rPh sb="3" eb="4">
      <t>d</t>
    </rPh>
    <rPh sb="4" eb="5">
      <t>jie'fa</t>
    </rPh>
    <rPh sb="6" eb="7">
      <t>shi'zai</t>
    </rPh>
    <rPh sb="8" eb="9">
      <t>tai'you'yi'si'la</t>
    </rPh>
    <phoneticPr fontId="1" type="noConversion"/>
  </si>
  <si>
    <t>Find Right Interval</t>
    <phoneticPr fontId="1" type="noConversion"/>
  </si>
  <si>
    <t>Search Insert Position</t>
    <phoneticPr fontId="1" type="noConversion"/>
  </si>
  <si>
    <t>不要因为简单而急躁</t>
    <rPh sb="0" eb="1">
      <t>bu'yao'ji'zao</t>
    </rPh>
    <rPh sb="2" eb="3">
      <t>yin'wei'jian'dan</t>
    </rPh>
    <rPh sb="6" eb="7">
      <t>er</t>
    </rPh>
    <phoneticPr fontId="1" type="noConversion"/>
  </si>
  <si>
    <t>LeetCode</t>
    <phoneticPr fontId="1" type="noConversion"/>
  </si>
  <si>
    <t>Find Minimum in Rotated Sorted Array</t>
    <phoneticPr fontId="1" type="noConversion"/>
  </si>
  <si>
    <t>-</t>
    <phoneticPr fontId="1" type="noConversion"/>
  </si>
  <si>
    <t>AC</t>
    <phoneticPr fontId="1" type="noConversion"/>
  </si>
  <si>
    <t>Medium</t>
    <phoneticPr fontId="1" type="noConversion"/>
  </si>
  <si>
    <t>写分支的时候一开始相等的情况没深入考虑，后来忘了把这个分支加进去了。。</t>
    <rPh sb="0" eb="1">
      <t>xie'fen'zhi</t>
    </rPh>
    <rPh sb="3" eb="4">
      <t>de'shi'hou</t>
    </rPh>
    <rPh sb="6" eb="7">
      <t>yi'kai'shi</t>
    </rPh>
    <rPh sb="9" eb="10">
      <t>xiang'deng</t>
    </rPh>
    <rPh sb="11" eb="12">
      <t>d</t>
    </rPh>
    <rPh sb="12" eb="13">
      <t>qing'kuang</t>
    </rPh>
    <rPh sb="14" eb="15">
      <t>mei</t>
    </rPh>
    <rPh sb="15" eb="16">
      <t>shen'ru</t>
    </rPh>
    <rPh sb="17" eb="18">
      <t>kao'lv</t>
    </rPh>
    <rPh sb="20" eb="21">
      <t>hou'lai</t>
    </rPh>
    <rPh sb="22" eb="23">
      <t>wang'le</t>
    </rPh>
    <rPh sb="24" eb="25">
      <t>ba</t>
    </rPh>
    <rPh sb="25" eb="26">
      <t>zhe'ge</t>
    </rPh>
    <rPh sb="27" eb="28">
      <t>fen'zhi</t>
    </rPh>
    <rPh sb="29" eb="30">
      <t>jia'jin'qu'le</t>
    </rPh>
    <phoneticPr fontId="1" type="noConversion"/>
  </si>
  <si>
    <t>Search a 2D Matrix II</t>
    <phoneticPr fontId="1" type="noConversion"/>
  </si>
  <si>
    <t>leetcode不是竞赛，输入的格式没有说明的情况下是需要自己去检测的，不要以为输入数据太过理想。另外O(M+N)的解法很有意思，从右上或左下出发，每次比较之后，要么找到，要么只能朝某个确定方向走，并且把不可能的行或者列等价删掉了，然后新的点又相当于是缩减后的matrix的左下或右上点。</t>
    <rPh sb="8" eb="9">
      <t>bu'shi</t>
    </rPh>
    <rPh sb="10" eb="11">
      <t>jing'sai</t>
    </rPh>
    <rPh sb="13" eb="14">
      <t>shu'ru</t>
    </rPh>
    <rPh sb="15" eb="16">
      <t>d</t>
    </rPh>
    <rPh sb="16" eb="17">
      <t>ge'shi</t>
    </rPh>
    <rPh sb="18" eb="19">
      <t>mei'you'shuo'ming</t>
    </rPh>
    <rPh sb="22" eb="23">
      <t>d</t>
    </rPh>
    <rPh sb="23" eb="24">
      <t>qing'kuang'xia</t>
    </rPh>
    <rPh sb="26" eb="27">
      <t>shi</t>
    </rPh>
    <rPh sb="27" eb="28">
      <t>xu'yao</t>
    </rPh>
    <rPh sb="29" eb="30">
      <t>zi'ji</t>
    </rPh>
    <rPh sb="31" eb="32">
      <t>qu</t>
    </rPh>
    <rPh sb="32" eb="33">
      <t>jian'ce'de</t>
    </rPh>
    <rPh sb="36" eb="37">
      <t>bu'yao</t>
    </rPh>
    <rPh sb="38" eb="39">
      <t>yi'wei</t>
    </rPh>
    <rPh sb="40" eb="41">
      <t>shu'ru'shu'ju</t>
    </rPh>
    <rPh sb="44" eb="45">
      <t>tai'guo'li'xiang</t>
    </rPh>
    <rPh sb="49" eb="50">
      <t>ling'wai</t>
    </rPh>
    <rPh sb="57" eb="58">
      <t>d</t>
    </rPh>
    <rPh sb="58" eb="59">
      <t>jie'fa</t>
    </rPh>
    <rPh sb="60" eb="61">
      <t>hen'you'yi'si</t>
    </rPh>
    <rPh sb="65" eb="66">
      <t>cong</t>
    </rPh>
    <rPh sb="66" eb="67">
      <t>you'shang</t>
    </rPh>
    <rPh sb="68" eb="69">
      <t>huo'zuo'xia</t>
    </rPh>
    <rPh sb="71" eb="72">
      <t>chu'fa</t>
    </rPh>
    <rPh sb="74" eb="75">
      <t>mei'ci</t>
    </rPh>
    <rPh sb="76" eb="77">
      <t>bi'jiao</t>
    </rPh>
    <rPh sb="78" eb="79">
      <t>zhi'hou</t>
    </rPh>
    <rPh sb="81" eb="82">
      <t>yao'me</t>
    </rPh>
    <rPh sb="83" eb="84">
      <t>zhao'dao</t>
    </rPh>
    <rPh sb="86" eb="87">
      <t>yao'me</t>
    </rPh>
    <rPh sb="88" eb="89">
      <t>zhi'neng</t>
    </rPh>
    <rPh sb="90" eb="91">
      <t>chao</t>
    </rPh>
    <rPh sb="91" eb="92">
      <t>mou'ge</t>
    </rPh>
    <rPh sb="93" eb="94">
      <t>que'ding'fang'xiang'zou</t>
    </rPh>
    <rPh sb="99" eb="100">
      <t>bing'qie</t>
    </rPh>
    <rPh sb="101" eb="102">
      <t>ba</t>
    </rPh>
    <rPh sb="102" eb="103">
      <t>bu'ke'neng</t>
    </rPh>
    <rPh sb="105" eb="106">
      <t>d</t>
    </rPh>
    <rPh sb="106" eb="107">
      <t>hang'huo'zhe'lie</t>
    </rPh>
    <rPh sb="110" eb="111">
      <t>deng'jia</t>
    </rPh>
    <rPh sb="112" eb="113">
      <t>shan'diao</t>
    </rPh>
    <rPh sb="114" eb="115">
      <t>le</t>
    </rPh>
    <rPh sb="116" eb="117">
      <t>ran'hou</t>
    </rPh>
    <rPh sb="118" eb="119">
      <t>xin'de</t>
    </rPh>
    <rPh sb="120" eb="121">
      <t>dian</t>
    </rPh>
    <rPh sb="121" eb="122">
      <t>you'xiang'dang'yu'shi</t>
    </rPh>
    <rPh sb="126" eb="127">
      <t>suo'jian</t>
    </rPh>
    <rPh sb="128" eb="129">
      <t>hou'de</t>
    </rPh>
    <rPh sb="136" eb="137">
      <t>d</t>
    </rPh>
    <rPh sb="137" eb="138">
      <t>zuo'xia</t>
    </rPh>
    <rPh sb="139" eb="140">
      <t>huo</t>
    </rPh>
    <rPh sb="140" eb="141">
      <t>you'shang</t>
    </rPh>
    <rPh sb="142" eb="143">
      <t>dian</t>
    </rPh>
    <phoneticPr fontId="1" type="noConversion"/>
  </si>
  <si>
    <t>二分 贪婪 动规 分解</t>
    <rPh sb="0" eb="1">
      <t>er'fen</t>
    </rPh>
    <rPh sb="3" eb="4">
      <t>tan'lan</t>
    </rPh>
    <rPh sb="6" eb="7">
      <t>dong'gui</t>
    </rPh>
    <rPh sb="9" eb="10">
      <t>fen'jie</t>
    </rPh>
    <phoneticPr fontId="1" type="noConversion"/>
  </si>
  <si>
    <t>Valid Perfect Square</t>
    <phoneticPr fontId="1" type="noConversion"/>
  </si>
  <si>
    <t>Easy</t>
    <phoneticPr fontId="1" type="noConversion"/>
  </si>
  <si>
    <t>Longest Increasing Subsequence</t>
    <phoneticPr fontId="1" type="noConversion"/>
  </si>
  <si>
    <t>二分的思路蛮高效利用已知问题结构的，其中tails的数组其索引和元素共同表达了很强的信息</t>
    <rPh sb="0" eb="1">
      <t>er'fen'de'si'lu</t>
    </rPh>
    <rPh sb="5" eb="6">
      <t>man</t>
    </rPh>
    <rPh sb="6" eb="7">
      <t>gao'xiao</t>
    </rPh>
    <rPh sb="8" eb="9">
      <t>li'yong</t>
    </rPh>
    <rPh sb="10" eb="11">
      <t>yi'zhi</t>
    </rPh>
    <rPh sb="12" eb="13">
      <t>wen'ti</t>
    </rPh>
    <rPh sb="14" eb="15">
      <t>jie'gou'de</t>
    </rPh>
    <rPh sb="18" eb="19">
      <t>qi'zhong</t>
    </rPh>
    <rPh sb="25" eb="26">
      <t>d</t>
    </rPh>
    <rPh sb="26" eb="27">
      <t>shu'zu</t>
    </rPh>
    <rPh sb="28" eb="29">
      <t>qi</t>
    </rPh>
    <rPh sb="29" eb="30">
      <t>suo'yin'he</t>
    </rPh>
    <rPh sb="31" eb="32">
      <t>he</t>
    </rPh>
    <rPh sb="32" eb="33">
      <t>yuan'su</t>
    </rPh>
    <rPh sb="34" eb="35">
      <t>gong'tong</t>
    </rPh>
    <rPh sb="36" eb="37">
      <t>biao'da'le</t>
    </rPh>
    <rPh sb="39" eb="40">
      <t>hen'qiang</t>
    </rPh>
    <rPh sb="41" eb="42">
      <t>d</t>
    </rPh>
    <rPh sb="42" eb="43">
      <t>xin'xi</t>
    </rPh>
    <phoneticPr fontId="1" type="noConversion"/>
  </si>
  <si>
    <t>Find Minimum in Rotated Sorted Array II</t>
    <phoneticPr fontId="1" type="noConversion"/>
  </si>
  <si>
    <t>虽然存在多个peak，看似无序，但好在有边界限制并且只要找到任意一个就行，爬山要往高处走</t>
    <rPh sb="0" eb="1">
      <t>sui'ran</t>
    </rPh>
    <rPh sb="2" eb="3">
      <t>cun'zai'duo'ge</t>
    </rPh>
    <rPh sb="11" eb="12">
      <t>kan'si'wu'xu</t>
    </rPh>
    <rPh sb="14" eb="15">
      <t>xu</t>
    </rPh>
    <rPh sb="16" eb="17">
      <t>dan'hao'zai</t>
    </rPh>
    <rPh sb="19" eb="20">
      <t>you'bian'jie'xian'zhi</t>
    </rPh>
    <rPh sb="24" eb="25">
      <t>bing'qie</t>
    </rPh>
    <rPh sb="26" eb="27">
      <t>zhi'yao'zhao'dao</t>
    </rPh>
    <rPh sb="30" eb="31">
      <t>ren'yi'yi'ge</t>
    </rPh>
    <rPh sb="34" eb="35">
      <t>jiu'xing</t>
    </rPh>
    <rPh sb="37" eb="38">
      <t>pa'shan</t>
    </rPh>
    <rPh sb="39" eb="40">
      <t>yao'wang'gao'chu'zou</t>
    </rPh>
    <rPh sb="40" eb="41">
      <t>wang</t>
    </rPh>
    <phoneticPr fontId="1" type="noConversion"/>
  </si>
  <si>
    <t>Arranging Coins</t>
    <phoneticPr fontId="1" type="noConversion"/>
  </si>
  <si>
    <t>Guess Number Higher or Lower</t>
    <phoneticPr fontId="1" type="noConversion"/>
  </si>
  <si>
    <t>H-Index</t>
    <phoneticPr fontId="1" type="noConversion"/>
  </si>
  <si>
    <t>排序</t>
    <rPh sb="0" eb="1">
      <t>pai'xu</t>
    </rPh>
    <phoneticPr fontId="1" type="noConversion"/>
  </si>
  <si>
    <t>有点绕来绕去的，别弄错了关系，感觉自己的逻辑好差啊，特别这种同一个符号h代表了两个含义的时候</t>
    <rPh sb="0" eb="1">
      <t>you'dian'rao'lai'rao'qu'de</t>
    </rPh>
    <rPh sb="8" eb="9">
      <t>bie'nong'cuo'le'guan'xi</t>
    </rPh>
    <rPh sb="15" eb="16">
      <t>gan'jue</t>
    </rPh>
    <rPh sb="17" eb="18">
      <t>zi'ji</t>
    </rPh>
    <rPh sb="19" eb="20">
      <t>d</t>
    </rPh>
    <rPh sb="20" eb="21">
      <t>luo'ji</t>
    </rPh>
    <rPh sb="22" eb="23">
      <t>hao'cha'a</t>
    </rPh>
    <rPh sb="26" eb="27">
      <t>te'bie</t>
    </rPh>
    <rPh sb="28" eb="29">
      <t>zhe'zhong</t>
    </rPh>
    <rPh sb="30" eb="31">
      <t>tong'yi'ge'fu'hao</t>
    </rPh>
    <rPh sb="36" eb="37">
      <t>dai'biao'le</t>
    </rPh>
    <rPh sb="39" eb="40">
      <t>liang'ge</t>
    </rPh>
    <rPh sb="41" eb="42">
      <t>han'yi'de'shi'hou</t>
    </rPh>
    <phoneticPr fontId="1" type="noConversion"/>
  </si>
  <si>
    <t>H-Index II</t>
    <phoneticPr fontId="1" type="noConversion"/>
  </si>
  <si>
    <t>实在太烦躁了！这种题简直是我的短板，问题不清楚描述，感觉我就很难去做</t>
    <rPh sb="0" eb="1">
      <t>shi'zai</t>
    </rPh>
    <rPh sb="2" eb="3">
      <t>tai'fan'zao'le</t>
    </rPh>
    <rPh sb="7" eb="8">
      <t>zhe'zhong'ti</t>
    </rPh>
    <rPh sb="9" eb="10">
      <t>ti</t>
    </rPh>
    <rPh sb="10" eb="11">
      <t>jian'zhi</t>
    </rPh>
    <rPh sb="12" eb="13">
      <t>shi'wo'de</t>
    </rPh>
    <rPh sb="15" eb="16">
      <t>duan'ban</t>
    </rPh>
    <rPh sb="18" eb="19">
      <t>wen'ti'mei'miao'shu</t>
    </rPh>
    <rPh sb="20" eb="21">
      <t>bu</t>
    </rPh>
    <rPh sb="21" eb="22">
      <t>qing'chu</t>
    </rPh>
    <rPh sb="23" eb="24">
      <t>miao'shu</t>
    </rPh>
    <rPh sb="26" eb="27">
      <t>gan'jue</t>
    </rPh>
    <rPh sb="28" eb="29">
      <t>wo'jiu'hen'nan'qu'zuo</t>
    </rPh>
    <phoneticPr fontId="1" type="noConversion"/>
  </si>
  <si>
    <t>动规 二分</t>
    <rPh sb="0" eb="1">
      <t>dong'gui</t>
    </rPh>
    <rPh sb="3" eb="4">
      <t>er'fen</t>
    </rPh>
    <phoneticPr fontId="1" type="noConversion"/>
  </si>
  <si>
    <t>Search in Rotated Sorted Array</t>
    <phoneticPr fontId="1" type="noConversion"/>
  </si>
  <si>
    <t>Search in Rotated Sorted Array II</t>
    <phoneticPr fontId="1" type="noConversion"/>
  </si>
  <si>
    <t>Intersection of Two Arrays</t>
    <phoneticPr fontId="1" type="noConversion"/>
  </si>
  <si>
    <t>Google</t>
    <phoneticPr fontId="1" type="noConversion"/>
  </si>
  <si>
    <t>Lazy Spelling Bee</t>
    <phoneticPr fontId="1" type="noConversion"/>
  </si>
  <si>
    <t>数论 枚举</t>
    <rPh sb="0" eb="1">
      <t>shu'lun</t>
    </rPh>
    <rPh sb="3" eb="4">
      <t>mei'ju</t>
    </rPh>
    <phoneticPr fontId="1" type="noConversion"/>
  </si>
  <si>
    <t>超大数的取模问题</t>
    <rPh sb="3" eb="4">
      <t>d</t>
    </rPh>
    <rPh sb="4" eb="5">
      <t>qu'mo</t>
    </rPh>
    <rPh sb="6" eb="7">
      <t>wen'ti</t>
    </rPh>
    <phoneticPr fontId="1" type="noConversion"/>
  </si>
  <si>
    <t>第一次用这个平台，包括大小数据的分别处理以及文件读写都还是有些不太适应</t>
    <rPh sb="0" eb="1">
      <t>di'yi'ci</t>
    </rPh>
    <rPh sb="3" eb="4">
      <t>yong'zhe'ge</t>
    </rPh>
    <rPh sb="6" eb="7">
      <t>ping'tai</t>
    </rPh>
    <rPh sb="9" eb="10">
      <t>bao'kuo</t>
    </rPh>
    <rPh sb="11" eb="12">
      <t>da'xiao'shu'ju</t>
    </rPh>
    <rPh sb="15" eb="16">
      <t>d</t>
    </rPh>
    <rPh sb="16" eb="17">
      <t>fen'bie'chu'li</t>
    </rPh>
    <rPh sb="20" eb="21">
      <t>yi'ji</t>
    </rPh>
    <rPh sb="22" eb="23">
      <t>wen'jian</t>
    </rPh>
    <rPh sb="24" eb="25">
      <t>du'xie</t>
    </rPh>
    <rPh sb="26" eb="27">
      <t>dou</t>
    </rPh>
    <rPh sb="27" eb="28">
      <t>hai'shi</t>
    </rPh>
    <rPh sb="29" eb="30">
      <t>you'xie</t>
    </rPh>
    <rPh sb="31" eb="32">
      <t>bu'tai</t>
    </rPh>
    <rPh sb="33" eb="34">
      <t>shi'ying</t>
    </rPh>
    <phoneticPr fontId="1" type="noConversion"/>
  </si>
  <si>
    <t>Robot Rock Band</t>
    <phoneticPr fontId="1" type="noConversion"/>
  </si>
  <si>
    <t>异或运算的结合律以及逆运算</t>
    <rPh sb="0" eb="1">
      <t>yi'huo'yun'suan</t>
    </rPh>
    <rPh sb="4" eb="5">
      <t>d</t>
    </rPh>
    <rPh sb="5" eb="6">
      <t>jie'he'lv</t>
    </rPh>
    <rPh sb="8" eb="9">
      <t>yi'ji</t>
    </rPh>
    <rPh sb="10" eb="11">
      <t>ni'yun'suan</t>
    </rPh>
    <phoneticPr fontId="1" type="noConversion"/>
  </si>
  <si>
    <t>枚举 分解</t>
    <rPh sb="0" eb="1">
      <t>mei'ju</t>
    </rPh>
    <rPh sb="3" eb="4">
      <t>fen'jie</t>
    </rPh>
    <phoneticPr fontId="1" type="noConversion"/>
  </si>
  <si>
    <t>Google</t>
    <phoneticPr fontId="1" type="noConversion"/>
  </si>
  <si>
    <t>Not So Random</t>
    <phoneticPr fontId="1" type="noConversion"/>
  </si>
  <si>
    <t>递归 位运算 数学</t>
    <rPh sb="0" eb="1">
      <t>di'gui</t>
    </rPh>
    <rPh sb="3" eb="4">
      <t>wei'yun'suan</t>
    </rPh>
    <rPh sb="7" eb="8">
      <t>shu'xue</t>
    </rPh>
    <phoneticPr fontId="1" type="noConversion"/>
  </si>
  <si>
    <t>有时候问题规模大小并没有那么显然，比如这道题是按位运算，所以可以把位的多少作为问题规模</t>
    <rPh sb="0" eb="1">
      <t>you'shi'hou</t>
    </rPh>
    <rPh sb="3" eb="4">
      <t>wen'ti</t>
    </rPh>
    <rPh sb="5" eb="6">
      <t>gui'mo</t>
    </rPh>
    <rPh sb="7" eb="8">
      <t>da'xiao</t>
    </rPh>
    <rPh sb="9" eb="10">
      <t>bing'mei'you</t>
    </rPh>
    <rPh sb="12" eb="13">
      <t>na'me'xian'ran</t>
    </rPh>
    <rPh sb="17" eb="18">
      <t>bi'ru</t>
    </rPh>
    <rPh sb="19" eb="20">
      <t>zhe'dao'ti</t>
    </rPh>
    <rPh sb="22" eb="23">
      <t>shi</t>
    </rPh>
    <rPh sb="23" eb="24">
      <t>an'wei'yun'suan</t>
    </rPh>
    <rPh sb="33" eb="34">
      <t>wei</t>
    </rPh>
    <rPh sb="34" eb="35">
      <t>d</t>
    </rPh>
    <rPh sb="35" eb="36">
      <t>duo'shao</t>
    </rPh>
    <rPh sb="37" eb="38">
      <t>zuo'wei</t>
    </rPh>
    <rPh sb="39" eb="40">
      <t>wen'ti'gui'mo</t>
    </rPh>
    <phoneticPr fontId="1" type="noConversion"/>
  </si>
  <si>
    <t>这道题还不错</t>
    <rPh sb="0" eb="1">
      <t>zhe'dao'ti</t>
    </rPh>
    <rPh sb="3" eb="4">
      <t>hai'bu'cuo</t>
    </rPh>
    <phoneticPr fontId="1" type="noConversion"/>
  </si>
  <si>
    <t>Sums of Sums</t>
    <phoneticPr fontId="1" type="noConversion"/>
  </si>
  <si>
    <t>二分 缓存</t>
    <rPh sb="0" eb="1">
      <t>er'fen</t>
    </rPh>
    <rPh sb="3" eb="4">
      <t>huan'cun</t>
    </rPh>
    <phoneticPr fontId="1" type="noConversion"/>
  </si>
  <si>
    <t>TLE</t>
    <phoneticPr fontId="1" type="noConversion"/>
  </si>
  <si>
    <t>large sample不知道怎么解更快</t>
    <rPh sb="12" eb="13">
      <t>bu'zhi'dao</t>
    </rPh>
    <phoneticPr fontId="1" type="noConversion"/>
  </si>
  <si>
    <t>Google</t>
    <phoneticPr fontId="1" type="noConversion"/>
  </si>
  <si>
    <t>Country Leader</t>
    <phoneticPr fontId="1" type="noConversion"/>
  </si>
  <si>
    <t>排序 枚举</t>
    <rPh sb="0" eb="1">
      <t>pai'xu</t>
    </rPh>
    <rPh sb="3" eb="4">
      <t>mei'ju</t>
    </rPh>
    <phoneticPr fontId="1" type="noConversion"/>
  </si>
  <si>
    <t>看清题，只计算26个大写英文字母，空格不算在内的</t>
    <rPh sb="0" eb="1">
      <t>kan'qing'ti</t>
    </rPh>
    <rPh sb="4" eb="5">
      <t>zhi'ji'suan</t>
    </rPh>
    <rPh sb="9" eb="10">
      <t>ge</t>
    </rPh>
    <rPh sb="10" eb="11">
      <t>da'xie</t>
    </rPh>
    <rPh sb="12" eb="13">
      <t>ying'wen'zi'mu</t>
    </rPh>
    <rPh sb="17" eb="18">
      <t>kong'ge</t>
    </rPh>
    <rPh sb="19" eb="20">
      <t>bu'suan'zai'nei'de</t>
    </rPh>
    <phoneticPr fontId="1" type="noConversion"/>
  </si>
  <si>
    <t>Vote</t>
    <phoneticPr fontId="1" type="noConversion"/>
  </si>
  <si>
    <t>数学 动规 递归</t>
    <rPh sb="0" eb="1">
      <t>shu'xue</t>
    </rPh>
    <rPh sb="3" eb="4">
      <t>dong'gui</t>
    </rPh>
    <rPh sb="6" eb="7">
      <t>di'gui</t>
    </rPh>
    <phoneticPr fontId="1" type="noConversion"/>
  </si>
  <si>
    <t>Sherlock and Parentheses</t>
    <phoneticPr fontId="1" type="noConversion"/>
  </si>
  <si>
    <t>数学 贪心</t>
    <rPh sb="0" eb="1">
      <t>shu'xue</t>
    </rPh>
    <rPh sb="3" eb="4">
      <t>tan'xin</t>
    </rPh>
    <phoneticPr fontId="1" type="noConversion"/>
  </si>
  <si>
    <t>应该按照题目分值来判断难易</t>
    <rPh sb="0" eb="1">
      <t>ying'gai</t>
    </rPh>
    <rPh sb="2" eb="3">
      <t>an'zhao</t>
    </rPh>
    <rPh sb="4" eb="5">
      <t>ti'mu</t>
    </rPh>
    <rPh sb="6" eb="7">
      <t>fen'zhi</t>
    </rPh>
    <rPh sb="8" eb="9">
      <t>lai</t>
    </rPh>
    <rPh sb="9" eb="10">
      <t>pan'duan</t>
    </rPh>
    <rPh sb="11" eb="12">
      <t>nan'yi</t>
    </rPh>
    <phoneticPr fontId="1" type="noConversion"/>
  </si>
  <si>
    <t>我的排列递推公式还有些问题，得再看看；另外需要了解如何用尾递归把递归改成递推。排列写不了递推公式，只能用组合的思路来写递推；首先python不支持尾递归优化，其次这个问题的递归似乎不能转换成尾递归。</t>
    <rPh sb="0" eb="1">
      <t>wo'de</t>
    </rPh>
    <rPh sb="2" eb="3">
      <t>pai'lie</t>
    </rPh>
    <rPh sb="4" eb="5">
      <t>di'tui'gong'shi</t>
    </rPh>
    <rPh sb="8" eb="9">
      <t>hai'you'xie'wen'ti</t>
    </rPh>
    <rPh sb="14" eb="15">
      <t>dei</t>
    </rPh>
    <rPh sb="15" eb="16">
      <t>zai'kan'kan</t>
    </rPh>
    <rPh sb="19" eb="20">
      <t>ling'wai</t>
    </rPh>
    <rPh sb="21" eb="22">
      <t>xu'yao</t>
    </rPh>
    <rPh sb="23" eb="24">
      <t>liao'jie</t>
    </rPh>
    <rPh sb="25" eb="26">
      <t>ru'he</t>
    </rPh>
    <rPh sb="27" eb="28">
      <t>yong</t>
    </rPh>
    <rPh sb="28" eb="29">
      <t>wei'di'gui</t>
    </rPh>
    <rPh sb="31" eb="32">
      <t>ba</t>
    </rPh>
    <rPh sb="32" eb="33">
      <t>di'gui</t>
    </rPh>
    <rPh sb="34" eb="35">
      <t>gai'cheng</t>
    </rPh>
    <rPh sb="36" eb="37">
      <t>di'tui</t>
    </rPh>
    <rPh sb="39" eb="40">
      <t>pai'lie</t>
    </rPh>
    <rPh sb="41" eb="42">
      <t>xie'bu'liao</t>
    </rPh>
    <rPh sb="44" eb="45">
      <t>di'tui</t>
    </rPh>
    <rPh sb="46" eb="47">
      <t>gong'shi</t>
    </rPh>
    <rPh sb="49" eb="50">
      <t>zhi'neng'yong</t>
    </rPh>
    <rPh sb="52" eb="53">
      <t>zu'he</t>
    </rPh>
    <rPh sb="54" eb="55">
      <t>d</t>
    </rPh>
    <rPh sb="55" eb="56">
      <t>si'lu</t>
    </rPh>
    <rPh sb="57" eb="58">
      <t>lai</t>
    </rPh>
    <rPh sb="58" eb="59">
      <t>xie</t>
    </rPh>
    <rPh sb="59" eb="60">
      <t>di'tui</t>
    </rPh>
    <rPh sb="62" eb="63">
      <t>shou'xian</t>
    </rPh>
    <rPh sb="70" eb="71">
      <t>bu'zhi'chi</t>
    </rPh>
    <rPh sb="73" eb="74">
      <t>wei'di'gui</t>
    </rPh>
    <rPh sb="76" eb="77">
      <t>you'hua</t>
    </rPh>
    <rPh sb="79" eb="80">
      <t>qi'ci</t>
    </rPh>
    <rPh sb="81" eb="82">
      <t>zhe'ge'wen'ti</t>
    </rPh>
    <rPh sb="83" eb="84">
      <t>wen'ti</t>
    </rPh>
    <rPh sb="85" eb="86">
      <t>d</t>
    </rPh>
    <rPh sb="86" eb="87">
      <t>di'gui</t>
    </rPh>
    <rPh sb="88" eb="89">
      <t>si'hu</t>
    </rPh>
    <rPh sb="90" eb="91">
      <t>bu'neng</t>
    </rPh>
    <rPh sb="92" eb="93">
      <t>zhuan'huan'cheng</t>
    </rPh>
    <rPh sb="95" eb="96">
      <t>wei'di'gui</t>
    </rPh>
    <phoneticPr fontId="1" type="noConversion"/>
  </si>
  <si>
    <t>APAC 2017 Practice Round - A</t>
    <phoneticPr fontId="1" type="noConversion"/>
  </si>
  <si>
    <t>APAC 2017 Practice Round - B</t>
    <phoneticPr fontId="1" type="noConversion"/>
  </si>
  <si>
    <t>APAC 2017 Practice Round - C</t>
    <phoneticPr fontId="1" type="noConversion"/>
  </si>
  <si>
    <t>APAC 2017 Practice Round - D</t>
    <phoneticPr fontId="1" type="noConversion"/>
  </si>
  <si>
    <t>Kickstart 2017 Practice Round - A</t>
    <phoneticPr fontId="1" type="noConversion"/>
  </si>
  <si>
    <t>Kickstart 2017 Practice Round - B</t>
    <phoneticPr fontId="1" type="noConversion"/>
  </si>
  <si>
    <t>Kickstart 2017 Practice Round - C</t>
    <phoneticPr fontId="1" type="noConversion"/>
  </si>
  <si>
    <t>APAC 2017 Round A - C</t>
    <phoneticPr fontId="1" type="noConversion"/>
  </si>
  <si>
    <t>Jane's Flower Shop</t>
    <phoneticPr fontId="1" type="noConversion"/>
  </si>
  <si>
    <t>注意审题，题目的约束让这道题变得没那么复杂</t>
    <rPh sb="0" eb="1">
      <t>zhu'yi</t>
    </rPh>
    <rPh sb="2" eb="3">
      <t>shen'ti</t>
    </rPh>
    <rPh sb="5" eb="6">
      <t>ti'mu</t>
    </rPh>
    <rPh sb="7" eb="8">
      <t>d</t>
    </rPh>
    <rPh sb="8" eb="9">
      <t>yue'shu</t>
    </rPh>
    <rPh sb="10" eb="11">
      <t>rang'zhe'dao'ti</t>
    </rPh>
    <rPh sb="14" eb="15">
      <t>bian'de</t>
    </rPh>
    <rPh sb="16" eb="17">
      <t>mei'na'me</t>
    </rPh>
    <rPh sb="19" eb="20">
      <t>fu'za</t>
    </rPh>
    <phoneticPr fontId="1" type="noConversion"/>
  </si>
  <si>
    <t>APAC 2017 Round A - B</t>
    <phoneticPr fontId="1" type="noConversion"/>
  </si>
  <si>
    <t>Rain</t>
    <phoneticPr fontId="1" type="noConversion"/>
  </si>
  <si>
    <t>深搜 宽搜</t>
    <rPh sb="0" eb="1">
      <t>shen'sou</t>
    </rPh>
    <rPh sb="3" eb="4">
      <t>kuan'sou</t>
    </rPh>
    <phoneticPr fontId="1" type="noConversion"/>
  </si>
  <si>
    <t>这道题一开始想的就是用DFS，但后来发现得要多次DFS。貌似BFS的思路会更清晰简单些，而且Dijkstra似乎也能解决这道题。</t>
    <rPh sb="0" eb="1">
      <t>zhe'dao'ti</t>
    </rPh>
    <rPh sb="3" eb="4">
      <t>yi'kai'shi</t>
    </rPh>
    <rPh sb="6" eb="7">
      <t>xiang'de</t>
    </rPh>
    <rPh sb="7" eb="8">
      <t>de</t>
    </rPh>
    <rPh sb="8" eb="9">
      <t>jiu'shi'yong</t>
    </rPh>
    <rPh sb="15" eb="16">
      <t>dan'hou'lai</t>
    </rPh>
    <rPh sb="18" eb="19">
      <t>fa'xian</t>
    </rPh>
    <rPh sb="20" eb="21">
      <t>dei'yao</t>
    </rPh>
    <rPh sb="22" eb="23">
      <t>duo'ci</t>
    </rPh>
    <rPh sb="28" eb="29">
      <t>mao'si</t>
    </rPh>
    <rPh sb="33" eb="34">
      <t>d</t>
    </rPh>
    <rPh sb="34" eb="35">
      <t>si'lu</t>
    </rPh>
    <rPh sb="36" eb="37">
      <t>hui</t>
    </rPh>
    <rPh sb="37" eb="38">
      <t>geng'qing'xi</t>
    </rPh>
    <rPh sb="40" eb="41">
      <t>jian'dan'xie</t>
    </rPh>
    <rPh sb="44" eb="45">
      <t>er'qie</t>
    </rPh>
    <rPh sb="54" eb="55">
      <t>si'hu</t>
    </rPh>
    <rPh sb="56" eb="57">
      <t>ye'neng</t>
    </rPh>
    <rPh sb="58" eb="59">
      <t>jie'jue</t>
    </rPh>
    <rPh sb="60" eb="61">
      <t>zhe'dao'ti</t>
    </rPh>
    <phoneticPr fontId="1" type="noConversion"/>
  </si>
  <si>
    <t>APAC 2017 Round A - D</t>
    <phoneticPr fontId="1" type="noConversion"/>
  </si>
  <si>
    <t>Clash Royale</t>
    <phoneticPr fontId="1" type="noConversion"/>
  </si>
  <si>
    <t>动规 枚举 分治</t>
    <rPh sb="0" eb="1">
      <t>dong'gui</t>
    </rPh>
    <rPh sb="3" eb="4">
      <t>mei'ju</t>
    </rPh>
    <rPh sb="6" eb="7">
      <t>fen'zhi</t>
    </rPh>
    <phoneticPr fontId="1" type="noConversion"/>
  </si>
  <si>
    <t>1.分组背包 2.meet in the middle</t>
    <rPh sb="2" eb="3">
      <t>fen'zu'bei'bao</t>
    </rPh>
    <phoneticPr fontId="1" type="noConversion"/>
  </si>
  <si>
    <t>依据问题规模，选择最适合的算法</t>
    <rPh sb="0" eb="1">
      <t>yi'ju</t>
    </rPh>
    <rPh sb="2" eb="3">
      <t>wen'ti</t>
    </rPh>
    <rPh sb="4" eb="5">
      <t>gui'mo</t>
    </rPh>
    <rPh sb="7" eb="8">
      <t>xuan'ze</t>
    </rPh>
    <rPh sb="9" eb="10">
      <t>zui'shi'he</t>
    </rPh>
    <rPh sb="12" eb="13">
      <t>d</t>
    </rPh>
    <rPh sb="13" eb="14">
      <t>suan'fa</t>
    </rPh>
    <phoneticPr fontId="1" type="noConversion"/>
  </si>
  <si>
    <t>Find Bottom Left Tree Value</t>
    <phoneticPr fontId="1" type="noConversion"/>
  </si>
  <si>
    <t>宽搜</t>
    <rPh sb="0" eb="1">
      <t>kuan'sou</t>
    </rPh>
    <phoneticPr fontId="1" type="noConversion"/>
  </si>
  <si>
    <t>Find Largest Value in Each Tree Row</t>
    <phoneticPr fontId="1" type="noConversion"/>
  </si>
  <si>
    <t>注意空输入</t>
    <rPh sb="0" eb="1">
      <t>zhu'yi</t>
    </rPh>
    <rPh sb="2" eb="3">
      <t>kong</t>
    </rPh>
    <rPh sb="3" eb="4">
      <t>shu'ru</t>
    </rPh>
    <phoneticPr fontId="1" type="noConversion"/>
  </si>
  <si>
    <t>Minesweeper</t>
    <phoneticPr fontId="1" type="noConversion"/>
  </si>
  <si>
    <t>尽量用空间来换时间，用哈希表记录是否被访问过</t>
    <rPh sb="0" eb="1">
      <t>jin'liang</t>
    </rPh>
    <rPh sb="2" eb="3">
      <t>yong</t>
    </rPh>
    <rPh sb="3" eb="4">
      <t>kong'jian</t>
    </rPh>
    <rPh sb="5" eb="6">
      <t>lai</t>
    </rPh>
    <rPh sb="6" eb="7">
      <t>huan'shi'jian</t>
    </rPh>
    <rPh sb="10" eb="11">
      <t>yong</t>
    </rPh>
    <rPh sb="11" eb="12">
      <t>ha'xi'biao</t>
    </rPh>
    <rPh sb="14" eb="15">
      <t>ji'lu</t>
    </rPh>
    <rPh sb="16" eb="17">
      <t>shi'fou</t>
    </rPh>
    <rPh sb="18" eb="19">
      <t>bei</t>
    </rPh>
    <rPh sb="19" eb="20">
      <t>fang'wen'guo</t>
    </rPh>
    <phoneticPr fontId="1" type="noConversion"/>
  </si>
  <si>
    <t>Binary Tree Right Side View</t>
    <phoneticPr fontId="1" type="noConversion"/>
  </si>
  <si>
    <t>Binary Tree Level Order Traversal</t>
    <phoneticPr fontId="1" type="noConversion"/>
  </si>
  <si>
    <t>Binary Tree Level Order Traversal II</t>
    <phoneticPr fontId="1" type="noConversion"/>
  </si>
  <si>
    <t>Symmetric Tree</t>
    <phoneticPr fontId="1" type="noConversion"/>
  </si>
  <si>
    <t>减少重复计算，注意边界条件</t>
    <rPh sb="0" eb="1">
      <t>jian'shao'chong'fu'ji'suan</t>
    </rPh>
    <rPh sb="7" eb="8">
      <t>zhu'yi</t>
    </rPh>
    <rPh sb="9" eb="10">
      <t>bian'jie'tiao'jian</t>
    </rPh>
    <phoneticPr fontId="1" type="noConversion"/>
  </si>
  <si>
    <t>Minimum Depth of Binary Tree</t>
    <phoneticPr fontId="1" type="noConversion"/>
  </si>
  <si>
    <t>Perfect Squares</t>
    <phoneticPr fontId="1" type="noConversion"/>
  </si>
  <si>
    <t>就是完全背包问题，另外用BFS的话尽量用set防止重复</t>
    <rPh sb="0" eb="1">
      <t>jiu'shi</t>
    </rPh>
    <rPh sb="2" eb="3">
      <t>wan'quan</t>
    </rPh>
    <rPh sb="4" eb="5">
      <t>bei'bao'wen'ti</t>
    </rPh>
    <rPh sb="9" eb="10">
      <t>ling'wai</t>
    </rPh>
    <rPh sb="11" eb="12">
      <t>yong</t>
    </rPh>
    <rPh sb="15" eb="16">
      <t>d</t>
    </rPh>
    <rPh sb="16" eb="17">
      <t>hua</t>
    </rPh>
    <rPh sb="17" eb="18">
      <t>jin'liang</t>
    </rPh>
    <rPh sb="19" eb="20">
      <t>yong</t>
    </rPh>
    <rPh sb="23" eb="24">
      <t>fang'zhi</t>
    </rPh>
    <rPh sb="25" eb="26">
      <t>chong'fu</t>
    </rPh>
    <phoneticPr fontId="1" type="noConversion"/>
  </si>
  <si>
    <t>Maximum Depth of Binary Tree</t>
    <phoneticPr fontId="1" type="noConversion"/>
  </si>
  <si>
    <t>动规 宽搜</t>
    <rPh sb="0" eb="1">
      <t>dong'gui</t>
    </rPh>
    <rPh sb="3" eb="4">
      <t>kuan'sou</t>
    </rPh>
    <phoneticPr fontId="1" type="noConversion"/>
  </si>
  <si>
    <t>Same Tree</t>
    <phoneticPr fontId="1" type="noConversion"/>
  </si>
  <si>
    <t>注意理解清楚题目</t>
    <rPh sb="0" eb="1">
      <t>zhu'yi</t>
    </rPh>
    <rPh sb="2" eb="3">
      <t>li'jie'qing'chu</t>
    </rPh>
    <rPh sb="6" eb="7">
      <t>ti'mu</t>
    </rPh>
    <phoneticPr fontId="1" type="noConversion"/>
  </si>
  <si>
    <t>Convert Sorted Array to Binary Search Tree</t>
    <phoneticPr fontId="1" type="noConversion"/>
  </si>
  <si>
    <t>递归 深搜</t>
    <rPh sb="0" eb="1">
      <t>di'gui</t>
    </rPh>
    <rPh sb="3" eb="4">
      <t>shen'sou</t>
    </rPh>
    <phoneticPr fontId="1" type="noConversion"/>
  </si>
  <si>
    <t>Binary Tree Paths</t>
    <phoneticPr fontId="1" type="noConversion"/>
  </si>
  <si>
    <t>Path Sum</t>
    <phoneticPr fontId="1" type="noConversion"/>
  </si>
  <si>
    <t>Balanced Binary Tree</t>
    <phoneticPr fontId="1" type="noConversion"/>
  </si>
  <si>
    <t>Range Sum Query - Immutable</t>
    <phoneticPr fontId="1" type="noConversion"/>
  </si>
  <si>
    <t>House Robber</t>
    <phoneticPr fontId="1" type="noConversion"/>
  </si>
  <si>
    <t>这个dp是非递减的，所以不需要二维状态</t>
    <rPh sb="0" eb="1">
      <t>zhe'ge</t>
    </rPh>
    <rPh sb="4" eb="5">
      <t>shi</t>
    </rPh>
    <rPh sb="8" eb="9">
      <t>d</t>
    </rPh>
    <rPh sb="10" eb="11">
      <t>suo'yi</t>
    </rPh>
    <rPh sb="12" eb="13">
      <t>bu'xu'yao</t>
    </rPh>
    <rPh sb="15" eb="16">
      <t>er'wei</t>
    </rPh>
    <rPh sb="17" eb="18">
      <t>zhuang'tai</t>
    </rPh>
    <phoneticPr fontId="1" type="noConversion"/>
  </si>
  <si>
    <t>Maximum Subarray</t>
    <phoneticPr fontId="1" type="noConversion"/>
  </si>
  <si>
    <t>这道题有多种做法，之后再细看看</t>
    <rPh sb="0" eb="1">
      <t>zhe'dao'ti</t>
    </rPh>
    <rPh sb="3" eb="4">
      <t>you'duo'zhong'zuo'fa</t>
    </rPh>
    <rPh sb="5" eb="6">
      <t>zhong</t>
    </rPh>
    <rPh sb="6" eb="7">
      <t>zuo'fa</t>
    </rPh>
    <rPh sb="9" eb="10">
      <t>zhi'hou</t>
    </rPh>
    <rPh sb="11" eb="12">
      <t>zai</t>
    </rPh>
    <rPh sb="12" eb="13">
      <t>xi</t>
    </rPh>
    <phoneticPr fontId="1" type="noConversion"/>
  </si>
  <si>
    <t>Climbing Stairs</t>
    <phoneticPr fontId="1" type="noConversion"/>
  </si>
  <si>
    <t>Best Time to Buy and Sell Stock</t>
    <phoneticPr fontId="1" type="noConversion"/>
  </si>
  <si>
    <t>Kickstart 2017 Round A - A</t>
    <phoneticPr fontId="1" type="noConversion"/>
  </si>
  <si>
    <t>Square Counting</t>
    <phoneticPr fontId="1" type="noConversion"/>
  </si>
  <si>
    <t>注意取模的时候用浮点型来代替整型会出错，另外1e9+7是浮点型</t>
    <rPh sb="0" eb="1">
      <t>zhu'yi</t>
    </rPh>
    <rPh sb="2" eb="3">
      <t>qu'mo</t>
    </rPh>
    <rPh sb="4" eb="5">
      <t>d</t>
    </rPh>
    <rPh sb="5" eb="6">
      <t>shi'hou</t>
    </rPh>
    <rPh sb="7" eb="8">
      <t>yong</t>
    </rPh>
    <rPh sb="8" eb="9">
      <t>fu'dian'xing</t>
    </rPh>
    <rPh sb="11" eb="12">
      <t>lai'dai'ti</t>
    </rPh>
    <rPh sb="14" eb="15">
      <t>zheng'xing</t>
    </rPh>
    <rPh sb="16" eb="17">
      <t>hui</t>
    </rPh>
    <rPh sb="17" eb="18">
      <t>chu'cuo</t>
    </rPh>
    <rPh sb="20" eb="21">
      <t>ling'wai</t>
    </rPh>
    <rPh sb="27" eb="28">
      <t>shi</t>
    </rPh>
    <rPh sb="28" eb="29">
      <t>fu'dian'xing</t>
    </rPh>
    <phoneticPr fontId="1" type="noConversion"/>
  </si>
  <si>
    <t>LeetCode</t>
  </si>
  <si>
    <t>First Bad Version</t>
  </si>
  <si>
    <t>二分</t>
  </si>
  <si>
    <t>-</t>
  </si>
  <si>
    <t>AC</t>
  </si>
  <si>
    <t>Easy</t>
  </si>
  <si>
    <t>Heaters</t>
  </si>
  <si>
    <t>TLE</t>
  </si>
  <si>
    <t>Array Partition</t>
    <phoneticPr fontId="1" type="noConversion"/>
  </si>
  <si>
    <t>排序 贪心</t>
    <rPh sb="0" eb="1">
      <t>pai'xu</t>
    </rPh>
    <rPh sb="3" eb="4">
      <t>tan'xin</t>
    </rPh>
    <phoneticPr fontId="1" type="noConversion"/>
  </si>
  <si>
    <t>抓住最小元素一定会被求和，并且其配对元素要尽可能小这一特点</t>
    <rPh sb="0" eb="1">
      <t>zhua</t>
    </rPh>
    <rPh sb="1" eb="2">
      <t>zhu</t>
    </rPh>
    <rPh sb="2" eb="3">
      <t>xui'xiao'yuan'su</t>
    </rPh>
    <rPh sb="6" eb="7">
      <t>yi'ding</t>
    </rPh>
    <rPh sb="8" eb="9">
      <t>hui</t>
    </rPh>
    <rPh sb="9" eb="10">
      <t>bei</t>
    </rPh>
    <rPh sb="10" eb="11">
      <t>qiu'he</t>
    </rPh>
    <rPh sb="13" eb="14">
      <t>bing'qie</t>
    </rPh>
    <rPh sb="15" eb="16">
      <t>qi</t>
    </rPh>
    <rPh sb="16" eb="17">
      <t>pei'dui</t>
    </rPh>
    <rPh sb="18" eb="19">
      <t>yuan'su</t>
    </rPh>
    <rPh sb="20" eb="21">
      <t>yao</t>
    </rPh>
    <rPh sb="21" eb="22">
      <t>jin'ke'neng</t>
    </rPh>
    <rPh sb="24" eb="25">
      <t>xiao</t>
    </rPh>
    <rPh sb="25" eb="26">
      <t>zhe'yi'te'dian</t>
    </rPh>
    <phoneticPr fontId="1" type="noConversion"/>
  </si>
  <si>
    <t>Reshape the Matrix</t>
    <phoneticPr fontId="1" type="noConversion"/>
  </si>
  <si>
    <t>模拟 数论</t>
    <rPh sb="0" eb="1">
      <t>mo'ni</t>
    </rPh>
    <rPh sb="3" eb="4">
      <t>shu'lun</t>
    </rPh>
    <phoneticPr fontId="1" type="noConversion"/>
  </si>
  <si>
    <t>Max Consecutive Ones</t>
    <phoneticPr fontId="1" type="noConversion"/>
  </si>
  <si>
    <t>Easy</t>
    <phoneticPr fontId="1" type="noConversion"/>
  </si>
  <si>
    <t>Find All Duplicates in an Array</t>
    <phoneticPr fontId="1" type="noConversion"/>
  </si>
  <si>
    <t>将值与索引联系起来；类似问题287</t>
    <rPh sb="0" eb="1">
      <t>jiang</t>
    </rPh>
    <rPh sb="1" eb="2">
      <t>zhi</t>
    </rPh>
    <rPh sb="2" eb="3">
      <t>yu</t>
    </rPh>
    <rPh sb="3" eb="4">
      <t>suo'yin</t>
    </rPh>
    <rPh sb="5" eb="6">
      <t>lian'xi</t>
    </rPh>
    <rPh sb="7" eb="8">
      <t>qi'lai</t>
    </rPh>
    <rPh sb="10" eb="11">
      <t>lei'si</t>
    </rPh>
    <rPh sb="12" eb="13">
      <t>wen'ti</t>
    </rPh>
    <phoneticPr fontId="1" type="noConversion"/>
  </si>
  <si>
    <t>Find All Numbers Disappered in an Array</t>
    <phoneticPr fontId="1" type="noConversion"/>
  </si>
  <si>
    <t>排序 哈希 映射</t>
    <rPh sb="0" eb="1">
      <t>pai'xu</t>
    </rPh>
    <rPh sb="3" eb="4">
      <t>ha'xi</t>
    </rPh>
    <rPh sb="6" eb="7">
      <t>ying'she</t>
    </rPh>
    <phoneticPr fontId="1" type="noConversion"/>
  </si>
  <si>
    <t>映射</t>
    <rPh sb="0" eb="1">
      <t>ying'she</t>
    </rPh>
    <phoneticPr fontId="1" type="noConversion"/>
  </si>
  <si>
    <t>类似442</t>
    <rPh sb="0" eb="1">
      <t>lei'si</t>
    </rPh>
    <phoneticPr fontId="1" type="noConversion"/>
  </si>
  <si>
    <t>Teemo Attacking</t>
    <phoneticPr fontId="1" type="noConversion"/>
  </si>
  <si>
    <t>Move Zeroes</t>
    <phoneticPr fontId="1" type="noConversion"/>
  </si>
  <si>
    <t>Product of Array Except Self</t>
    <phoneticPr fontId="1" type="noConversion"/>
  </si>
  <si>
    <t>双指针 动规</t>
    <rPh sb="0" eb="1">
      <t>shuang'zhi'zhen</t>
    </rPh>
    <rPh sb="4" eb="5">
      <t>dong'gui</t>
    </rPh>
    <phoneticPr fontId="1" type="noConversion"/>
  </si>
  <si>
    <t>Constant Space Complexity还没做到</t>
    <rPh sb="25" eb="26">
      <t>hai'mei</t>
    </rPh>
    <rPh sb="27" eb="28">
      <t>zuo'dao</t>
    </rPh>
    <phoneticPr fontId="1" type="noConversion"/>
  </si>
  <si>
    <t>Best Time to Buy and Sell Stock II</t>
    <phoneticPr fontId="1" type="noConversion"/>
  </si>
  <si>
    <t>模拟 贪心</t>
    <rPh sb="0" eb="1">
      <t>mo'ni</t>
    </rPh>
    <rPh sb="3" eb="4">
      <t>tan'xin</t>
    </rPh>
    <phoneticPr fontId="1" type="noConversion"/>
  </si>
  <si>
    <t>Majority Element</t>
    <phoneticPr fontId="1" type="noConversion"/>
  </si>
  <si>
    <t>枚举</t>
    <rPh sb="0" eb="1">
      <t>mei'ju</t>
    </rPh>
    <phoneticPr fontId="1" type="noConversion"/>
  </si>
  <si>
    <t>Contains Duplicate</t>
    <phoneticPr fontId="1" type="noConversion"/>
  </si>
  <si>
    <t>Missing Number</t>
    <phoneticPr fontId="1" type="noConversion"/>
  </si>
  <si>
    <t>Combination Sum III</t>
    <phoneticPr fontId="1" type="noConversion"/>
  </si>
  <si>
    <t>数学 枚举</t>
    <rPh sb="0" eb="1">
      <t>shu'xue</t>
    </rPh>
    <rPh sb="3" eb="4">
      <t>mei'ju</t>
    </rPh>
    <phoneticPr fontId="1" type="noConversion"/>
  </si>
  <si>
    <t>组合数的生成</t>
    <rPh sb="0" eb="1">
      <t>zu'he'sh</t>
    </rPh>
    <rPh sb="3" eb="4">
      <t>d</t>
    </rPh>
    <rPh sb="4" eb="5">
      <t>sheng'c</t>
    </rPh>
    <phoneticPr fontId="1" type="noConversion"/>
  </si>
  <si>
    <t>Subarray Sum Equals K</t>
    <phoneticPr fontId="1" type="noConversion"/>
  </si>
  <si>
    <t>思路很值得反思，看了题解之后才做出来O(N)的</t>
    <rPh sb="0" eb="1">
      <t>si'lu</t>
    </rPh>
    <rPh sb="2" eb="3">
      <t>hen'zhi'de</t>
    </rPh>
    <rPh sb="5" eb="6">
      <t>fan'si</t>
    </rPh>
    <rPh sb="8" eb="9">
      <t>kan'le</t>
    </rPh>
    <rPh sb="10" eb="11">
      <t>ti'jie</t>
    </rPh>
    <rPh sb="12" eb="13">
      <t>zhi'hou</t>
    </rPh>
    <rPh sb="14" eb="15">
      <t>cai'zuo</t>
    </rPh>
    <rPh sb="16" eb="17">
      <t>chu'lai</t>
    </rPh>
    <rPh sb="22" eb="23">
      <t>d</t>
    </rPh>
    <phoneticPr fontId="1" type="noConversion"/>
  </si>
  <si>
    <t>Subsets</t>
    <phoneticPr fontId="1" type="noConversion"/>
  </si>
  <si>
    <t>枚举 宽搜</t>
    <rPh sb="0" eb="1">
      <t>mei'ju</t>
    </rPh>
    <rPh sb="3" eb="4">
      <t>kuan'sou</t>
    </rPh>
    <phoneticPr fontId="1" type="noConversion"/>
  </si>
  <si>
    <t>还有一种位运算的方法，以及动规的方法</t>
    <rPh sb="0" eb="1">
      <t>hai'you'yi'zhong</t>
    </rPh>
    <rPh sb="4" eb="5">
      <t>wei'yun'suan</t>
    </rPh>
    <rPh sb="7" eb="8">
      <t>d</t>
    </rPh>
    <rPh sb="8" eb="9">
      <t>fang'fa</t>
    </rPh>
    <rPh sb="11" eb="12">
      <t>yi'ji</t>
    </rPh>
    <rPh sb="13" eb="14">
      <t>dong'gui</t>
    </rPh>
    <rPh sb="15" eb="16">
      <t>d</t>
    </rPh>
    <rPh sb="16" eb="17">
      <t>fang'fa</t>
    </rPh>
    <phoneticPr fontId="1" type="noConversion"/>
  </si>
  <si>
    <t>Unique Paths</t>
  </si>
  <si>
    <t>动规 数学</t>
  </si>
  <si>
    <t>Spiral Matrix II</t>
  </si>
  <si>
    <t>Array Nesting</t>
  </si>
  <si>
    <t>模拟 哈希 映射</t>
  </si>
  <si>
    <t>尽量不要在循环的时候改变循环体</t>
  </si>
  <si>
    <t>Insert Delete GetRandom O(1)</t>
  </si>
  <si>
    <t>数据结构</t>
  </si>
  <si>
    <t>Remove Element</t>
  </si>
  <si>
    <t>nums[~i] == nums[n-i-1]; list.reverse()</t>
  </si>
  <si>
    <t>Plus One</t>
  </si>
  <si>
    <t>Minimum Path Sum</t>
  </si>
  <si>
    <t>Medium</t>
  </si>
  <si>
    <t>注意边界条件不要重复定义了</t>
  </si>
  <si>
    <t>Pascal's Triangle</t>
  </si>
  <si>
    <t>Combination Sum</t>
  </si>
  <si>
    <t>深搜</t>
  </si>
  <si>
    <t>Sort Colors</t>
  </si>
  <si>
    <t>双指针</t>
  </si>
  <si>
    <t>Game of Life</t>
  </si>
  <si>
    <t>Container With Most Water</t>
  </si>
  <si>
    <t>注意指针更新的条件</t>
  </si>
  <si>
    <t>Pascal's Triangle II</t>
  </si>
  <si>
    <t>Set Matrix Zeroes</t>
  </si>
  <si>
    <t>标记 构造</t>
  </si>
  <si>
    <t>Remove Duplicates from Sorted Array</t>
  </si>
  <si>
    <t>Two Sum</t>
  </si>
  <si>
    <t>哈希</t>
  </si>
  <si>
    <t>Remove Duplicates from Sorted Array II</t>
  </si>
  <si>
    <t xml:space="preserve">枚举 </t>
  </si>
  <si>
    <t>Subsets II</t>
  </si>
  <si>
    <t>Triangle</t>
  </si>
  <si>
    <t>Combination Sum II</t>
  </si>
  <si>
    <t>DP的解法没仔细看</t>
  </si>
  <si>
    <t>Contains Duplicate II</t>
  </si>
  <si>
    <t>Merge Sorted Array</t>
  </si>
  <si>
    <t>题目理解错了</t>
  </si>
  <si>
    <t>Construct Binary Tree from Preorder and Inorder Traversal</t>
  </si>
  <si>
    <t>数据结构 递归</t>
  </si>
  <si>
    <t>期间不存在的节点给输出出来了；其次中序遍历查找左右子树一开始的方法太笨了；然后递推的方式感觉不如递归的方式理解起来方便</t>
  </si>
  <si>
    <t>Construct Binary Tree from Inorder and Postorder Traversal</t>
  </si>
  <si>
    <t>同LeetCode 105</t>
  </si>
  <si>
    <t>Unique Paths II</t>
  </si>
  <si>
    <t>3Sum Closest</t>
  </si>
  <si>
    <t>Valid Triangle Number</t>
  </si>
  <si>
    <t>数学 二分 组合</t>
  </si>
  <si>
    <t>Can Place Flowers</t>
  </si>
  <si>
    <t>枚举 贪心</t>
  </si>
  <si>
    <t>Minimum Size Subarray Sum</t>
  </si>
  <si>
    <t>动规 二分 双指针</t>
  </si>
  <si>
    <t>Shortest Unsorted Continuous Subarray</t>
  </si>
  <si>
    <t>排序 双指针</t>
  </si>
  <si>
    <t>记得想下O(n)的做法</t>
  </si>
  <si>
    <t>Merge Intervals</t>
  </si>
  <si>
    <t>Jump Game</t>
  </si>
  <si>
    <t>corner case有点恶心；貌似还有其他更快的解法</t>
  </si>
  <si>
    <r>
      <t xml:space="preserve">数学 </t>
    </r>
    <r>
      <rPr>
        <sz val="10"/>
        <color rgb="FFFF0000"/>
        <rFont val="Times New Roman"/>
      </rPr>
      <t>贪心 动规 回溯</t>
    </r>
  </si>
  <si>
    <t>K-diff Pairs in an Array</t>
  </si>
  <si>
    <t>Meet-in-the-Middle</t>
  </si>
  <si>
    <t>Third Maximum Number</t>
  </si>
  <si>
    <t>Rotate Array</t>
  </si>
  <si>
    <t>Maximum Product of Three Numbers</t>
  </si>
  <si>
    <t>Maximum Distance in Arrays</t>
  </si>
  <si>
    <t>排序+双指针的方法很巧妙</t>
  </si>
  <si>
    <t>Hamming Distance</t>
  </si>
  <si>
    <t>二进制 逻辑运算</t>
  </si>
  <si>
    <t>Merge Two Binary Trees</t>
  </si>
  <si>
    <t>二叉树 递归</t>
  </si>
  <si>
    <t>Number Complement</t>
  </si>
  <si>
    <t>Keyboard Row</t>
  </si>
  <si>
    <t>Average of Levels in Binary Tree</t>
  </si>
  <si>
    <t>宽搜</t>
  </si>
  <si>
    <t>Reverse Words in a String III</t>
  </si>
  <si>
    <t>Distribute Candies</t>
  </si>
  <si>
    <t>Reverse String</t>
  </si>
  <si>
    <t>Fizz Buzz</t>
  </si>
  <si>
    <t>Next Greater Element I</t>
  </si>
  <si>
    <t>实施</t>
  </si>
  <si>
    <t>Island Perimeter</t>
  </si>
  <si>
    <t>Nim Game</t>
  </si>
  <si>
    <t>博弈 数论</t>
  </si>
  <si>
    <t>Longest Uncommon Subsequence I</t>
  </si>
  <si>
    <t>字符串 构造</t>
  </si>
  <si>
    <t>Single Number</t>
  </si>
  <si>
    <t>Detect Capital</t>
  </si>
  <si>
    <t>Convert BST to Greater Tree</t>
  </si>
  <si>
    <t xml:space="preserve">宽搜 </t>
  </si>
  <si>
    <t>应该有更节省空间和简洁的方法，左根右，右根左</t>
  </si>
  <si>
    <t xml:space="preserve"> Find the Difference</t>
  </si>
  <si>
    <t>Sum of Two Integers</t>
  </si>
  <si>
    <t>位运算</t>
  </si>
  <si>
    <t>这道题的题解没有太仔细看</t>
  </si>
  <si>
    <t>Add Digits</t>
  </si>
  <si>
    <t>似乎有O(1)的算法</t>
  </si>
  <si>
    <t>Invert Binary Tree</t>
  </si>
  <si>
    <t>Construct String from Binary Tree</t>
  </si>
  <si>
    <t>Construct the Rectangle</t>
  </si>
  <si>
    <t>Range Addition II</t>
  </si>
  <si>
    <t>注意输入为空</t>
  </si>
  <si>
    <t>Minimum Index Sum of Two Lists</t>
  </si>
  <si>
    <t>Minimum Moves to Equal Array Elements</t>
  </si>
  <si>
    <t>Assign Cookies</t>
  </si>
  <si>
    <t>Ransom Note</t>
  </si>
  <si>
    <t>Minimum Absolute Difference in BST</t>
  </si>
  <si>
    <t>宽搜 排序</t>
  </si>
  <si>
    <t>Sum of Left Leaves</t>
  </si>
  <si>
    <t>Excel Sheet Column Number</t>
  </si>
  <si>
    <t>Binary Tree Tilt</t>
  </si>
  <si>
    <t>原以为左右根的后序遍历会比较慢，但仔细想一下这个正是自底向上的方式，不存在递归中的重复计算</t>
  </si>
  <si>
    <t>Relative Ranks</t>
  </si>
  <si>
    <t>First Unique Character in a String</t>
  </si>
  <si>
    <t>Delete Node in a Linked List</t>
  </si>
  <si>
    <t>链接表</t>
  </si>
  <si>
    <t>需要了解下python什么时候用pass by value或reference</t>
  </si>
  <si>
    <t>Valid Anagram</t>
  </si>
  <si>
    <t>Roman to Integer</t>
  </si>
  <si>
    <t>罗马数字左减右加，但是优先级还不是太清楚</t>
  </si>
  <si>
    <t>Longest Palindrome</t>
  </si>
  <si>
    <t>Reverse Linked List</t>
  </si>
  <si>
    <t>Number of Boomerangs</t>
  </si>
  <si>
    <t>哈希 数学</t>
  </si>
  <si>
    <t>Binary Watch</t>
  </si>
  <si>
    <t>组合 枚举</t>
  </si>
  <si>
    <t>Base 7</t>
  </si>
  <si>
    <t xml:space="preserve">二进制 </t>
  </si>
  <si>
    <t>Reverse String II</t>
  </si>
  <si>
    <t>Student Attendance Record I</t>
  </si>
  <si>
    <t>Add Strings</t>
  </si>
  <si>
    <t>高精度</t>
  </si>
  <si>
    <t>Judge Route Circle</t>
  </si>
  <si>
    <t>Two Sum IV - Input is a BST</t>
  </si>
  <si>
    <t>Image Smoother</t>
  </si>
  <si>
    <t>Counting Bits</t>
  </si>
  <si>
    <t>Palindromic Substrings</t>
  </si>
  <si>
    <t xml:space="preserve">动规 枚举 </t>
  </si>
  <si>
    <t>Arithmetic Slices</t>
  </si>
  <si>
    <t>Maximum Length of Pair Chain</t>
  </si>
  <si>
    <t>贪心的思路很不错，转换成LIS时注意下『有序化』</t>
  </si>
  <si>
    <t>Integer Break</t>
  </si>
  <si>
    <t>还有数学做法</t>
  </si>
  <si>
    <t>Minimum ASCII Delete Sum for Two Strings</t>
  </si>
  <si>
    <t>初始化貌似可以更简洁些</t>
  </si>
  <si>
    <t>Jewels and Stones</t>
  </si>
  <si>
    <t>Self Dividing Numbers</t>
  </si>
  <si>
    <t>Toeplitz Matrix</t>
  </si>
  <si>
    <t>实施 枚举</t>
  </si>
  <si>
    <t>Baseball Game</t>
  </si>
  <si>
    <t>Trim a Binary Search Tree</t>
  </si>
  <si>
    <t>Binary Number with Alternating Bits</t>
  </si>
  <si>
    <t>Prime Number of Set Bits in Binary Representation</t>
  </si>
  <si>
    <t>数论 实施 枚举</t>
  </si>
  <si>
    <t>Employee Importance</t>
  </si>
  <si>
    <t>宽搜 深搜</t>
  </si>
  <si>
    <t>Max Area of Island</t>
  </si>
  <si>
    <t>Letter Case Permutation</t>
  </si>
  <si>
    <t>dfs+直接返回值</t>
  </si>
  <si>
    <t>Rotated Digits</t>
  </si>
  <si>
    <t>Count Binary Substrings</t>
  </si>
  <si>
    <t>实施 模拟</t>
  </si>
  <si>
    <t>1-bit and 2-bit Characters</t>
  </si>
  <si>
    <t>Flood Fill</t>
  </si>
  <si>
    <t>深搜 宽搜</t>
  </si>
  <si>
    <t>最基本的dfs问题</t>
  </si>
  <si>
    <t>Minimum Distance Between BST Nodes</t>
  </si>
  <si>
    <t>左根右直接遍历，得到的结果可以直接用；不用在快排</t>
  </si>
  <si>
    <t>宽搜 枚举 排序 二分树 中序遍历</t>
  </si>
  <si>
    <t>Degree of an Array</t>
  </si>
  <si>
    <t>Find Smallest Letter Greater Than Target</t>
  </si>
  <si>
    <t>Diameter of Binary Tree</t>
  </si>
  <si>
    <t>二叉树 递归 动规</t>
  </si>
  <si>
    <t>二叉树与动态规划的结合，这道题的解题思路其实有很多，还蛮不错的题目</t>
  </si>
  <si>
    <t>Non-decreasing Array</t>
  </si>
  <si>
    <t>枚举 模拟 实施</t>
  </si>
  <si>
    <t>试图优化一下代码</t>
  </si>
  <si>
    <t>Reverse Integer</t>
  </si>
  <si>
    <t>Min Cost Climbing Stairs</t>
  </si>
  <si>
    <t>Longest Continuous Increasing Subsequence</t>
  </si>
  <si>
    <t>Largest Number At Least Twice of Others</t>
  </si>
  <si>
    <t>Largest Palindrome Product</t>
  </si>
  <si>
    <t>直接O(1)打表输出答案，完全就是道数学题啊</t>
  </si>
  <si>
    <t>分治 Meet-in-the-Middle</t>
  </si>
  <si>
    <t>数学 Meet-in-the-Middle</t>
  </si>
  <si>
    <t>Count Primes</t>
  </si>
  <si>
    <t>质数的筛法</t>
  </si>
  <si>
    <t>Valid Palindrome</t>
  </si>
  <si>
    <t>Excel Sheet Column Title</t>
  </si>
  <si>
    <t>进制</t>
  </si>
  <si>
    <t>Implement strStr()</t>
  </si>
  <si>
    <t>特殊的进制转换</t>
  </si>
  <si>
    <t>Reverse Bits</t>
  </si>
  <si>
    <t>Nth Digit</t>
  </si>
  <si>
    <t>进制 数论</t>
  </si>
  <si>
    <t>貌似测试数据集有点弱</t>
  </si>
  <si>
    <t>Intersection of Two Linked Lists</t>
  </si>
  <si>
    <t>链表</t>
  </si>
  <si>
    <t>O(N) time, O(1) space的还没做</t>
  </si>
  <si>
    <t>Min Stack</t>
  </si>
  <si>
    <t>Longest Common Prefix</t>
  </si>
  <si>
    <t>注意corner case</t>
  </si>
  <si>
    <t xml:space="preserve"> Length of Last Word</t>
  </si>
  <si>
    <t>Sum of Square Numbers</t>
  </si>
  <si>
    <t>Valid Palindrome II</t>
  </si>
  <si>
    <t>Perfect Number</t>
  </si>
  <si>
    <t>Repeated String Match</t>
  </si>
  <si>
    <t>字符串 构造 枚举</t>
  </si>
  <si>
    <t>Unique Morse Code Words</t>
  </si>
  <si>
    <t>Number of Lines To Write String</t>
  </si>
  <si>
    <t>Subdomain Visit Count</t>
  </si>
  <si>
    <t>Rotate String</t>
  </si>
  <si>
    <t>Largest Triangle Area</t>
  </si>
  <si>
    <t>几何 枚举</t>
  </si>
  <si>
    <t>Second Minimum Node In a Binary Tree</t>
  </si>
  <si>
    <t>二叉树 宽搜 深搜</t>
  </si>
  <si>
    <t>数据有点弱，基于这个二叉树的特性，进行剪枝递归加深搜，应该效率会更高些</t>
  </si>
  <si>
    <t>Happy Number</t>
  </si>
  <si>
    <t>Longest Word in Dictionary</t>
  </si>
  <si>
    <t>Merge Two Sorted Lists</t>
  </si>
  <si>
    <t>双指针 链表</t>
  </si>
  <si>
    <t>Power of Three</t>
  </si>
  <si>
    <t>Number of 1 Bits</t>
  </si>
  <si>
    <t>Most Common Word</t>
  </si>
  <si>
    <t>Remove Duplicates from Sorted List</t>
  </si>
  <si>
    <t>Set Mismatch</t>
  </si>
  <si>
    <t>Power of Four</t>
  </si>
  <si>
    <t>Reverse Vowels of a String</t>
  </si>
  <si>
    <t>Ugly Number</t>
  </si>
  <si>
    <t>Count and Say</t>
  </si>
  <si>
    <t>Number of Segments in a String</t>
  </si>
  <si>
    <t>Longest Univalue Path</t>
  </si>
  <si>
    <t>Longest Harmonious Subsequence</t>
  </si>
  <si>
    <t>Shortest Distance to a Character</t>
  </si>
  <si>
    <t>二分 枚举</t>
  </si>
  <si>
    <t>License Key Formatting</t>
  </si>
  <si>
    <t>To Lower Case</t>
  </si>
  <si>
    <t>Flipping an Image</t>
  </si>
  <si>
    <t>Peak Index in a Mountain Array</t>
  </si>
  <si>
    <t>Projection Area of 3D Shapes</t>
  </si>
  <si>
    <t>Transpose Matrix</t>
  </si>
  <si>
    <t>Middle of the Linked List</t>
  </si>
  <si>
    <t>Uncommon Words from Two Sentences</t>
  </si>
  <si>
    <t>Groups of Special-Equivalent Strings</t>
  </si>
  <si>
    <t>Leaf-Similar Trees</t>
  </si>
  <si>
    <t>二叉树 深搜</t>
  </si>
  <si>
    <t>Maximum Depth of N-ary Tree</t>
  </si>
  <si>
    <t>Binary Gap</t>
  </si>
  <si>
    <t>N-ary Tree Postorder Traversal</t>
  </si>
  <si>
    <t>遍历 递归 递推</t>
  </si>
  <si>
    <t>考虑用递推解决这道题</t>
  </si>
  <si>
    <t>Search in a Binary Search Tree</t>
  </si>
  <si>
    <t>递归 二叉树 二分</t>
  </si>
  <si>
    <t>Surface Area of 3D Shapes</t>
  </si>
  <si>
    <t>遍历 数学</t>
  </si>
  <si>
    <t>Monotonic Array</t>
  </si>
  <si>
    <t>N-ary Tree Preorder Traversal</t>
  </si>
  <si>
    <t>递归 二叉树 遍历</t>
  </si>
  <si>
    <t>考虑用递推来解决这道问题</t>
  </si>
  <si>
    <t>Fair Candy Swap</t>
  </si>
  <si>
    <t>哈希 实施 搜索</t>
  </si>
  <si>
    <t>注意输入取值范围</t>
  </si>
  <si>
    <t>Goat Latin</t>
  </si>
  <si>
    <t>N-ary Tree Level Order Traversal</t>
  </si>
  <si>
    <t>二叉树 遍历</t>
  </si>
  <si>
    <t>Increasing Order Search Tree</t>
  </si>
  <si>
    <t>二叉树 遍历 链表</t>
  </si>
  <si>
    <t>注意叶结点的左右孩子也得清空</t>
  </si>
  <si>
    <t>Lemonade Change</t>
  </si>
  <si>
    <t>Word Pattern</t>
  </si>
  <si>
    <t>哈希 实施</t>
  </si>
  <si>
    <t>注意一一映射</t>
  </si>
  <si>
    <t>Positions of Large Groups</t>
  </si>
  <si>
    <t>Backspace String Compare</t>
  </si>
  <si>
    <t>实施 字符串</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</si>
</sst>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yyyy\-mm\-dd"/>
    <numFmt numFmtId="165" formatCode="0_);[Red]\(0\)"/>
    <numFmt numFmtId="166" formatCode="0.0000_);[Red]\(0.0000\)"/>
    <numFmt numFmtId="167" formatCode="h:mm:ss;@"/>
  </numFmts>
  <fonts count="14" x14ac:knownFonts="1">
    <font>
      <sz val="10"/>
      <color indexed="8"/>
      <name val="Helvetica"/>
    </font>
    <font>
      <sz val="9"/>
      <name val="Helvetica"/>
    </font>
    <font>
      <b/>
      <sz val="11"/>
      <color theme="1"/>
      <name val="Helvetica"/>
      <family val="3"/>
      <charset val="134"/>
      <scheme val="minor"/>
    </font>
    <font>
      <sz val="11"/>
      <color indexed="8"/>
      <name val="Calibri"/>
    </font>
    <font>
      <sz val="10"/>
      <color indexed="8"/>
      <name val="仿宋"/>
      <family val="3"/>
      <charset val="134"/>
    </font>
    <font>
      <sz val="11"/>
      <color indexed="81"/>
      <name val="ＭＳ Ｐゴシック"/>
      <charset val="128"/>
    </font>
    <font>
      <b/>
      <sz val="11"/>
      <color indexed="81"/>
      <name val="ＭＳ Ｐゴシック"/>
      <charset val="128"/>
    </font>
    <font>
      <sz val="10"/>
      <color indexed="8"/>
      <name val="Times New Roman"/>
    </font>
    <font>
      <sz val="10"/>
      <color indexed="15"/>
      <name val="Times New Roman"/>
    </font>
    <font>
      <sz val="10"/>
      <color indexed="8"/>
      <name val="宋体"/>
      <family val="3"/>
      <charset val="134"/>
    </font>
    <font>
      <u/>
      <sz val="10"/>
      <color indexed="14"/>
      <name val="宋体"/>
      <family val="3"/>
      <charset val="134"/>
    </font>
    <font>
      <sz val="12"/>
      <color indexed="8"/>
      <name val="宋体"/>
      <family val="3"/>
      <charset val="134"/>
    </font>
    <font>
      <u/>
      <sz val="10"/>
      <color theme="11"/>
      <name val="Helvetica"/>
    </font>
    <font>
      <sz val="10"/>
      <color rgb="FFFF0000"/>
      <name val="Times New Roman"/>
    </font>
  </fonts>
  <fills count="9">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rgb="FF00B0F0"/>
        <bgColor indexed="64"/>
      </patternFill>
    </fill>
    <fill>
      <patternFill patternType="solid">
        <fgColor rgb="FFFFFF00"/>
        <bgColor indexed="64"/>
      </patternFill>
    </fill>
    <fill>
      <patternFill patternType="solid">
        <fgColor theme="5"/>
        <bgColor indexed="64"/>
      </patternFill>
    </fill>
  </fills>
  <borders count="10">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s>
  <cellStyleXfs count="4">
    <xf numFmtId="0" fontId="0" fillId="0" borderId="0" applyNumberFormat="0" applyFill="0" applyBorder="0" applyProtection="0">
      <alignment vertical="top" wrapText="1"/>
    </xf>
    <xf numFmtId="0" fontId="12" fillId="0" borderId="0" applyNumberFormat="0" applyFill="0" applyBorder="0" applyAlignment="0" applyProtection="0">
      <alignment vertical="top" wrapText="1"/>
    </xf>
    <xf numFmtId="0" fontId="12" fillId="0" borderId="0" applyNumberFormat="0" applyFill="0" applyBorder="0" applyAlignment="0" applyProtection="0">
      <alignment vertical="top" wrapText="1"/>
    </xf>
    <xf numFmtId="0" fontId="12" fillId="0" borderId="0" applyNumberFormat="0" applyFill="0" applyBorder="0" applyAlignment="0" applyProtection="0">
      <alignment vertical="top" wrapText="1"/>
    </xf>
  </cellStyleXfs>
  <cellXfs count="83">
    <xf numFmtId="0" fontId="0" fillId="0" borderId="0" xfId="0" applyFont="1" applyAlignment="1">
      <alignment vertical="top" wrapText="1"/>
    </xf>
    <xf numFmtId="0" fontId="2" fillId="0" borderId="0" xfId="0" applyFont="1" applyAlignment="1"/>
    <xf numFmtId="0" fontId="0" fillId="0" borderId="0" xfId="0" applyAlignment="1"/>
    <xf numFmtId="0" fontId="2" fillId="0" borderId="1" xfId="0" applyFont="1" applyBorder="1" applyAlignment="1"/>
    <xf numFmtId="0" fontId="2" fillId="0" borderId="2" xfId="0" applyFont="1" applyBorder="1" applyAlignment="1"/>
    <xf numFmtId="0" fontId="0" fillId="0" borderId="3" xfId="0" applyBorder="1" applyAlignment="1"/>
    <xf numFmtId="0" fontId="0" fillId="0" borderId="4" xfId="0" applyBorder="1" applyAlignment="1"/>
    <xf numFmtId="0" fontId="0" fillId="0" borderId="5" xfId="0" applyBorder="1" applyAlignment="1"/>
    <xf numFmtId="0" fontId="0" fillId="0" borderId="6" xfId="0" applyBorder="1" applyAlignment="1"/>
    <xf numFmtId="0" fontId="2" fillId="0" borderId="7" xfId="0" applyFont="1" applyBorder="1" applyAlignment="1"/>
    <xf numFmtId="0" fontId="0" fillId="0" borderId="7" xfId="0" applyBorder="1" applyAlignment="1"/>
    <xf numFmtId="0" fontId="0" fillId="0" borderId="0" xfId="0" applyFont="1" applyAlignment="1"/>
    <xf numFmtId="0" fontId="0" fillId="0" borderId="7" xfId="0" applyFont="1" applyBorder="1" applyAlignment="1"/>
    <xf numFmtId="0" fontId="0" fillId="0" borderId="8" xfId="0" applyBorder="1" applyAlignment="1"/>
    <xf numFmtId="0" fontId="0" fillId="0" borderId="8" xfId="0" applyFont="1" applyBorder="1" applyAlignment="1"/>
    <xf numFmtId="0" fontId="0" fillId="0" borderId="0" xfId="0" applyBorder="1" applyAlignment="1"/>
    <xf numFmtId="0" fontId="0" fillId="0" borderId="0" xfId="0" applyFont="1" applyBorder="1" applyAlignment="1"/>
    <xf numFmtId="0" fontId="0" fillId="0" borderId="0" xfId="0" applyFill="1" applyBorder="1" applyAlignment="1"/>
    <xf numFmtId="0" fontId="3" fillId="0" borderId="0" xfId="0" applyFont="1" applyBorder="1" applyAlignment="1"/>
    <xf numFmtId="0" fontId="0" fillId="0" borderId="0" xfId="0" applyFont="1" applyFill="1" applyBorder="1" applyAlignment="1"/>
    <xf numFmtId="0" fontId="0" fillId="0" borderId="7" xfId="0" applyFont="1" applyFill="1" applyBorder="1" applyAlignment="1"/>
    <xf numFmtId="0" fontId="3" fillId="0" borderId="0" xfId="0" applyFont="1" applyFill="1" applyBorder="1" applyAlignment="1"/>
    <xf numFmtId="0" fontId="3" fillId="0" borderId="8" xfId="0" applyFont="1" applyBorder="1" applyAlignment="1"/>
    <xf numFmtId="0" fontId="0" fillId="0" borderId="7" xfId="0" applyFill="1" applyBorder="1" applyAlignment="1"/>
    <xf numFmtId="0" fontId="3" fillId="0" borderId="7" xfId="0" applyFont="1" applyBorder="1" applyAlignment="1"/>
    <xf numFmtId="0" fontId="0" fillId="0" borderId="0" xfId="0" applyFont="1" applyAlignment="1">
      <alignment horizontal="center" vertical="center" wrapText="1"/>
    </xf>
    <xf numFmtId="0" fontId="0" fillId="6" borderId="9" xfId="0" applyFont="1" applyFill="1" applyBorder="1" applyAlignment="1">
      <alignment horizontal="center" vertical="center" wrapText="1"/>
    </xf>
    <xf numFmtId="0" fontId="0" fillId="0" borderId="9" xfId="0" applyFont="1" applyBorder="1" applyAlignment="1">
      <alignment horizontal="center" vertical="center" wrapText="1"/>
    </xf>
    <xf numFmtId="0" fontId="4" fillId="0" borderId="9" xfId="0" applyFont="1" applyBorder="1" applyAlignment="1">
      <alignment horizontal="center" vertical="center" wrapText="1"/>
    </xf>
    <xf numFmtId="165" fontId="0" fillId="0" borderId="9" xfId="0" applyNumberFormat="1" applyFont="1" applyBorder="1" applyAlignment="1">
      <alignment horizontal="center" vertical="center" wrapText="1"/>
    </xf>
    <xf numFmtId="14" fontId="0" fillId="0" borderId="9" xfId="0" applyNumberFormat="1" applyFont="1" applyBorder="1" applyAlignment="1">
      <alignment horizontal="center" vertical="center" wrapText="1"/>
    </xf>
    <xf numFmtId="0" fontId="0" fillId="0" borderId="9" xfId="0" applyFont="1" applyFill="1" applyBorder="1" applyAlignment="1">
      <alignment horizontal="center" vertical="center" wrapText="1"/>
    </xf>
    <xf numFmtId="166" fontId="0" fillId="0" borderId="9" xfId="0" applyNumberFormat="1" applyFont="1" applyBorder="1" applyAlignment="1">
      <alignment horizontal="center" vertical="center" wrapText="1"/>
    </xf>
    <xf numFmtId="0" fontId="7" fillId="6" borderId="9" xfId="0" applyFont="1" applyFill="1" applyBorder="1" applyAlignment="1">
      <alignment horizontal="center" vertical="center" wrapText="1"/>
    </xf>
    <xf numFmtId="49" fontId="7" fillId="6" borderId="9" xfId="0" applyNumberFormat="1" applyFont="1" applyFill="1" applyBorder="1" applyAlignment="1">
      <alignment horizontal="center" vertical="center"/>
    </xf>
    <xf numFmtId="49" fontId="7" fillId="7" borderId="9" xfId="0" applyNumberFormat="1" applyFont="1" applyFill="1" applyBorder="1" applyAlignment="1">
      <alignment horizontal="center" vertical="center"/>
    </xf>
    <xf numFmtId="165" fontId="7" fillId="7" borderId="9" xfId="0" applyNumberFormat="1" applyFont="1" applyFill="1" applyBorder="1" applyAlignment="1">
      <alignment horizontal="center" vertical="center"/>
    </xf>
    <xf numFmtId="14" fontId="7" fillId="7" borderId="9" xfId="0" applyNumberFormat="1" applyFont="1" applyFill="1" applyBorder="1" applyAlignment="1">
      <alignment horizontal="center" vertical="center"/>
    </xf>
    <xf numFmtId="14" fontId="7" fillId="6" borderId="9" xfId="0" applyNumberFormat="1" applyFont="1" applyFill="1" applyBorder="1" applyAlignment="1">
      <alignment horizontal="center" vertical="center"/>
    </xf>
    <xf numFmtId="166" fontId="7" fillId="7" borderId="9" xfId="0" applyNumberFormat="1" applyFont="1" applyFill="1" applyBorder="1" applyAlignment="1">
      <alignment horizontal="center" vertical="center"/>
    </xf>
    <xf numFmtId="166" fontId="7" fillId="6" borderId="9" xfId="0" applyNumberFormat="1" applyFont="1" applyFill="1" applyBorder="1" applyAlignment="1">
      <alignment horizontal="center" vertical="center" wrapText="1"/>
    </xf>
    <xf numFmtId="166" fontId="7" fillId="7" borderId="9" xfId="0" applyNumberFormat="1" applyFont="1" applyFill="1" applyBorder="1" applyAlignment="1">
      <alignment horizontal="center" vertical="center" wrapText="1"/>
    </xf>
    <xf numFmtId="0" fontId="7" fillId="7" borderId="9" xfId="0" applyFont="1" applyFill="1" applyBorder="1" applyAlignment="1">
      <alignment horizontal="center" vertical="center" wrapText="1"/>
    </xf>
    <xf numFmtId="0" fontId="7" fillId="0" borderId="9" xfId="0" applyFont="1" applyFill="1" applyBorder="1" applyAlignment="1">
      <alignment horizontal="center" vertical="center" wrapText="1"/>
    </xf>
    <xf numFmtId="49" fontId="7" fillId="0" borderId="9" xfId="0" applyNumberFormat="1" applyFont="1" applyBorder="1" applyAlignment="1">
      <alignment horizontal="center" vertical="center"/>
    </xf>
    <xf numFmtId="0" fontId="7" fillId="0" borderId="9" xfId="0" applyNumberFormat="1" applyFont="1" applyBorder="1" applyAlignment="1">
      <alignment horizontal="center" vertical="center"/>
    </xf>
    <xf numFmtId="165" fontId="7" fillId="0" borderId="9" xfId="0" applyNumberFormat="1" applyFont="1" applyBorder="1" applyAlignment="1">
      <alignment horizontal="center" vertical="center"/>
    </xf>
    <xf numFmtId="0" fontId="7" fillId="0" borderId="9" xfId="0" applyFont="1" applyBorder="1" applyAlignment="1">
      <alignment horizontal="center" vertical="center" wrapText="1"/>
    </xf>
    <xf numFmtId="14" fontId="7" fillId="0" borderId="9" xfId="0" applyNumberFormat="1" applyFont="1" applyBorder="1" applyAlignment="1">
      <alignment horizontal="center" vertical="center"/>
    </xf>
    <xf numFmtId="166" fontId="7" fillId="0" borderId="9" xfId="0" applyNumberFormat="1" applyFont="1" applyBorder="1" applyAlignment="1">
      <alignment horizontal="center" vertical="center"/>
    </xf>
    <xf numFmtId="166" fontId="7" fillId="0" borderId="9" xfId="0" applyNumberFormat="1" applyFont="1" applyBorder="1" applyAlignment="1">
      <alignment horizontal="center" vertical="center" wrapText="1"/>
    </xf>
    <xf numFmtId="21" fontId="7" fillId="0" borderId="9" xfId="0" applyNumberFormat="1" applyFont="1" applyBorder="1" applyAlignment="1">
      <alignment horizontal="center" vertical="center" wrapText="1"/>
    </xf>
    <xf numFmtId="49" fontId="7" fillId="3" borderId="9" xfId="0" applyNumberFormat="1" applyFont="1" applyFill="1" applyBorder="1" applyAlignment="1">
      <alignment horizontal="center" vertical="center"/>
    </xf>
    <xf numFmtId="0" fontId="7" fillId="3" borderId="9" xfId="0" applyNumberFormat="1" applyFont="1" applyFill="1" applyBorder="1" applyAlignment="1">
      <alignment horizontal="center" vertical="center"/>
    </xf>
    <xf numFmtId="14" fontId="7" fillId="3" borderId="9" xfId="0" applyNumberFormat="1" applyFont="1" applyFill="1" applyBorder="1" applyAlignment="1">
      <alignment horizontal="center" vertical="center"/>
    </xf>
    <xf numFmtId="165" fontId="7" fillId="0" borderId="9"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0" fontId="7" fillId="6" borderId="9" xfId="0" applyFont="1" applyFill="1" applyBorder="1" applyAlignment="1">
      <alignment horizontal="center" vertical="center"/>
    </xf>
    <xf numFmtId="0" fontId="7" fillId="0" borderId="9" xfId="0" applyFont="1" applyBorder="1" applyAlignment="1">
      <alignment horizontal="center" vertical="center"/>
    </xf>
    <xf numFmtId="164" fontId="7" fillId="0" borderId="9" xfId="0" applyNumberFormat="1" applyFont="1" applyBorder="1" applyAlignment="1">
      <alignment horizontal="center" vertical="center"/>
    </xf>
    <xf numFmtId="49" fontId="9" fillId="0" borderId="9" xfId="0" applyNumberFormat="1" applyFont="1" applyBorder="1" applyAlignment="1">
      <alignment horizontal="left" vertical="top"/>
    </xf>
    <xf numFmtId="1" fontId="9" fillId="0" borderId="9" xfId="0" applyNumberFormat="1" applyFont="1" applyBorder="1" applyAlignment="1">
      <alignment horizontal="left" vertical="top"/>
    </xf>
    <xf numFmtId="1" fontId="9" fillId="0" borderId="9" xfId="0" applyNumberFormat="1" applyFont="1" applyBorder="1" applyAlignment="1">
      <alignment horizontal="center" vertical="top"/>
    </xf>
    <xf numFmtId="0" fontId="9" fillId="0" borderId="9" xfId="0" applyFont="1" applyBorder="1" applyAlignment="1">
      <alignment horizontal="left" vertical="top"/>
    </xf>
    <xf numFmtId="0" fontId="9" fillId="3" borderId="9" xfId="0" applyFont="1" applyFill="1" applyBorder="1" applyAlignment="1">
      <alignment horizontal="left" vertical="top"/>
    </xf>
    <xf numFmtId="49" fontId="9" fillId="3" borderId="9" xfId="0" applyNumberFormat="1" applyFont="1" applyFill="1" applyBorder="1" applyAlignment="1">
      <alignment horizontal="left" vertical="top"/>
    </xf>
    <xf numFmtId="1" fontId="9" fillId="3" borderId="9" xfId="0" applyNumberFormat="1" applyFont="1" applyFill="1" applyBorder="1" applyAlignment="1">
      <alignment horizontal="center" vertical="top"/>
    </xf>
    <xf numFmtId="49" fontId="9" fillId="4" borderId="9" xfId="0" applyNumberFormat="1" applyFont="1" applyFill="1" applyBorder="1" applyAlignment="1">
      <alignment horizontal="left" vertical="top"/>
    </xf>
    <xf numFmtId="1" fontId="9" fillId="5" borderId="9" xfId="0" applyNumberFormat="1" applyFont="1" applyFill="1" applyBorder="1" applyAlignment="1">
      <alignment horizontal="center" vertical="top"/>
    </xf>
    <xf numFmtId="49" fontId="9" fillId="0" borderId="9" xfId="0" applyNumberFormat="1" applyFont="1" applyBorder="1" applyAlignment="1">
      <alignment horizontal="center" vertical="top"/>
    </xf>
    <xf numFmtId="49" fontId="9" fillId="2" borderId="9" xfId="0" applyNumberFormat="1" applyFont="1" applyFill="1" applyBorder="1" applyAlignment="1">
      <alignment horizontal="left" vertical="top"/>
    </xf>
    <xf numFmtId="0" fontId="11" fillId="0" borderId="9" xfId="0" applyFont="1" applyBorder="1" applyAlignment="1">
      <alignment horizontal="left" vertical="top"/>
    </xf>
    <xf numFmtId="49" fontId="9" fillId="5" borderId="9" xfId="0" applyNumberFormat="1" applyFont="1" applyFill="1" applyBorder="1" applyAlignment="1">
      <alignment horizontal="center" vertical="top"/>
    </xf>
    <xf numFmtId="0" fontId="9" fillId="0" borderId="9" xfId="0" applyFont="1" applyBorder="1" applyAlignment="1">
      <alignment horizontal="left" vertical="top" wrapText="1"/>
    </xf>
    <xf numFmtId="167" fontId="7" fillId="7" borderId="9" xfId="0" applyNumberFormat="1" applyFont="1" applyFill="1" applyBorder="1" applyAlignment="1">
      <alignment horizontal="center" vertical="center"/>
    </xf>
    <xf numFmtId="167" fontId="7" fillId="0" borderId="9" xfId="0" applyNumberFormat="1" applyFont="1" applyBorder="1" applyAlignment="1">
      <alignment horizontal="center" vertical="center" wrapText="1"/>
    </xf>
    <xf numFmtId="167" fontId="0" fillId="0" borderId="9" xfId="0" applyNumberFormat="1" applyFont="1" applyBorder="1" applyAlignment="1">
      <alignment horizontal="center" vertical="center" wrapText="1"/>
    </xf>
    <xf numFmtId="166" fontId="9" fillId="0" borderId="9" xfId="0" applyNumberFormat="1" applyFont="1" applyBorder="1" applyAlignment="1">
      <alignment horizontal="center" vertical="top"/>
    </xf>
    <xf numFmtId="166" fontId="9" fillId="0" borderId="9" xfId="0" applyNumberFormat="1" applyFont="1" applyBorder="1" applyAlignment="1">
      <alignment horizontal="left" vertical="top" wrapText="1"/>
    </xf>
    <xf numFmtId="166" fontId="7" fillId="8" borderId="9" xfId="0" applyNumberFormat="1" applyFont="1" applyFill="1" applyBorder="1" applyAlignment="1">
      <alignment horizontal="center" vertical="center"/>
    </xf>
    <xf numFmtId="166" fontId="9" fillId="0" borderId="9" xfId="0" applyNumberFormat="1" applyFont="1" applyBorder="1" applyAlignment="1">
      <alignment horizontal="center" vertical="top" wrapText="1"/>
    </xf>
    <xf numFmtId="1" fontId="9" fillId="0" borderId="9" xfId="0" applyNumberFormat="1" applyFont="1" applyFill="1" applyBorder="1" applyAlignment="1">
      <alignment horizontal="left" vertical="top"/>
    </xf>
    <xf numFmtId="11" fontId="7" fillId="0" borderId="9" xfId="0" applyNumberFormat="1" applyFont="1" applyBorder="1" applyAlignment="1">
      <alignment horizontal="center" vertical="center" wrapText="1"/>
    </xf>
  </cellXfs>
  <cellStyles count="4">
    <cellStyle name="Followed Hyperlink" xfId="1" builtinId="9" hidden="1"/>
    <cellStyle name="Followed Hyperlink" xfId="2" builtinId="9" hidden="1"/>
    <cellStyle name="Followed Hyperlink" xfId="3" builtinId="9" hidden="1"/>
    <cellStyle name="Normal" xfId="0" builtinId="0"/>
  </cellStyles>
  <dxfs count="8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9CE159"/>
      <rgbColor rgb="FFFEFEFE"/>
      <rgbColor rgb="FFFF5F5D"/>
      <rgbColor rgb="FF63B2DE"/>
      <rgbColor rgb="FF0000FF"/>
      <rgbColor rgb="FFFF2C21"/>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a:t>
            </a:r>
            <a:r>
              <a:rPr lang="zh-CN"/>
              <a:t> </a:t>
            </a:r>
            <a:r>
              <a:rPr lang="en-US"/>
              <a:t>Rate</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Set'!$J$2:$J$502</c:f>
              <c:numCache>
                <c:formatCode>m/d/yy</c:formatCode>
                <c:ptCount val="501"/>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pt idx="382">
                  <c:v>41438.0</c:v>
                </c:pt>
                <c:pt idx="383">
                  <c:v>41439.0</c:v>
                </c:pt>
                <c:pt idx="384">
                  <c:v>41452.0</c:v>
                </c:pt>
                <c:pt idx="385">
                  <c:v>41452.0</c:v>
                </c:pt>
                <c:pt idx="386">
                  <c:v>41454.0</c:v>
                </c:pt>
                <c:pt idx="387">
                  <c:v>41454.0</c:v>
                </c:pt>
                <c:pt idx="388">
                  <c:v>41454.0</c:v>
                </c:pt>
                <c:pt idx="389">
                  <c:v>41454.0</c:v>
                </c:pt>
                <c:pt idx="390">
                  <c:v>41454.0</c:v>
                </c:pt>
                <c:pt idx="391">
                  <c:v>41456.0</c:v>
                </c:pt>
                <c:pt idx="392">
                  <c:v>41460.0</c:v>
                </c:pt>
                <c:pt idx="393">
                  <c:v>41460.0</c:v>
                </c:pt>
                <c:pt idx="394">
                  <c:v>41460.0</c:v>
                </c:pt>
                <c:pt idx="395">
                  <c:v>41460.0</c:v>
                </c:pt>
                <c:pt idx="396">
                  <c:v>41464.0</c:v>
                </c:pt>
                <c:pt idx="397">
                  <c:v>41464.0</c:v>
                </c:pt>
                <c:pt idx="398">
                  <c:v>41464.0</c:v>
                </c:pt>
                <c:pt idx="399">
                  <c:v>41464.0</c:v>
                </c:pt>
                <c:pt idx="400">
                  <c:v>41464.0</c:v>
                </c:pt>
                <c:pt idx="401">
                  <c:v>41465.0</c:v>
                </c:pt>
                <c:pt idx="402">
                  <c:v>41465.0</c:v>
                </c:pt>
                <c:pt idx="403">
                  <c:v>41465.0</c:v>
                </c:pt>
                <c:pt idx="404">
                  <c:v>41467.0</c:v>
                </c:pt>
                <c:pt idx="405">
                  <c:v>41467.0</c:v>
                </c:pt>
                <c:pt idx="406">
                  <c:v>41467.0</c:v>
                </c:pt>
                <c:pt idx="407">
                  <c:v>41467.0</c:v>
                </c:pt>
                <c:pt idx="408">
                  <c:v>41467.0</c:v>
                </c:pt>
                <c:pt idx="409">
                  <c:v>41467.0</c:v>
                </c:pt>
                <c:pt idx="410">
                  <c:v>41467.0</c:v>
                </c:pt>
                <c:pt idx="411">
                  <c:v>41467.0</c:v>
                </c:pt>
                <c:pt idx="412">
                  <c:v>41467.0</c:v>
                </c:pt>
                <c:pt idx="413">
                  <c:v>41468.0</c:v>
                </c:pt>
                <c:pt idx="414">
                  <c:v>41468.0</c:v>
                </c:pt>
                <c:pt idx="415">
                  <c:v>41469.0</c:v>
                </c:pt>
                <c:pt idx="416">
                  <c:v>41469.0</c:v>
                </c:pt>
                <c:pt idx="417">
                  <c:v>41469.0</c:v>
                </c:pt>
                <c:pt idx="418">
                  <c:v>41472.0</c:v>
                </c:pt>
                <c:pt idx="419">
                  <c:v>41472.0</c:v>
                </c:pt>
                <c:pt idx="420">
                  <c:v>41472.0</c:v>
                </c:pt>
                <c:pt idx="421">
                  <c:v>41479.0</c:v>
                </c:pt>
                <c:pt idx="422">
                  <c:v>41479.0</c:v>
                </c:pt>
                <c:pt idx="423">
                  <c:v>41479.0</c:v>
                </c:pt>
                <c:pt idx="424">
                  <c:v>41479.0</c:v>
                </c:pt>
                <c:pt idx="425">
                  <c:v>41479.0</c:v>
                </c:pt>
                <c:pt idx="426">
                  <c:v>41479.0</c:v>
                </c:pt>
                <c:pt idx="427">
                  <c:v>41480.0</c:v>
                </c:pt>
                <c:pt idx="428">
                  <c:v>41480.0</c:v>
                </c:pt>
                <c:pt idx="429">
                  <c:v>41480.0</c:v>
                </c:pt>
                <c:pt idx="430">
                  <c:v>41480.0</c:v>
                </c:pt>
                <c:pt idx="431">
                  <c:v>41485.0</c:v>
                </c:pt>
                <c:pt idx="432">
                  <c:v>41485.0</c:v>
                </c:pt>
                <c:pt idx="433">
                  <c:v>41485.0</c:v>
                </c:pt>
                <c:pt idx="434">
                  <c:v>41485.0</c:v>
                </c:pt>
                <c:pt idx="435">
                  <c:v>41485.0</c:v>
                </c:pt>
                <c:pt idx="436">
                  <c:v>41519.0</c:v>
                </c:pt>
                <c:pt idx="437">
                  <c:v>41519.0</c:v>
                </c:pt>
                <c:pt idx="438">
                  <c:v>41519.0</c:v>
                </c:pt>
                <c:pt idx="439">
                  <c:v>41567.0</c:v>
                </c:pt>
                <c:pt idx="440">
                  <c:v>41567.0</c:v>
                </c:pt>
                <c:pt idx="441">
                  <c:v>41567.0</c:v>
                </c:pt>
                <c:pt idx="442">
                  <c:v>41567.0</c:v>
                </c:pt>
                <c:pt idx="443">
                  <c:v>41567.0</c:v>
                </c:pt>
                <c:pt idx="444">
                  <c:v>41569.0</c:v>
                </c:pt>
                <c:pt idx="445">
                  <c:v>41681.0</c:v>
                </c:pt>
                <c:pt idx="446">
                  <c:v>41681.0</c:v>
                </c:pt>
                <c:pt idx="447">
                  <c:v>41681.0</c:v>
                </c:pt>
                <c:pt idx="448">
                  <c:v>41682.0</c:v>
                </c:pt>
                <c:pt idx="449">
                  <c:v>41682.0</c:v>
                </c:pt>
                <c:pt idx="450">
                  <c:v>41691.0</c:v>
                </c:pt>
                <c:pt idx="451">
                  <c:v>41691.0</c:v>
                </c:pt>
                <c:pt idx="452">
                  <c:v>41691.0</c:v>
                </c:pt>
                <c:pt idx="453">
                  <c:v>41692.0</c:v>
                </c:pt>
                <c:pt idx="454">
                  <c:v>41692.0</c:v>
                </c:pt>
                <c:pt idx="455">
                  <c:v>41696.0</c:v>
                </c:pt>
                <c:pt idx="456">
                  <c:v>41696.0</c:v>
                </c:pt>
                <c:pt idx="457">
                  <c:v>41698.0</c:v>
                </c:pt>
                <c:pt idx="458">
                  <c:v>41703.0</c:v>
                </c:pt>
                <c:pt idx="459">
                  <c:v>41703.0</c:v>
                </c:pt>
                <c:pt idx="460">
                  <c:v>41703.0</c:v>
                </c:pt>
                <c:pt idx="461">
                  <c:v>41704.0</c:v>
                </c:pt>
                <c:pt idx="462">
                  <c:v>41704.0</c:v>
                </c:pt>
                <c:pt idx="463">
                  <c:v>41705.0</c:v>
                </c:pt>
                <c:pt idx="464">
                  <c:v>41705.0</c:v>
                </c:pt>
                <c:pt idx="465">
                  <c:v>41705.0</c:v>
                </c:pt>
                <c:pt idx="466">
                  <c:v>41705.0</c:v>
                </c:pt>
                <c:pt idx="467">
                  <c:v>41705.0</c:v>
                </c:pt>
                <c:pt idx="468">
                  <c:v>41709.0</c:v>
                </c:pt>
                <c:pt idx="469">
                  <c:v>41719.0</c:v>
                </c:pt>
                <c:pt idx="470">
                  <c:v>41725.0</c:v>
                </c:pt>
                <c:pt idx="471">
                  <c:v>41725.0</c:v>
                </c:pt>
                <c:pt idx="472">
                  <c:v>41726.0</c:v>
                </c:pt>
                <c:pt idx="473">
                  <c:v>41726.0</c:v>
                </c:pt>
                <c:pt idx="474">
                  <c:v>41726.0</c:v>
                </c:pt>
                <c:pt idx="475">
                  <c:v>41727.0</c:v>
                </c:pt>
                <c:pt idx="476">
                  <c:v>41728.0</c:v>
                </c:pt>
                <c:pt idx="477">
                  <c:v>41728.0</c:v>
                </c:pt>
                <c:pt idx="478">
                  <c:v>41728.0</c:v>
                </c:pt>
                <c:pt idx="479">
                  <c:v>41729.0</c:v>
                </c:pt>
                <c:pt idx="480">
                  <c:v>41729.0</c:v>
                </c:pt>
                <c:pt idx="481">
                  <c:v>41734.0</c:v>
                </c:pt>
                <c:pt idx="482">
                  <c:v>41734.0</c:v>
                </c:pt>
                <c:pt idx="483">
                  <c:v>41737.0</c:v>
                </c:pt>
                <c:pt idx="484">
                  <c:v>41737.0</c:v>
                </c:pt>
                <c:pt idx="485">
                  <c:v>41737.0</c:v>
                </c:pt>
                <c:pt idx="486">
                  <c:v>41738.0</c:v>
                </c:pt>
                <c:pt idx="487">
                  <c:v>41738.0</c:v>
                </c:pt>
                <c:pt idx="488">
                  <c:v>41740.0</c:v>
                </c:pt>
                <c:pt idx="489">
                  <c:v>41740.0</c:v>
                </c:pt>
                <c:pt idx="490">
                  <c:v>41740.0</c:v>
                </c:pt>
                <c:pt idx="491">
                  <c:v>41741.0</c:v>
                </c:pt>
                <c:pt idx="492">
                  <c:v>41741.0</c:v>
                </c:pt>
                <c:pt idx="493">
                  <c:v>41744.0</c:v>
                </c:pt>
                <c:pt idx="494">
                  <c:v>41744.0</c:v>
                </c:pt>
                <c:pt idx="495">
                  <c:v>41744.0</c:v>
                </c:pt>
                <c:pt idx="496">
                  <c:v>41745.0</c:v>
                </c:pt>
                <c:pt idx="497">
                  <c:v>41745.0</c:v>
                </c:pt>
                <c:pt idx="498">
                  <c:v>41746.0</c:v>
                </c:pt>
                <c:pt idx="499">
                  <c:v>41746.0</c:v>
                </c:pt>
                <c:pt idx="500">
                  <c:v>41746.0</c:v>
                </c:pt>
              </c:numCache>
            </c:numRef>
          </c:cat>
          <c:val>
            <c:numRef>
              <c:f>'Problems Set'!$S$2:$S$502</c:f>
              <c:numCache>
                <c:formatCode>0.0000_);[Red]\(0.0000\)</c:formatCode>
                <c:ptCount val="501"/>
                <c:pt idx="0">
                  <c:v>0.333333333333333</c:v>
                </c:pt>
                <c:pt idx="1">
                  <c:v>0.333333333333333</c:v>
                </c:pt>
                <c:pt idx="2">
                  <c:v>0.375</c:v>
                </c:pt>
                <c:pt idx="3">
                  <c:v>0.444444444444444</c:v>
                </c:pt>
                <c:pt idx="4">
                  <c:v>0.5</c:v>
                </c:pt>
                <c:pt idx="5">
                  <c:v>0.461538461538462</c:v>
                </c:pt>
                <c:pt idx="6">
                  <c:v>0.5</c:v>
                </c:pt>
                <c:pt idx="7">
                  <c:v>0.533333333333333</c:v>
                </c:pt>
                <c:pt idx="8">
                  <c:v>0.5625</c:v>
                </c:pt>
                <c:pt idx="9">
                  <c:v>0.642857142857143</c:v>
                </c:pt>
                <c:pt idx="10">
                  <c:v>0.692307692307692</c:v>
                </c:pt>
                <c:pt idx="11">
                  <c:v>0.75</c:v>
                </c:pt>
                <c:pt idx="12">
                  <c:v>0.75</c:v>
                </c:pt>
                <c:pt idx="13">
                  <c:v>0.692307692307692</c:v>
                </c:pt>
                <c:pt idx="14">
                  <c:v>0.818181818181818</c:v>
                </c:pt>
                <c:pt idx="15">
                  <c:v>0.75</c:v>
                </c:pt>
                <c:pt idx="16">
                  <c:v>0.75</c:v>
                </c:pt>
                <c:pt idx="17">
                  <c:v>0.75</c:v>
                </c:pt>
                <c:pt idx="18">
                  <c:v>0.75</c:v>
                </c:pt>
                <c:pt idx="19">
                  <c:v>0.75</c:v>
                </c:pt>
                <c:pt idx="20">
                  <c:v>0.75</c:v>
                </c:pt>
                <c:pt idx="21">
                  <c:v>0.75</c:v>
                </c:pt>
                <c:pt idx="22">
                  <c:v>0.692307692307692</c:v>
                </c:pt>
                <c:pt idx="23">
                  <c:v>0.692307692307692</c:v>
                </c:pt>
                <c:pt idx="24">
                  <c:v>0.75</c:v>
                </c:pt>
                <c:pt idx="25">
                  <c:v>0.75</c:v>
                </c:pt>
                <c:pt idx="26">
                  <c:v>0.75</c:v>
                </c:pt>
                <c:pt idx="27">
                  <c:v>0.692307692307692</c:v>
                </c:pt>
                <c:pt idx="28">
                  <c:v>0.75</c:v>
                </c:pt>
                <c:pt idx="29">
                  <c:v>0.75</c:v>
                </c:pt>
                <c:pt idx="30">
                  <c:v>0.75</c:v>
                </c:pt>
                <c:pt idx="31">
                  <c:v>0.9</c:v>
                </c:pt>
                <c:pt idx="32">
                  <c:v>0.9</c:v>
                </c:pt>
                <c:pt idx="33">
                  <c:v>0.9</c:v>
                </c:pt>
                <c:pt idx="34">
                  <c:v>0.9</c:v>
                </c:pt>
                <c:pt idx="35">
                  <c:v>0.9</c:v>
                </c:pt>
                <c:pt idx="36">
                  <c:v>1.0</c:v>
                </c:pt>
                <c:pt idx="37">
                  <c:v>1.0</c:v>
                </c:pt>
                <c:pt idx="38">
                  <c:v>1.0</c:v>
                </c:pt>
                <c:pt idx="39">
                  <c:v>1.0</c:v>
                </c:pt>
                <c:pt idx="40">
                  <c:v>1.0</c:v>
                </c:pt>
                <c:pt idx="41">
                  <c:v>0.818181818181818</c:v>
                </c:pt>
                <c:pt idx="42">
                  <c:v>0.818181818181818</c:v>
                </c:pt>
                <c:pt idx="43">
                  <c:v>0.818181818181818</c:v>
                </c:pt>
                <c:pt idx="44">
                  <c:v>0.818181818181818</c:v>
                </c:pt>
                <c:pt idx="45">
                  <c:v>0.818181818181818</c:v>
                </c:pt>
                <c:pt idx="46">
                  <c:v>0.818181818181818</c:v>
                </c:pt>
                <c:pt idx="47">
                  <c:v>0.75</c:v>
                </c:pt>
                <c:pt idx="48">
                  <c:v>0.692307692307692</c:v>
                </c:pt>
                <c:pt idx="49">
                  <c:v>0.692307692307692</c:v>
                </c:pt>
                <c:pt idx="50">
                  <c:v>0.818181818181818</c:v>
                </c:pt>
                <c:pt idx="51">
                  <c:v>0.75</c:v>
                </c:pt>
                <c:pt idx="52">
                  <c:v>0.75</c:v>
                </c:pt>
                <c:pt idx="53">
                  <c:v>0.692307692307692</c:v>
                </c:pt>
                <c:pt idx="54">
                  <c:v>0.642857142857143</c:v>
                </c:pt>
                <c:pt idx="55">
                  <c:v>0.6</c:v>
                </c:pt>
                <c:pt idx="56">
                  <c:v>0.642857142857143</c:v>
                </c:pt>
                <c:pt idx="57">
                  <c:v>0.692307692307692</c:v>
                </c:pt>
                <c:pt idx="58">
                  <c:v>0.692307692307692</c:v>
                </c:pt>
                <c:pt idx="59">
                  <c:v>0.692307692307692</c:v>
                </c:pt>
                <c:pt idx="60">
                  <c:v>0.75</c:v>
                </c:pt>
                <c:pt idx="61">
                  <c:v>0.75</c:v>
                </c:pt>
                <c:pt idx="62">
                  <c:v>0.75</c:v>
                </c:pt>
                <c:pt idx="63">
                  <c:v>0.818181818181818</c:v>
                </c:pt>
                <c:pt idx="64">
                  <c:v>0.818181818181818</c:v>
                </c:pt>
                <c:pt idx="65">
                  <c:v>0.818181818181818</c:v>
                </c:pt>
                <c:pt idx="66">
                  <c:v>0.818181818181818</c:v>
                </c:pt>
                <c:pt idx="67">
                  <c:v>0.75</c:v>
                </c:pt>
                <c:pt idx="68">
                  <c:v>0.75</c:v>
                </c:pt>
                <c:pt idx="69">
                  <c:v>0.692307692307692</c:v>
                </c:pt>
                <c:pt idx="70">
                  <c:v>0.642857142857143</c:v>
                </c:pt>
                <c:pt idx="71">
                  <c:v>0.692307692307692</c:v>
                </c:pt>
                <c:pt idx="72">
                  <c:v>0.642857142857143</c:v>
                </c:pt>
                <c:pt idx="73">
                  <c:v>0.642857142857143</c:v>
                </c:pt>
                <c:pt idx="74">
                  <c:v>0.642857142857143</c:v>
                </c:pt>
                <c:pt idx="75">
                  <c:v>0.642857142857143</c:v>
                </c:pt>
                <c:pt idx="76">
                  <c:v>0.692307692307692</c:v>
                </c:pt>
                <c:pt idx="77">
                  <c:v>0.692307692307692</c:v>
                </c:pt>
                <c:pt idx="78">
                  <c:v>0.75</c:v>
                </c:pt>
                <c:pt idx="79">
                  <c:v>0.818181818181818</c:v>
                </c:pt>
                <c:pt idx="80">
                  <c:v>0.818181818181818</c:v>
                </c:pt>
                <c:pt idx="81">
                  <c:v>0.9</c:v>
                </c:pt>
                <c:pt idx="82">
                  <c:v>1.0</c:v>
                </c:pt>
                <c:pt idx="83">
                  <c:v>0.9</c:v>
                </c:pt>
                <c:pt idx="84">
                  <c:v>0.9</c:v>
                </c:pt>
                <c:pt idx="85">
                  <c:v>0.9</c:v>
                </c:pt>
                <c:pt idx="86">
                  <c:v>0.642857142857143</c:v>
                </c:pt>
                <c:pt idx="87">
                  <c:v>0.470588235294118</c:v>
                </c:pt>
                <c:pt idx="88">
                  <c:v>0.470588235294118</c:v>
                </c:pt>
                <c:pt idx="89">
                  <c:v>0.470588235294118</c:v>
                </c:pt>
                <c:pt idx="90">
                  <c:v>0.470588235294118</c:v>
                </c:pt>
                <c:pt idx="91">
                  <c:v>0.470588235294118</c:v>
                </c:pt>
                <c:pt idx="92">
                  <c:v>0.470588235294118</c:v>
                </c:pt>
                <c:pt idx="93">
                  <c:v>0.380952380952381</c:v>
                </c:pt>
                <c:pt idx="94">
                  <c:v>0.380952380952381</c:v>
                </c:pt>
                <c:pt idx="95">
                  <c:v>0.470588235294118</c:v>
                </c:pt>
                <c:pt idx="96">
                  <c:v>0.6</c:v>
                </c:pt>
                <c:pt idx="97">
                  <c:v>0.6</c:v>
                </c:pt>
                <c:pt idx="98">
                  <c:v>0.6</c:v>
                </c:pt>
                <c:pt idx="99">
                  <c:v>0.6</c:v>
                </c:pt>
                <c:pt idx="100">
                  <c:v>0.6</c:v>
                </c:pt>
                <c:pt idx="101">
                  <c:v>0.642857142857143</c:v>
                </c:pt>
                <c:pt idx="102">
                  <c:v>0.9</c:v>
                </c:pt>
                <c:pt idx="103">
                  <c:v>0.9</c:v>
                </c:pt>
                <c:pt idx="104">
                  <c:v>0.9</c:v>
                </c:pt>
                <c:pt idx="105">
                  <c:v>1.0</c:v>
                </c:pt>
                <c:pt idx="106">
                  <c:v>0.9</c:v>
                </c:pt>
                <c:pt idx="107">
                  <c:v>0.9</c:v>
                </c:pt>
                <c:pt idx="108">
                  <c:v>0.9</c:v>
                </c:pt>
                <c:pt idx="109">
                  <c:v>0.9</c:v>
                </c:pt>
                <c:pt idx="110">
                  <c:v>0.9</c:v>
                </c:pt>
                <c:pt idx="111">
                  <c:v>0.9</c:v>
                </c:pt>
                <c:pt idx="112">
                  <c:v>0.9</c:v>
                </c:pt>
                <c:pt idx="113">
                  <c:v>0.9</c:v>
                </c:pt>
                <c:pt idx="114">
                  <c:v>0.692307692307692</c:v>
                </c:pt>
                <c:pt idx="115">
                  <c:v>0.75</c:v>
                </c:pt>
                <c:pt idx="116">
                  <c:v>0.75</c:v>
                </c:pt>
                <c:pt idx="117">
                  <c:v>0.75</c:v>
                </c:pt>
                <c:pt idx="118">
                  <c:v>0.75</c:v>
                </c:pt>
                <c:pt idx="119">
                  <c:v>0.642857142857143</c:v>
                </c:pt>
                <c:pt idx="120">
                  <c:v>0.642857142857143</c:v>
                </c:pt>
                <c:pt idx="121">
                  <c:v>0.642857142857143</c:v>
                </c:pt>
                <c:pt idx="122">
                  <c:v>0.642857142857143</c:v>
                </c:pt>
                <c:pt idx="123">
                  <c:v>0.727272727272727</c:v>
                </c:pt>
                <c:pt idx="124">
                  <c:v>0.727272727272727</c:v>
                </c:pt>
                <c:pt idx="125">
                  <c:v>0.727272727272727</c:v>
                </c:pt>
                <c:pt idx="126">
                  <c:v>0.727272727272727</c:v>
                </c:pt>
                <c:pt idx="127">
                  <c:v>0.727272727272727</c:v>
                </c:pt>
                <c:pt idx="128">
                  <c:v>0.888888888888889</c:v>
                </c:pt>
                <c:pt idx="129">
                  <c:v>0.888888888888889</c:v>
                </c:pt>
                <c:pt idx="130">
                  <c:v>0.888888888888889</c:v>
                </c:pt>
                <c:pt idx="131">
                  <c:v>0.888888888888889</c:v>
                </c:pt>
                <c:pt idx="132">
                  <c:v>0.9</c:v>
                </c:pt>
                <c:pt idx="133">
                  <c:v>0.9</c:v>
                </c:pt>
                <c:pt idx="134">
                  <c:v>0.9</c:v>
                </c:pt>
                <c:pt idx="135">
                  <c:v>0.9</c:v>
                </c:pt>
                <c:pt idx="136">
                  <c:v>0.8</c:v>
                </c:pt>
                <c:pt idx="137">
                  <c:v>0.8</c:v>
                </c:pt>
                <c:pt idx="138">
                  <c:v>0.8</c:v>
                </c:pt>
                <c:pt idx="139">
                  <c:v>0.666666666666667</c:v>
                </c:pt>
                <c:pt idx="140">
                  <c:v>0.5</c:v>
                </c:pt>
                <c:pt idx="141">
                  <c:v>0.533333333333333</c:v>
                </c:pt>
                <c:pt idx="142">
                  <c:v>0.5</c:v>
                </c:pt>
                <c:pt idx="143">
                  <c:v>0.470588235294118</c:v>
                </c:pt>
                <c:pt idx="144">
                  <c:v>0.470588235294118</c:v>
                </c:pt>
                <c:pt idx="145">
                  <c:v>0.529411764705882</c:v>
                </c:pt>
                <c:pt idx="146">
                  <c:v>0.409090909090909</c:v>
                </c:pt>
                <c:pt idx="147">
                  <c:v>0.36</c:v>
                </c:pt>
                <c:pt idx="148">
                  <c:v>0.391304347826087</c:v>
                </c:pt>
                <c:pt idx="149">
                  <c:v>0.473684210526316</c:v>
                </c:pt>
                <c:pt idx="150">
                  <c:v>0.45</c:v>
                </c:pt>
                <c:pt idx="151">
                  <c:v>0.473684210526316</c:v>
                </c:pt>
                <c:pt idx="152">
                  <c:v>0.5</c:v>
                </c:pt>
                <c:pt idx="153">
                  <c:v>0.5</c:v>
                </c:pt>
                <c:pt idx="154">
                  <c:v>0.5</c:v>
                </c:pt>
                <c:pt idx="155">
                  <c:v>0.692307692307692</c:v>
                </c:pt>
                <c:pt idx="156">
                  <c:v>0.9</c:v>
                </c:pt>
                <c:pt idx="157">
                  <c:v>0.9</c:v>
                </c:pt>
                <c:pt idx="158">
                  <c:v>0.9</c:v>
                </c:pt>
                <c:pt idx="159">
                  <c:v>1.0</c:v>
                </c:pt>
                <c:pt idx="160">
                  <c:v>1.0</c:v>
                </c:pt>
                <c:pt idx="161">
                  <c:v>0.9</c:v>
                </c:pt>
                <c:pt idx="162">
                  <c:v>0.9</c:v>
                </c:pt>
                <c:pt idx="163">
                  <c:v>0.9</c:v>
                </c:pt>
                <c:pt idx="164">
                  <c:v>0.75</c:v>
                </c:pt>
                <c:pt idx="165">
                  <c:v>0.615384615384615</c:v>
                </c:pt>
                <c:pt idx="166">
                  <c:v>0.615384615384615</c:v>
                </c:pt>
                <c:pt idx="167">
                  <c:v>0.615384615384615</c:v>
                </c:pt>
                <c:pt idx="168">
                  <c:v>0.533333333333333</c:v>
                </c:pt>
                <c:pt idx="169">
                  <c:v>0.444444444444444</c:v>
                </c:pt>
                <c:pt idx="170">
                  <c:v>0.444444444444444</c:v>
                </c:pt>
                <c:pt idx="171">
                  <c:v>0.444444444444444</c:v>
                </c:pt>
                <c:pt idx="172">
                  <c:v>0.421052631578947</c:v>
                </c:pt>
                <c:pt idx="173">
                  <c:v>0.470588235294118</c:v>
                </c:pt>
                <c:pt idx="174">
                  <c:v>0.5625</c:v>
                </c:pt>
                <c:pt idx="175">
                  <c:v>0.5625</c:v>
                </c:pt>
                <c:pt idx="176">
                  <c:v>0.5625</c:v>
                </c:pt>
                <c:pt idx="177">
                  <c:v>0.5625</c:v>
                </c:pt>
                <c:pt idx="178">
                  <c:v>0.692307692307692</c:v>
                </c:pt>
                <c:pt idx="179">
                  <c:v>0.642857142857143</c:v>
                </c:pt>
                <c:pt idx="180">
                  <c:v>0.642857142857143</c:v>
                </c:pt>
                <c:pt idx="181">
                  <c:v>0.692307692307692</c:v>
                </c:pt>
                <c:pt idx="182">
                  <c:v>0.692307692307692</c:v>
                </c:pt>
                <c:pt idx="183">
                  <c:v>0.642857142857143</c:v>
                </c:pt>
                <c:pt idx="184">
                  <c:v>0.6</c:v>
                </c:pt>
                <c:pt idx="185">
                  <c:v>0.5625</c:v>
                </c:pt>
                <c:pt idx="186">
                  <c:v>0.642857142857143</c:v>
                </c:pt>
                <c:pt idx="187">
                  <c:v>0.642857142857143</c:v>
                </c:pt>
                <c:pt idx="188">
                  <c:v>0.75</c:v>
                </c:pt>
                <c:pt idx="189">
                  <c:v>0.380952380952381</c:v>
                </c:pt>
                <c:pt idx="190">
                  <c:v>0.380952380952381</c:v>
                </c:pt>
                <c:pt idx="191">
                  <c:v>0.380952380952381</c:v>
                </c:pt>
                <c:pt idx="192">
                  <c:v>0.4</c:v>
                </c:pt>
                <c:pt idx="193">
                  <c:v>0.4</c:v>
                </c:pt>
                <c:pt idx="194">
                  <c:v>0.421052631578947</c:v>
                </c:pt>
                <c:pt idx="195">
                  <c:v>0.4</c:v>
                </c:pt>
                <c:pt idx="196">
                  <c:v>0.285714285714286</c:v>
                </c:pt>
                <c:pt idx="197">
                  <c:v>0.285714285714286</c:v>
                </c:pt>
                <c:pt idx="198">
                  <c:v>0.409090909090909</c:v>
                </c:pt>
                <c:pt idx="199">
                  <c:v>0.391304347826087</c:v>
                </c:pt>
                <c:pt idx="200">
                  <c:v>0.375</c:v>
                </c:pt>
                <c:pt idx="201">
                  <c:v>0.375</c:v>
                </c:pt>
                <c:pt idx="202">
                  <c:v>0.3</c:v>
                </c:pt>
                <c:pt idx="203">
                  <c:v>0.272727272727273</c:v>
                </c:pt>
                <c:pt idx="204">
                  <c:v>0.28125</c:v>
                </c:pt>
                <c:pt idx="205">
                  <c:v>0.346153846153846</c:v>
                </c:pt>
                <c:pt idx="206">
                  <c:v>0.333333333333333</c:v>
                </c:pt>
                <c:pt idx="207">
                  <c:v>0.375</c:v>
                </c:pt>
                <c:pt idx="208">
                  <c:v>0.375</c:v>
                </c:pt>
                <c:pt idx="209">
                  <c:v>0.375</c:v>
                </c:pt>
                <c:pt idx="210">
                  <c:v>0.333333333333333</c:v>
                </c:pt>
                <c:pt idx="211">
                  <c:v>0.409090909090909</c:v>
                </c:pt>
                <c:pt idx="212">
                  <c:v>0.473684210526316</c:v>
                </c:pt>
                <c:pt idx="213">
                  <c:v>0.473684210526316</c:v>
                </c:pt>
                <c:pt idx="214">
                  <c:v>0.529411764705882</c:v>
                </c:pt>
                <c:pt idx="215">
                  <c:v>0.5625</c:v>
                </c:pt>
                <c:pt idx="216">
                  <c:v>0.529411764705882</c:v>
                </c:pt>
                <c:pt idx="217">
                  <c:v>0.5625</c:v>
                </c:pt>
                <c:pt idx="218">
                  <c:v>0.6</c:v>
                </c:pt>
                <c:pt idx="219">
                  <c:v>0.75</c:v>
                </c:pt>
                <c:pt idx="220">
                  <c:v>0.9</c:v>
                </c:pt>
                <c:pt idx="221">
                  <c:v>0.9</c:v>
                </c:pt>
                <c:pt idx="222">
                  <c:v>0.9</c:v>
                </c:pt>
                <c:pt idx="223">
                  <c:v>0.9</c:v>
                </c:pt>
                <c:pt idx="224">
                  <c:v>0.9</c:v>
                </c:pt>
                <c:pt idx="225">
                  <c:v>1.0</c:v>
                </c:pt>
                <c:pt idx="226">
                  <c:v>0.818181818181818</c:v>
                </c:pt>
                <c:pt idx="227">
                  <c:v>0.5</c:v>
                </c:pt>
                <c:pt idx="228">
                  <c:v>0.5</c:v>
                </c:pt>
                <c:pt idx="229">
                  <c:v>0.428571428571429</c:v>
                </c:pt>
                <c:pt idx="230">
                  <c:v>0.409090909090909</c:v>
                </c:pt>
                <c:pt idx="231">
                  <c:v>0.409090909090909</c:v>
                </c:pt>
                <c:pt idx="232">
                  <c:v>0.409090909090909</c:v>
                </c:pt>
                <c:pt idx="233">
                  <c:v>0.409090909090909</c:v>
                </c:pt>
                <c:pt idx="234">
                  <c:v>0.409090909090909</c:v>
                </c:pt>
                <c:pt idx="235">
                  <c:v>0.428571428571429</c:v>
                </c:pt>
                <c:pt idx="236">
                  <c:v>0.6</c:v>
                </c:pt>
                <c:pt idx="237">
                  <c:v>0.6</c:v>
                </c:pt>
                <c:pt idx="238">
                  <c:v>0.75</c:v>
                </c:pt>
                <c:pt idx="239">
                  <c:v>0.818181818181818</c:v>
                </c:pt>
                <c:pt idx="240">
                  <c:v>0.818181818181818</c:v>
                </c:pt>
                <c:pt idx="241">
                  <c:v>0.75</c:v>
                </c:pt>
                <c:pt idx="242">
                  <c:v>0.642857142857143</c:v>
                </c:pt>
                <c:pt idx="243">
                  <c:v>0.642857142857143</c:v>
                </c:pt>
                <c:pt idx="244">
                  <c:v>0.428571428571429</c:v>
                </c:pt>
                <c:pt idx="245">
                  <c:v>0.45</c:v>
                </c:pt>
                <c:pt idx="246">
                  <c:v>0.45</c:v>
                </c:pt>
                <c:pt idx="247">
                  <c:v>0.45</c:v>
                </c:pt>
                <c:pt idx="248">
                  <c:v>0.45</c:v>
                </c:pt>
                <c:pt idx="249">
                  <c:v>0.45</c:v>
                </c:pt>
                <c:pt idx="250">
                  <c:v>0.428571428571429</c:v>
                </c:pt>
                <c:pt idx="251">
                  <c:v>0.321428571428571</c:v>
                </c:pt>
                <c:pt idx="252">
                  <c:v>0.321428571428571</c:v>
                </c:pt>
                <c:pt idx="253">
                  <c:v>0.428571428571429</c:v>
                </c:pt>
                <c:pt idx="254">
                  <c:v>0.346153846153846</c:v>
                </c:pt>
                <c:pt idx="255">
                  <c:v>0.346153846153846</c:v>
                </c:pt>
                <c:pt idx="256">
                  <c:v>0.346153846153846</c:v>
                </c:pt>
                <c:pt idx="257">
                  <c:v>0.346153846153846</c:v>
                </c:pt>
                <c:pt idx="258">
                  <c:v>0.346153846153846</c:v>
                </c:pt>
                <c:pt idx="259">
                  <c:v>0.375</c:v>
                </c:pt>
                <c:pt idx="260">
                  <c:v>0.6</c:v>
                </c:pt>
                <c:pt idx="261">
                  <c:v>0.6</c:v>
                </c:pt>
                <c:pt idx="262">
                  <c:v>0.642857142857143</c:v>
                </c:pt>
                <c:pt idx="263">
                  <c:v>1.0</c:v>
                </c:pt>
                <c:pt idx="264">
                  <c:v>1.0</c:v>
                </c:pt>
                <c:pt idx="265">
                  <c:v>1.0</c:v>
                </c:pt>
                <c:pt idx="266">
                  <c:v>0.9</c:v>
                </c:pt>
                <c:pt idx="267">
                  <c:v>0.8</c:v>
                </c:pt>
                <c:pt idx="268">
                  <c:v>0.727272727272727</c:v>
                </c:pt>
                <c:pt idx="269">
                  <c:v>0.727272727272727</c:v>
                </c:pt>
                <c:pt idx="270">
                  <c:v>0.727272727272727</c:v>
                </c:pt>
                <c:pt idx="271">
                  <c:v>0.727272727272727</c:v>
                </c:pt>
                <c:pt idx="272">
                  <c:v>0.727272727272727</c:v>
                </c:pt>
                <c:pt idx="273">
                  <c:v>0.727272727272727</c:v>
                </c:pt>
                <c:pt idx="274">
                  <c:v>0.615384615384615</c:v>
                </c:pt>
                <c:pt idx="275">
                  <c:v>0.666666666666667</c:v>
                </c:pt>
                <c:pt idx="276">
                  <c:v>0.692307692307692</c:v>
                </c:pt>
                <c:pt idx="277">
                  <c:v>0.692307692307692</c:v>
                </c:pt>
                <c:pt idx="278">
                  <c:v>0.5625</c:v>
                </c:pt>
                <c:pt idx="279">
                  <c:v>0.5625</c:v>
                </c:pt>
                <c:pt idx="280">
                  <c:v>0.529411764705882</c:v>
                </c:pt>
                <c:pt idx="281">
                  <c:v>0.5</c:v>
                </c:pt>
                <c:pt idx="282">
                  <c:v>0.5</c:v>
                </c:pt>
                <c:pt idx="283">
                  <c:v>0.466666666666667</c:v>
                </c:pt>
                <c:pt idx="284">
                  <c:v>0.411764705882353</c:v>
                </c:pt>
                <c:pt idx="285">
                  <c:v>0.5</c:v>
                </c:pt>
                <c:pt idx="286">
                  <c:v>0.5</c:v>
                </c:pt>
                <c:pt idx="287">
                  <c:v>0.466666666666667</c:v>
                </c:pt>
                <c:pt idx="288">
                  <c:v>0.5</c:v>
                </c:pt>
                <c:pt idx="289">
                  <c:v>0.4375</c:v>
                </c:pt>
                <c:pt idx="290">
                  <c:v>0.5</c:v>
                </c:pt>
                <c:pt idx="291">
                  <c:v>0.636363636363636</c:v>
                </c:pt>
                <c:pt idx="292">
                  <c:v>0.583333333333333</c:v>
                </c:pt>
                <c:pt idx="293">
                  <c:v>0.5</c:v>
                </c:pt>
                <c:pt idx="294">
                  <c:v>0.538461538461538</c:v>
                </c:pt>
                <c:pt idx="295">
                  <c:v>0.466666666666667</c:v>
                </c:pt>
                <c:pt idx="296">
                  <c:v>0.538461538461538</c:v>
                </c:pt>
                <c:pt idx="297">
                  <c:v>0.5</c:v>
                </c:pt>
                <c:pt idx="298">
                  <c:v>0.5</c:v>
                </c:pt>
                <c:pt idx="299">
                  <c:v>0.538461538461538</c:v>
                </c:pt>
                <c:pt idx="300">
                  <c:v>0.636363636363636</c:v>
                </c:pt>
                <c:pt idx="301">
                  <c:v>0.7</c:v>
                </c:pt>
                <c:pt idx="302">
                  <c:v>0.7</c:v>
                </c:pt>
                <c:pt idx="303">
                  <c:v>0.538461538461538</c:v>
                </c:pt>
                <c:pt idx="304">
                  <c:v>0.461538461538462</c:v>
                </c:pt>
                <c:pt idx="305">
                  <c:v>0.461538461538462</c:v>
                </c:pt>
                <c:pt idx="306">
                  <c:v>0.461538461538462</c:v>
                </c:pt>
                <c:pt idx="307">
                  <c:v>0.461538461538462</c:v>
                </c:pt>
                <c:pt idx="308">
                  <c:v>0.461538461538462</c:v>
                </c:pt>
                <c:pt idx="309">
                  <c:v>0.5</c:v>
                </c:pt>
                <c:pt idx="310">
                  <c:v>0.454545454545454</c:v>
                </c:pt>
                <c:pt idx="311">
                  <c:v>0.545454545454545</c:v>
                </c:pt>
                <c:pt idx="312">
                  <c:v>0.428571428571429</c:v>
                </c:pt>
                <c:pt idx="313">
                  <c:v>0.428571428571429</c:v>
                </c:pt>
                <c:pt idx="314">
                  <c:v>0.428571428571429</c:v>
                </c:pt>
                <c:pt idx="315">
                  <c:v>0.428571428571429</c:v>
                </c:pt>
                <c:pt idx="316">
                  <c:v>0.4</c:v>
                </c:pt>
                <c:pt idx="317">
                  <c:v>0.538461538461538</c:v>
                </c:pt>
                <c:pt idx="318">
                  <c:v>0.538461538461538</c:v>
                </c:pt>
                <c:pt idx="319">
                  <c:v>0.636363636363636</c:v>
                </c:pt>
                <c:pt idx="320">
                  <c:v>0.636363636363636</c:v>
                </c:pt>
                <c:pt idx="321">
                  <c:v>0.636363636363636</c:v>
                </c:pt>
                <c:pt idx="322">
                  <c:v>0.636363636363636</c:v>
                </c:pt>
                <c:pt idx="323">
                  <c:v>0.583333333333333</c:v>
                </c:pt>
                <c:pt idx="324">
                  <c:v>0.583333333333333</c:v>
                </c:pt>
                <c:pt idx="325">
                  <c:v>0.636363636363636</c:v>
                </c:pt>
                <c:pt idx="326">
                  <c:v>0.7</c:v>
                </c:pt>
                <c:pt idx="327">
                  <c:v>0.636363636363636</c:v>
                </c:pt>
                <c:pt idx="328">
                  <c:v>0.636363636363636</c:v>
                </c:pt>
                <c:pt idx="329">
                  <c:v>0.636363636363636</c:v>
                </c:pt>
                <c:pt idx="330">
                  <c:v>0.777777777777778</c:v>
                </c:pt>
                <c:pt idx="331">
                  <c:v>0.7</c:v>
                </c:pt>
                <c:pt idx="332">
                  <c:v>0.7</c:v>
                </c:pt>
                <c:pt idx="333">
                  <c:v>0.7</c:v>
                </c:pt>
                <c:pt idx="334">
                  <c:v>0.7</c:v>
                </c:pt>
                <c:pt idx="335">
                  <c:v>0.7</c:v>
                </c:pt>
                <c:pt idx="336">
                  <c:v>0.7</c:v>
                </c:pt>
                <c:pt idx="337">
                  <c:v>0.7</c:v>
                </c:pt>
                <c:pt idx="338">
                  <c:v>0.777777777777778</c:v>
                </c:pt>
                <c:pt idx="339">
                  <c:v>0.6</c:v>
                </c:pt>
                <c:pt idx="340">
                  <c:v>0.6</c:v>
                </c:pt>
                <c:pt idx="341">
                  <c:v>0.666666666666667</c:v>
                </c:pt>
                <c:pt idx="342">
                  <c:v>0.666666666666667</c:v>
                </c:pt>
                <c:pt idx="343">
                  <c:v>0.666666666666667</c:v>
                </c:pt>
                <c:pt idx="344">
                  <c:v>0.666666666666667</c:v>
                </c:pt>
                <c:pt idx="345">
                  <c:v>0.666666666666667</c:v>
                </c:pt>
                <c:pt idx="346">
                  <c:v>0.875</c:v>
                </c:pt>
                <c:pt idx="347">
                  <c:v>0.875</c:v>
                </c:pt>
                <c:pt idx="348">
                  <c:v>0.875</c:v>
                </c:pt>
                <c:pt idx="349">
                  <c:v>0.875</c:v>
                </c:pt>
                <c:pt idx="350">
                  <c:v>0.875</c:v>
                </c:pt>
                <c:pt idx="351">
                  <c:v>1.0</c:v>
                </c:pt>
                <c:pt idx="352">
                  <c:v>1.0</c:v>
                </c:pt>
                <c:pt idx="353">
                  <c:v>0.875</c:v>
                </c:pt>
                <c:pt idx="354">
                  <c:v>0.875</c:v>
                </c:pt>
                <c:pt idx="355">
                  <c:v>0.875</c:v>
                </c:pt>
                <c:pt idx="356">
                  <c:v>0.875</c:v>
                </c:pt>
                <c:pt idx="357">
                  <c:v>0.7</c:v>
                </c:pt>
                <c:pt idx="358">
                  <c:v>0.636363636363636</c:v>
                </c:pt>
                <c:pt idx="359">
                  <c:v>0.636363636363636</c:v>
                </c:pt>
                <c:pt idx="360">
                  <c:v>0.7</c:v>
                </c:pt>
                <c:pt idx="361">
                  <c:v>0.636363636363636</c:v>
                </c:pt>
                <c:pt idx="362">
                  <c:v>0.636363636363636</c:v>
                </c:pt>
                <c:pt idx="363">
                  <c:v>0.636363636363636</c:v>
                </c:pt>
                <c:pt idx="364">
                  <c:v>0.777777777777778</c:v>
                </c:pt>
                <c:pt idx="365">
                  <c:v>0.875</c:v>
                </c:pt>
                <c:pt idx="366">
                  <c:v>0.7</c:v>
                </c:pt>
                <c:pt idx="367">
                  <c:v>0.7</c:v>
                </c:pt>
                <c:pt idx="368">
                  <c:v>0.777777777777778</c:v>
                </c:pt>
                <c:pt idx="369">
                  <c:v>0.777777777777778</c:v>
                </c:pt>
                <c:pt idx="370">
                  <c:v>0.777777777777778</c:v>
                </c:pt>
                <c:pt idx="371">
                  <c:v>0.777777777777778</c:v>
                </c:pt>
                <c:pt idx="372">
                  <c:v>0.7</c:v>
                </c:pt>
                <c:pt idx="373">
                  <c:v>0.875</c:v>
                </c:pt>
                <c:pt idx="374">
                  <c:v>0.875</c:v>
                </c:pt>
                <c:pt idx="375">
                  <c:v>0.777777777777778</c:v>
                </c:pt>
                <c:pt idx="376">
                  <c:v>0.7</c:v>
                </c:pt>
                <c:pt idx="377">
                  <c:v>0.538461538461538</c:v>
                </c:pt>
                <c:pt idx="378">
                  <c:v>0.538461538461538</c:v>
                </c:pt>
                <c:pt idx="379">
                  <c:v>0.583333333333333</c:v>
                </c:pt>
                <c:pt idx="380">
                  <c:v>0.583333333333333</c:v>
                </c:pt>
                <c:pt idx="381">
                  <c:v>0.583333333333333</c:v>
                </c:pt>
                <c:pt idx="382">
                  <c:v>0.636363636363636</c:v>
                </c:pt>
                <c:pt idx="383">
                  <c:v>0.7</c:v>
                </c:pt>
                <c:pt idx="384">
                  <c:v>1.0</c:v>
                </c:pt>
                <c:pt idx="385">
                  <c:v>0.7</c:v>
                </c:pt>
                <c:pt idx="386">
                  <c:v>0.7</c:v>
                </c:pt>
                <c:pt idx="387">
                  <c:v>0.7</c:v>
                </c:pt>
                <c:pt idx="388">
                  <c:v>0.636363636363636</c:v>
                </c:pt>
                <c:pt idx="389">
                  <c:v>0.636363636363636</c:v>
                </c:pt>
                <c:pt idx="390">
                  <c:v>0.636363636363636</c:v>
                </c:pt>
                <c:pt idx="391">
                  <c:v>0.583333333333333</c:v>
                </c:pt>
                <c:pt idx="392">
                  <c:v>0.777777777777778</c:v>
                </c:pt>
                <c:pt idx="393">
                  <c:v>0.777777777777778</c:v>
                </c:pt>
                <c:pt idx="394">
                  <c:v>0.777777777777778</c:v>
                </c:pt>
                <c:pt idx="395">
                  <c:v>0.875</c:v>
                </c:pt>
                <c:pt idx="396">
                  <c:v>0.875</c:v>
                </c:pt>
                <c:pt idx="397">
                  <c:v>0.875</c:v>
                </c:pt>
                <c:pt idx="398">
                  <c:v>1.0</c:v>
                </c:pt>
                <c:pt idx="399">
                  <c:v>0.875</c:v>
                </c:pt>
                <c:pt idx="400">
                  <c:v>0.875</c:v>
                </c:pt>
                <c:pt idx="401">
                  <c:v>0.875</c:v>
                </c:pt>
                <c:pt idx="402">
                  <c:v>0.875</c:v>
                </c:pt>
                <c:pt idx="403">
                  <c:v>0.875</c:v>
                </c:pt>
                <c:pt idx="404">
                  <c:v>0.875</c:v>
                </c:pt>
                <c:pt idx="405">
                  <c:v>0.875</c:v>
                </c:pt>
                <c:pt idx="406">
                  <c:v>1.0</c:v>
                </c:pt>
                <c:pt idx="407">
                  <c:v>1.0</c:v>
                </c:pt>
                <c:pt idx="408">
                  <c:v>1.0</c:v>
                </c:pt>
                <c:pt idx="409">
                  <c:v>1.0</c:v>
                </c:pt>
                <c:pt idx="410">
                  <c:v>1.0</c:v>
                </c:pt>
                <c:pt idx="411">
                  <c:v>1.0</c:v>
                </c:pt>
                <c:pt idx="412">
                  <c:v>1.0</c:v>
                </c:pt>
                <c:pt idx="413">
                  <c:v>0.875</c:v>
                </c:pt>
                <c:pt idx="414">
                  <c:v>0.777777777777778</c:v>
                </c:pt>
                <c:pt idx="415">
                  <c:v>0.777777777777778</c:v>
                </c:pt>
                <c:pt idx="416">
                  <c:v>0.777777777777778</c:v>
                </c:pt>
                <c:pt idx="417">
                  <c:v>0.777777777777778</c:v>
                </c:pt>
                <c:pt idx="418">
                  <c:v>0.777777777777778</c:v>
                </c:pt>
                <c:pt idx="419">
                  <c:v>0.777777777777778</c:v>
                </c:pt>
                <c:pt idx="420">
                  <c:v>0.875</c:v>
                </c:pt>
                <c:pt idx="421">
                  <c:v>1.0</c:v>
                </c:pt>
                <c:pt idx="422">
                  <c:v>1.0</c:v>
                </c:pt>
                <c:pt idx="423">
                  <c:v>1.0</c:v>
                </c:pt>
                <c:pt idx="424">
                  <c:v>1.0</c:v>
                </c:pt>
                <c:pt idx="425">
                  <c:v>0.875</c:v>
                </c:pt>
                <c:pt idx="426">
                  <c:v>0.875</c:v>
                </c:pt>
                <c:pt idx="427">
                  <c:v>0.875</c:v>
                </c:pt>
                <c:pt idx="428">
                  <c:v>0.875</c:v>
                </c:pt>
                <c:pt idx="429">
                  <c:v>0.875</c:v>
                </c:pt>
                <c:pt idx="430">
                  <c:v>0.875</c:v>
                </c:pt>
                <c:pt idx="431">
                  <c:v>0.875</c:v>
                </c:pt>
                <c:pt idx="432">
                  <c:v>0.777777777777778</c:v>
                </c:pt>
                <c:pt idx="433">
                  <c:v>0.777777777777778</c:v>
                </c:pt>
                <c:pt idx="434">
                  <c:v>0.777777777777778</c:v>
                </c:pt>
                <c:pt idx="435">
                  <c:v>0.777777777777778</c:v>
                </c:pt>
                <c:pt idx="436">
                  <c:v>0.777777777777778</c:v>
                </c:pt>
                <c:pt idx="437">
                  <c:v>0.777777777777778</c:v>
                </c:pt>
                <c:pt idx="438">
                  <c:v>0.777777777777778</c:v>
                </c:pt>
                <c:pt idx="439">
                  <c:v>1.0</c:v>
                </c:pt>
                <c:pt idx="440">
                  <c:v>1.0</c:v>
                </c:pt>
                <c:pt idx="441">
                  <c:v>1.0</c:v>
                </c:pt>
                <c:pt idx="442">
                  <c:v>0.777777777777778</c:v>
                </c:pt>
                <c:pt idx="443">
                  <c:v>0.777777777777778</c:v>
                </c:pt>
                <c:pt idx="444">
                  <c:v>0.636363636363636</c:v>
                </c:pt>
                <c:pt idx="445">
                  <c:v>0.636363636363636</c:v>
                </c:pt>
                <c:pt idx="446">
                  <c:v>0.636363636363636</c:v>
                </c:pt>
                <c:pt idx="447">
                  <c:v>0.636363636363636</c:v>
                </c:pt>
                <c:pt idx="448">
                  <c:v>0.636363636363636</c:v>
                </c:pt>
                <c:pt idx="449">
                  <c:v>0.777777777777778</c:v>
                </c:pt>
                <c:pt idx="450">
                  <c:v>0.777777777777778</c:v>
                </c:pt>
                <c:pt idx="451">
                  <c:v>1.0</c:v>
                </c:pt>
                <c:pt idx="452">
                  <c:v>1.0</c:v>
                </c:pt>
                <c:pt idx="453">
                  <c:v>1.0</c:v>
                </c:pt>
                <c:pt idx="454">
                  <c:v>1.0</c:v>
                </c:pt>
                <c:pt idx="455">
                  <c:v>1.0</c:v>
                </c:pt>
                <c:pt idx="456">
                  <c:v>1.0</c:v>
                </c:pt>
                <c:pt idx="457">
                  <c:v>1.0</c:v>
                </c:pt>
                <c:pt idx="458">
                  <c:v>0.875</c:v>
                </c:pt>
                <c:pt idx="459">
                  <c:v>0.875</c:v>
                </c:pt>
                <c:pt idx="460">
                  <c:v>0.875</c:v>
                </c:pt>
                <c:pt idx="461">
                  <c:v>0.875</c:v>
                </c:pt>
                <c:pt idx="462">
                  <c:v>0.875</c:v>
                </c:pt>
                <c:pt idx="463">
                  <c:v>0.777777777777778</c:v>
                </c:pt>
                <c:pt idx="464">
                  <c:v>0.777777777777778</c:v>
                </c:pt>
                <c:pt idx="465">
                  <c:v>0.875</c:v>
                </c:pt>
                <c:pt idx="466">
                  <c:v>0.777777777777778</c:v>
                </c:pt>
                <c:pt idx="467">
                  <c:v>0.777777777777778</c:v>
                </c:pt>
                <c:pt idx="468">
                  <c:v>0.777777777777778</c:v>
                </c:pt>
                <c:pt idx="469">
                  <c:v>0.7</c:v>
                </c:pt>
                <c:pt idx="470">
                  <c:v>0.7</c:v>
                </c:pt>
                <c:pt idx="471">
                  <c:v>0.7</c:v>
                </c:pt>
                <c:pt idx="472">
                  <c:v>0.7</c:v>
                </c:pt>
                <c:pt idx="473">
                  <c:v>0.7</c:v>
                </c:pt>
                <c:pt idx="474">
                  <c:v>0.7</c:v>
                </c:pt>
                <c:pt idx="475">
                  <c:v>0.583333333333333</c:v>
                </c:pt>
                <c:pt idx="476">
                  <c:v>0.636363636363636</c:v>
                </c:pt>
                <c:pt idx="477">
                  <c:v>0.636363636363636</c:v>
                </c:pt>
                <c:pt idx="478">
                  <c:v>0.636363636363636</c:v>
                </c:pt>
                <c:pt idx="479">
                  <c:v>0.636363636363636</c:v>
                </c:pt>
                <c:pt idx="480">
                  <c:v>0.7</c:v>
                </c:pt>
                <c:pt idx="481">
                  <c:v>0.7</c:v>
                </c:pt>
                <c:pt idx="482">
                  <c:v>0.7</c:v>
                </c:pt>
                <c:pt idx="483">
                  <c:v>0.7</c:v>
                </c:pt>
                <c:pt idx="484">
                  <c:v>0.777777777777778</c:v>
                </c:pt>
                <c:pt idx="485">
                  <c:v>0.777777777777778</c:v>
                </c:pt>
                <c:pt idx="486">
                  <c:v>0.777777777777778</c:v>
                </c:pt>
                <c:pt idx="487">
                  <c:v>0.7</c:v>
                </c:pt>
                <c:pt idx="488">
                  <c:v>0.636363636363636</c:v>
                </c:pt>
                <c:pt idx="489">
                  <c:v>0.7</c:v>
                </c:pt>
                <c:pt idx="490">
                  <c:v>0.7</c:v>
                </c:pt>
                <c:pt idx="491">
                  <c:v>0.7</c:v>
                </c:pt>
                <c:pt idx="492">
                  <c:v>0.636363636363636</c:v>
                </c:pt>
                <c:pt idx="493">
                  <c:v>0.636363636363636</c:v>
                </c:pt>
                <c:pt idx="494">
                  <c:v>0.7</c:v>
                </c:pt>
                <c:pt idx="495">
                  <c:v>0.7</c:v>
                </c:pt>
                <c:pt idx="496">
                  <c:v>0.777777777777778</c:v>
                </c:pt>
                <c:pt idx="497">
                  <c:v>0.7</c:v>
                </c:pt>
                <c:pt idx="498">
                  <c:v>0.7</c:v>
                </c:pt>
                <c:pt idx="499">
                  <c:v>0.777777777777778</c:v>
                </c:pt>
                <c:pt idx="500">
                  <c:v>0.777777777777778</c:v>
                </c:pt>
              </c:numCache>
            </c:numRef>
          </c:val>
          <c:smooth val="0"/>
          <c:extLst xmlns:c16r2="http://schemas.microsoft.com/office/drawing/2015/06/chart">
            <c:ext xmlns:c16="http://schemas.microsoft.com/office/drawing/2014/chart" uri="{C3380CC4-5D6E-409C-BE32-E72D297353CC}">
              <c16:uniqueId val="{00000000-442F-4477-A37F-7113E4941DCF}"/>
            </c:ext>
          </c:extLst>
        </c:ser>
        <c:ser>
          <c:idx val="1"/>
          <c:order val="1"/>
          <c:spPr>
            <a:ln w="28575" cap="rnd">
              <a:solidFill>
                <a:schemeClr val="accent2"/>
              </a:solidFill>
              <a:round/>
            </a:ln>
            <a:effectLst/>
          </c:spPr>
          <c:marker>
            <c:symbol val="none"/>
          </c:marker>
          <c:val>
            <c:numRef>
              <c:f>'Problems Set'!$X$2:$X$502</c:f>
              <c:numCache>
                <c:formatCode>0.0000_);[Red]\(0.0000\)</c:formatCode>
                <c:ptCount val="501"/>
                <c:pt idx="0">
                  <c:v>0.333333333333333</c:v>
                </c:pt>
                <c:pt idx="1">
                  <c:v>0.333333333333333</c:v>
                </c:pt>
                <c:pt idx="2">
                  <c:v>0.375</c:v>
                </c:pt>
                <c:pt idx="3">
                  <c:v>0.444444444444444</c:v>
                </c:pt>
                <c:pt idx="4">
                  <c:v>0.5</c:v>
                </c:pt>
                <c:pt idx="5">
                  <c:v>0.461538461538462</c:v>
                </c:pt>
                <c:pt idx="6">
                  <c:v>0.5</c:v>
                </c:pt>
                <c:pt idx="7">
                  <c:v>0.533333333333333</c:v>
                </c:pt>
                <c:pt idx="8">
                  <c:v>0.5625</c:v>
                </c:pt>
                <c:pt idx="9">
                  <c:v>0.588235294117647</c:v>
                </c:pt>
                <c:pt idx="10">
                  <c:v>0.578947368421053</c:v>
                </c:pt>
                <c:pt idx="11">
                  <c:v>0.6</c:v>
                </c:pt>
                <c:pt idx="12">
                  <c:v>0.619047619047619</c:v>
                </c:pt>
                <c:pt idx="13">
                  <c:v>0.608695652173913</c:v>
                </c:pt>
                <c:pt idx="14">
                  <c:v>0.625</c:v>
                </c:pt>
                <c:pt idx="15">
                  <c:v>0.615384615384615</c:v>
                </c:pt>
                <c:pt idx="16">
                  <c:v>0.62962962962963</c:v>
                </c:pt>
                <c:pt idx="17">
                  <c:v>0.642857142857143</c:v>
                </c:pt>
                <c:pt idx="18">
                  <c:v>0.655172413793103</c:v>
                </c:pt>
                <c:pt idx="19">
                  <c:v>0.645161290322581</c:v>
                </c:pt>
                <c:pt idx="20">
                  <c:v>0.65625</c:v>
                </c:pt>
                <c:pt idx="21">
                  <c:v>0.666666666666667</c:v>
                </c:pt>
                <c:pt idx="22">
                  <c:v>0.638888888888889</c:v>
                </c:pt>
                <c:pt idx="23">
                  <c:v>0.648648648648649</c:v>
                </c:pt>
                <c:pt idx="24">
                  <c:v>0.657894736842105</c:v>
                </c:pt>
                <c:pt idx="25">
                  <c:v>0.666666666666667</c:v>
                </c:pt>
                <c:pt idx="26">
                  <c:v>0.675</c:v>
                </c:pt>
                <c:pt idx="27">
                  <c:v>0.666666666666667</c:v>
                </c:pt>
                <c:pt idx="28">
                  <c:v>0.674418604651163</c:v>
                </c:pt>
                <c:pt idx="29">
                  <c:v>0.681818181818182</c:v>
                </c:pt>
                <c:pt idx="30">
                  <c:v>0.688888888888889</c:v>
                </c:pt>
                <c:pt idx="31">
                  <c:v>0.695652173913043</c:v>
                </c:pt>
                <c:pt idx="32">
                  <c:v>0.702127659574468</c:v>
                </c:pt>
                <c:pt idx="33">
                  <c:v>0.708333333333333</c:v>
                </c:pt>
                <c:pt idx="34">
                  <c:v>0.714285714285714</c:v>
                </c:pt>
                <c:pt idx="35">
                  <c:v>0.72</c:v>
                </c:pt>
                <c:pt idx="36">
                  <c:v>0.725490196078431</c:v>
                </c:pt>
                <c:pt idx="37">
                  <c:v>0.730769230769231</c:v>
                </c:pt>
                <c:pt idx="38">
                  <c:v>0.735849056603773</c:v>
                </c:pt>
                <c:pt idx="39">
                  <c:v>0.740740740740741</c:v>
                </c:pt>
                <c:pt idx="40">
                  <c:v>0.745454545454545</c:v>
                </c:pt>
                <c:pt idx="41">
                  <c:v>0.724137931034483</c:v>
                </c:pt>
                <c:pt idx="42">
                  <c:v>0.728813559322034</c:v>
                </c:pt>
                <c:pt idx="43">
                  <c:v>0.733333333333333</c:v>
                </c:pt>
                <c:pt idx="44">
                  <c:v>0.737704918032787</c:v>
                </c:pt>
                <c:pt idx="45">
                  <c:v>0.741935483870968</c:v>
                </c:pt>
                <c:pt idx="46">
                  <c:v>0.746031746031746</c:v>
                </c:pt>
                <c:pt idx="47">
                  <c:v>0.738461538461538</c:v>
                </c:pt>
                <c:pt idx="48">
                  <c:v>0.731343283582089</c:v>
                </c:pt>
                <c:pt idx="49">
                  <c:v>0.735294117647059</c:v>
                </c:pt>
                <c:pt idx="50">
                  <c:v>0.739130434782609</c:v>
                </c:pt>
                <c:pt idx="51">
                  <c:v>0.732394366197183</c:v>
                </c:pt>
                <c:pt idx="52">
                  <c:v>0.736111111111111</c:v>
                </c:pt>
                <c:pt idx="53">
                  <c:v>0.72972972972973</c:v>
                </c:pt>
                <c:pt idx="54">
                  <c:v>0.723684210526316</c:v>
                </c:pt>
                <c:pt idx="55">
                  <c:v>0.717948717948718</c:v>
                </c:pt>
                <c:pt idx="56">
                  <c:v>0.721518987341772</c:v>
                </c:pt>
                <c:pt idx="57">
                  <c:v>0.725</c:v>
                </c:pt>
                <c:pt idx="58">
                  <c:v>0.728395061728395</c:v>
                </c:pt>
                <c:pt idx="59">
                  <c:v>0.731707317073171</c:v>
                </c:pt>
                <c:pt idx="60">
                  <c:v>0.734939759036145</c:v>
                </c:pt>
                <c:pt idx="61">
                  <c:v>0.738095238095238</c:v>
                </c:pt>
                <c:pt idx="62">
                  <c:v>0.732558139534884</c:v>
                </c:pt>
                <c:pt idx="63">
                  <c:v>0.735632183908046</c:v>
                </c:pt>
                <c:pt idx="64">
                  <c:v>0.730337078651685</c:v>
                </c:pt>
                <c:pt idx="65">
                  <c:v>0.733333333333333</c:v>
                </c:pt>
                <c:pt idx="66">
                  <c:v>0.736263736263736</c:v>
                </c:pt>
                <c:pt idx="67">
                  <c:v>0.731182795698925</c:v>
                </c:pt>
                <c:pt idx="68">
                  <c:v>0.734042553191489</c:v>
                </c:pt>
                <c:pt idx="69">
                  <c:v>0.729166666666667</c:v>
                </c:pt>
                <c:pt idx="70">
                  <c:v>0.724489795918367</c:v>
                </c:pt>
                <c:pt idx="71">
                  <c:v>0.727272727272727</c:v>
                </c:pt>
                <c:pt idx="72">
                  <c:v>0.722772277227723</c:v>
                </c:pt>
                <c:pt idx="73">
                  <c:v>0.718446601941748</c:v>
                </c:pt>
                <c:pt idx="74">
                  <c:v>0.721153846153846</c:v>
                </c:pt>
                <c:pt idx="75">
                  <c:v>0.723809523809524</c:v>
                </c:pt>
                <c:pt idx="76">
                  <c:v>0.726415094339623</c:v>
                </c:pt>
                <c:pt idx="77">
                  <c:v>0.728971962616822</c:v>
                </c:pt>
                <c:pt idx="78">
                  <c:v>0.731481481481481</c:v>
                </c:pt>
                <c:pt idx="79">
                  <c:v>0.73394495412844</c:v>
                </c:pt>
                <c:pt idx="80">
                  <c:v>0.736363636363636</c:v>
                </c:pt>
                <c:pt idx="81">
                  <c:v>0.738738738738739</c:v>
                </c:pt>
                <c:pt idx="82">
                  <c:v>0.741071428571429</c:v>
                </c:pt>
                <c:pt idx="83">
                  <c:v>0.736842105263158</c:v>
                </c:pt>
                <c:pt idx="84">
                  <c:v>0.739130434782609</c:v>
                </c:pt>
                <c:pt idx="85">
                  <c:v>0.741379310344828</c:v>
                </c:pt>
                <c:pt idx="86">
                  <c:v>0.71900826446281</c:v>
                </c:pt>
                <c:pt idx="87">
                  <c:v>0.696</c:v>
                </c:pt>
                <c:pt idx="88">
                  <c:v>0.698412698412698</c:v>
                </c:pt>
                <c:pt idx="89">
                  <c:v>0.700787401574803</c:v>
                </c:pt>
                <c:pt idx="90">
                  <c:v>0.703125</c:v>
                </c:pt>
                <c:pt idx="91">
                  <c:v>0.705426356589147</c:v>
                </c:pt>
                <c:pt idx="92">
                  <c:v>0.702290076335878</c:v>
                </c:pt>
                <c:pt idx="93">
                  <c:v>0.683823529411765</c:v>
                </c:pt>
                <c:pt idx="94">
                  <c:v>0.686131386861314</c:v>
                </c:pt>
                <c:pt idx="95">
                  <c:v>0.688405797101449</c:v>
                </c:pt>
                <c:pt idx="96">
                  <c:v>0.685714285714286</c:v>
                </c:pt>
                <c:pt idx="97">
                  <c:v>0.687943262411347</c:v>
                </c:pt>
                <c:pt idx="98">
                  <c:v>0.690140845070422</c:v>
                </c:pt>
                <c:pt idx="99">
                  <c:v>0.692307692307692</c:v>
                </c:pt>
                <c:pt idx="100">
                  <c:v>0.694444444444444</c:v>
                </c:pt>
                <c:pt idx="101">
                  <c:v>0.696551724137931</c:v>
                </c:pt>
                <c:pt idx="102">
                  <c:v>0.698630136986301</c:v>
                </c:pt>
                <c:pt idx="103">
                  <c:v>0.700680272108843</c:v>
                </c:pt>
                <c:pt idx="104">
                  <c:v>0.702702702702703</c:v>
                </c:pt>
                <c:pt idx="105">
                  <c:v>0.704697986577181</c:v>
                </c:pt>
                <c:pt idx="106">
                  <c:v>0.701986754966887</c:v>
                </c:pt>
                <c:pt idx="107">
                  <c:v>0.703947368421053</c:v>
                </c:pt>
                <c:pt idx="108">
                  <c:v>0.705882352941176</c:v>
                </c:pt>
                <c:pt idx="109">
                  <c:v>0.707792207792208</c:v>
                </c:pt>
                <c:pt idx="110">
                  <c:v>0.709677419354839</c:v>
                </c:pt>
                <c:pt idx="111">
                  <c:v>0.711538461538461</c:v>
                </c:pt>
                <c:pt idx="112">
                  <c:v>0.713375796178344</c:v>
                </c:pt>
                <c:pt idx="113">
                  <c:v>0.715189873417721</c:v>
                </c:pt>
                <c:pt idx="114">
                  <c:v>0.703703703703704</c:v>
                </c:pt>
                <c:pt idx="115">
                  <c:v>0.705521472392638</c:v>
                </c:pt>
                <c:pt idx="116">
                  <c:v>0.707317073170732</c:v>
                </c:pt>
                <c:pt idx="117">
                  <c:v>0.709090909090909</c:v>
                </c:pt>
                <c:pt idx="118">
                  <c:v>0.710843373493976</c:v>
                </c:pt>
                <c:pt idx="119">
                  <c:v>0.70414201183432</c:v>
                </c:pt>
                <c:pt idx="120">
                  <c:v>0.705882352941176</c:v>
                </c:pt>
                <c:pt idx="121">
                  <c:v>0.707602339181286</c:v>
                </c:pt>
                <c:pt idx="122">
                  <c:v>0.709302325581395</c:v>
                </c:pt>
                <c:pt idx="123">
                  <c:v>0.705202312138728</c:v>
                </c:pt>
                <c:pt idx="124">
                  <c:v>0.706896551724138</c:v>
                </c:pt>
                <c:pt idx="125">
                  <c:v>0.708571428571428</c:v>
                </c:pt>
                <c:pt idx="126">
                  <c:v>0.710227272727273</c:v>
                </c:pt>
                <c:pt idx="127">
                  <c:v>0.711864406779661</c:v>
                </c:pt>
                <c:pt idx="128">
                  <c:v>0.713483146067416</c:v>
                </c:pt>
                <c:pt idx="129">
                  <c:v>0.715083798882682</c:v>
                </c:pt>
                <c:pt idx="130">
                  <c:v>0.716666666666667</c:v>
                </c:pt>
                <c:pt idx="131">
                  <c:v>0.718232044198895</c:v>
                </c:pt>
                <c:pt idx="132">
                  <c:v>0.715846994535519</c:v>
                </c:pt>
                <c:pt idx="133">
                  <c:v>0.717391304347826</c:v>
                </c:pt>
                <c:pt idx="134">
                  <c:v>0.718918918918919</c:v>
                </c:pt>
                <c:pt idx="135">
                  <c:v>0.720430107526882</c:v>
                </c:pt>
                <c:pt idx="136">
                  <c:v>0.716577540106952</c:v>
                </c:pt>
                <c:pt idx="137">
                  <c:v>0.718085106382979</c:v>
                </c:pt>
                <c:pt idx="138">
                  <c:v>0.719576719576719</c:v>
                </c:pt>
                <c:pt idx="139">
                  <c:v>0.713541666666667</c:v>
                </c:pt>
                <c:pt idx="140">
                  <c:v>0.700507614213198</c:v>
                </c:pt>
                <c:pt idx="141">
                  <c:v>0.702020202020202</c:v>
                </c:pt>
                <c:pt idx="142">
                  <c:v>0.7</c:v>
                </c:pt>
                <c:pt idx="143">
                  <c:v>0.698019801980198</c:v>
                </c:pt>
                <c:pt idx="144">
                  <c:v>0.699507389162561</c:v>
                </c:pt>
                <c:pt idx="145">
                  <c:v>0.700980392156863</c:v>
                </c:pt>
                <c:pt idx="146">
                  <c:v>0.685714285714286</c:v>
                </c:pt>
                <c:pt idx="147">
                  <c:v>0.677570093457944</c:v>
                </c:pt>
                <c:pt idx="148">
                  <c:v>0.67906976744186</c:v>
                </c:pt>
                <c:pt idx="149">
                  <c:v>0.680555555555555</c:v>
                </c:pt>
                <c:pt idx="150">
                  <c:v>0.678899082568807</c:v>
                </c:pt>
                <c:pt idx="151">
                  <c:v>0.680365296803653</c:v>
                </c:pt>
                <c:pt idx="152">
                  <c:v>0.681818181818182</c:v>
                </c:pt>
                <c:pt idx="153">
                  <c:v>0.683257918552036</c:v>
                </c:pt>
                <c:pt idx="154">
                  <c:v>0.684684684684685</c:v>
                </c:pt>
                <c:pt idx="155">
                  <c:v>0.68609865470852</c:v>
                </c:pt>
                <c:pt idx="156">
                  <c:v>0.6875</c:v>
                </c:pt>
                <c:pt idx="157">
                  <c:v>0.688888888888889</c:v>
                </c:pt>
                <c:pt idx="158">
                  <c:v>0.690265486725664</c:v>
                </c:pt>
                <c:pt idx="159">
                  <c:v>0.691629955947136</c:v>
                </c:pt>
                <c:pt idx="160">
                  <c:v>0.692982456140351</c:v>
                </c:pt>
                <c:pt idx="161">
                  <c:v>0.691304347826087</c:v>
                </c:pt>
                <c:pt idx="162">
                  <c:v>0.692640692640692</c:v>
                </c:pt>
                <c:pt idx="163">
                  <c:v>0.693965517241379</c:v>
                </c:pt>
                <c:pt idx="164">
                  <c:v>0.689361702127659</c:v>
                </c:pt>
                <c:pt idx="165">
                  <c:v>0.683544303797468</c:v>
                </c:pt>
                <c:pt idx="166">
                  <c:v>0.684873949579832</c:v>
                </c:pt>
                <c:pt idx="167">
                  <c:v>0.686192468619247</c:v>
                </c:pt>
                <c:pt idx="168">
                  <c:v>0.681818181818182</c:v>
                </c:pt>
                <c:pt idx="169">
                  <c:v>0.67479674796748</c:v>
                </c:pt>
                <c:pt idx="170">
                  <c:v>0.673387096774193</c:v>
                </c:pt>
                <c:pt idx="171">
                  <c:v>0.674698795180723</c:v>
                </c:pt>
                <c:pt idx="172">
                  <c:v>0.673306772908366</c:v>
                </c:pt>
                <c:pt idx="173">
                  <c:v>0.674603174603175</c:v>
                </c:pt>
                <c:pt idx="174">
                  <c:v>0.675889328063241</c:v>
                </c:pt>
                <c:pt idx="175">
                  <c:v>0.677165354330709</c:v>
                </c:pt>
                <c:pt idx="176">
                  <c:v>0.67843137254902</c:v>
                </c:pt>
                <c:pt idx="177">
                  <c:v>0.674418604651163</c:v>
                </c:pt>
                <c:pt idx="178">
                  <c:v>0.675675675675676</c:v>
                </c:pt>
                <c:pt idx="179">
                  <c:v>0.67175572519084</c:v>
                </c:pt>
                <c:pt idx="180">
                  <c:v>0.673003802281369</c:v>
                </c:pt>
                <c:pt idx="181">
                  <c:v>0.674242424242424</c:v>
                </c:pt>
                <c:pt idx="182">
                  <c:v>0.675471698113207</c:v>
                </c:pt>
                <c:pt idx="183">
                  <c:v>0.674157303370786</c:v>
                </c:pt>
                <c:pt idx="184">
                  <c:v>0.672862453531598</c:v>
                </c:pt>
                <c:pt idx="185">
                  <c:v>0.671586715867159</c:v>
                </c:pt>
                <c:pt idx="186">
                  <c:v>0.672794117647059</c:v>
                </c:pt>
                <c:pt idx="187">
                  <c:v>0.673992673992674</c:v>
                </c:pt>
                <c:pt idx="188">
                  <c:v>0.675182481751825</c:v>
                </c:pt>
                <c:pt idx="189">
                  <c:v>0.651408450704225</c:v>
                </c:pt>
                <c:pt idx="190">
                  <c:v>0.652631578947368</c:v>
                </c:pt>
                <c:pt idx="191">
                  <c:v>0.653846153846154</c:v>
                </c:pt>
                <c:pt idx="192">
                  <c:v>0.655052264808362</c:v>
                </c:pt>
                <c:pt idx="193">
                  <c:v>0.653979238754325</c:v>
                </c:pt>
                <c:pt idx="194">
                  <c:v>0.655172413793103</c:v>
                </c:pt>
                <c:pt idx="195">
                  <c:v>0.654109589041096</c:v>
                </c:pt>
                <c:pt idx="196">
                  <c:v>0.637873754152824</c:v>
                </c:pt>
                <c:pt idx="197">
                  <c:v>0.639072847682119</c:v>
                </c:pt>
                <c:pt idx="198">
                  <c:v>0.633986928104575</c:v>
                </c:pt>
                <c:pt idx="199">
                  <c:v>0.633116883116883</c:v>
                </c:pt>
                <c:pt idx="200">
                  <c:v>0.632258064516129</c:v>
                </c:pt>
                <c:pt idx="201">
                  <c:v>0.633440514469453</c:v>
                </c:pt>
                <c:pt idx="202">
                  <c:v>0.620689655172414</c:v>
                </c:pt>
                <c:pt idx="203">
                  <c:v>0.61609907120743</c:v>
                </c:pt>
                <c:pt idx="204">
                  <c:v>0.617283950617284</c:v>
                </c:pt>
                <c:pt idx="205">
                  <c:v>0.614678899082569</c:v>
                </c:pt>
                <c:pt idx="206">
                  <c:v>0.613981762917933</c:v>
                </c:pt>
                <c:pt idx="207">
                  <c:v>0.615151515151515</c:v>
                </c:pt>
                <c:pt idx="208">
                  <c:v>0.614457831325301</c:v>
                </c:pt>
                <c:pt idx="209">
                  <c:v>0.61377245508982</c:v>
                </c:pt>
                <c:pt idx="210">
                  <c:v>0.609467455621302</c:v>
                </c:pt>
                <c:pt idx="211">
                  <c:v>0.607038123167155</c:v>
                </c:pt>
                <c:pt idx="212">
                  <c:v>0.608187134502924</c:v>
                </c:pt>
                <c:pt idx="213">
                  <c:v>0.60932944606414</c:v>
                </c:pt>
                <c:pt idx="214">
                  <c:v>0.61046511627907</c:v>
                </c:pt>
                <c:pt idx="215">
                  <c:v>0.611594202898551</c:v>
                </c:pt>
                <c:pt idx="216">
                  <c:v>0.610951008645533</c:v>
                </c:pt>
                <c:pt idx="217">
                  <c:v>0.612068965517241</c:v>
                </c:pt>
                <c:pt idx="218">
                  <c:v>0.613180515759312</c:v>
                </c:pt>
                <c:pt idx="219">
                  <c:v>0.614285714285714</c:v>
                </c:pt>
                <c:pt idx="220">
                  <c:v>0.615384615384615</c:v>
                </c:pt>
                <c:pt idx="221">
                  <c:v>0.616477272727273</c:v>
                </c:pt>
                <c:pt idx="222">
                  <c:v>0.61756373937677</c:v>
                </c:pt>
                <c:pt idx="223">
                  <c:v>0.61864406779661</c:v>
                </c:pt>
                <c:pt idx="224">
                  <c:v>0.619718309859155</c:v>
                </c:pt>
                <c:pt idx="225">
                  <c:v>0.620786516853933</c:v>
                </c:pt>
                <c:pt idx="226">
                  <c:v>0.618384401114206</c:v>
                </c:pt>
                <c:pt idx="227">
                  <c:v>0.607629427792915</c:v>
                </c:pt>
                <c:pt idx="228">
                  <c:v>0.608695652173913</c:v>
                </c:pt>
                <c:pt idx="229">
                  <c:v>0.604838709677419</c:v>
                </c:pt>
                <c:pt idx="230">
                  <c:v>0.60427807486631</c:v>
                </c:pt>
                <c:pt idx="231">
                  <c:v>0.605333333333333</c:v>
                </c:pt>
                <c:pt idx="232">
                  <c:v>0.606382978723404</c:v>
                </c:pt>
                <c:pt idx="233">
                  <c:v>0.607427055702918</c:v>
                </c:pt>
                <c:pt idx="234">
                  <c:v>0.608465608465608</c:v>
                </c:pt>
                <c:pt idx="235">
                  <c:v>0.607894736842105</c:v>
                </c:pt>
                <c:pt idx="236">
                  <c:v>0.607329842931937</c:v>
                </c:pt>
                <c:pt idx="237">
                  <c:v>0.608355091383812</c:v>
                </c:pt>
                <c:pt idx="238">
                  <c:v>0.609375</c:v>
                </c:pt>
                <c:pt idx="239">
                  <c:v>0.61038961038961</c:v>
                </c:pt>
                <c:pt idx="240">
                  <c:v>0.61139896373057</c:v>
                </c:pt>
                <c:pt idx="241">
                  <c:v>0.610824742268041</c:v>
                </c:pt>
                <c:pt idx="242">
                  <c:v>0.608695652173913</c:v>
                </c:pt>
                <c:pt idx="243">
                  <c:v>0.60969387755102</c:v>
                </c:pt>
                <c:pt idx="244">
                  <c:v>0.598503740648379</c:v>
                </c:pt>
                <c:pt idx="245">
                  <c:v>0.599502487562189</c:v>
                </c:pt>
                <c:pt idx="246">
                  <c:v>0.600496277915633</c:v>
                </c:pt>
                <c:pt idx="247">
                  <c:v>0.601485148514851</c:v>
                </c:pt>
                <c:pt idx="248">
                  <c:v>0.602469135802469</c:v>
                </c:pt>
                <c:pt idx="249">
                  <c:v>0.603448275862069</c:v>
                </c:pt>
                <c:pt idx="250">
                  <c:v>0.601466992665037</c:v>
                </c:pt>
                <c:pt idx="251">
                  <c:v>0.589498806682578</c:v>
                </c:pt>
                <c:pt idx="252">
                  <c:v>0.59047619047619</c:v>
                </c:pt>
                <c:pt idx="253">
                  <c:v>0.590047393364929</c:v>
                </c:pt>
                <c:pt idx="254">
                  <c:v>0.58411214953271</c:v>
                </c:pt>
                <c:pt idx="255">
                  <c:v>0.585081585081585</c:v>
                </c:pt>
                <c:pt idx="256">
                  <c:v>0.586046511627907</c:v>
                </c:pt>
                <c:pt idx="257">
                  <c:v>0.587006960556845</c:v>
                </c:pt>
                <c:pt idx="258">
                  <c:v>0.587962962962963</c:v>
                </c:pt>
                <c:pt idx="259">
                  <c:v>0.58891454965358</c:v>
                </c:pt>
                <c:pt idx="260">
                  <c:v>0.589861751152074</c:v>
                </c:pt>
                <c:pt idx="261">
                  <c:v>0.590804597701149</c:v>
                </c:pt>
                <c:pt idx="262">
                  <c:v>0.591743119266055</c:v>
                </c:pt>
                <c:pt idx="263">
                  <c:v>0.592677345537757</c:v>
                </c:pt>
                <c:pt idx="264">
                  <c:v>0.593607305936073</c:v>
                </c:pt>
                <c:pt idx="265">
                  <c:v>0.594533029612756</c:v>
                </c:pt>
                <c:pt idx="266">
                  <c:v>0.594104308390023</c:v>
                </c:pt>
                <c:pt idx="267">
                  <c:v>0.592760180995475</c:v>
                </c:pt>
                <c:pt idx="268">
                  <c:v>0.592342342342342</c:v>
                </c:pt>
                <c:pt idx="269">
                  <c:v>0.593258426966292</c:v>
                </c:pt>
                <c:pt idx="270">
                  <c:v>0.594170403587444</c:v>
                </c:pt>
                <c:pt idx="271">
                  <c:v>0.595078299776286</c:v>
                </c:pt>
                <c:pt idx="272">
                  <c:v>0.595982142857143</c:v>
                </c:pt>
                <c:pt idx="273">
                  <c:v>0.596881959910913</c:v>
                </c:pt>
                <c:pt idx="274">
                  <c:v>0.595132743362832</c:v>
                </c:pt>
                <c:pt idx="275">
                  <c:v>0.596026490066225</c:v>
                </c:pt>
                <c:pt idx="276">
                  <c:v>0.595604395604396</c:v>
                </c:pt>
                <c:pt idx="277">
                  <c:v>0.595185995623632</c:v>
                </c:pt>
                <c:pt idx="278">
                  <c:v>0.592190889370933</c:v>
                </c:pt>
                <c:pt idx="279">
                  <c:v>0.593073593073593</c:v>
                </c:pt>
                <c:pt idx="280">
                  <c:v>0.592672413793103</c:v>
                </c:pt>
                <c:pt idx="281">
                  <c:v>0.592274678111588</c:v>
                </c:pt>
                <c:pt idx="282">
                  <c:v>0.593147751605996</c:v>
                </c:pt>
                <c:pt idx="283">
                  <c:v>0.591489361702128</c:v>
                </c:pt>
                <c:pt idx="284">
                  <c:v>0.588607594936709</c:v>
                </c:pt>
                <c:pt idx="285">
                  <c:v>0.589473684210526</c:v>
                </c:pt>
                <c:pt idx="286">
                  <c:v>0.590336134453782</c:v>
                </c:pt>
                <c:pt idx="287">
                  <c:v>0.588726513569937</c:v>
                </c:pt>
                <c:pt idx="288">
                  <c:v>0.589583333333333</c:v>
                </c:pt>
                <c:pt idx="289">
                  <c:v>0.587991718426501</c:v>
                </c:pt>
                <c:pt idx="290">
                  <c:v>0.588842975206612</c:v>
                </c:pt>
                <c:pt idx="291">
                  <c:v>0.589690721649485</c:v>
                </c:pt>
                <c:pt idx="292">
                  <c:v>0.589322381930185</c:v>
                </c:pt>
                <c:pt idx="293">
                  <c:v>0.587755102040816</c:v>
                </c:pt>
                <c:pt idx="294">
                  <c:v>0.58739837398374</c:v>
                </c:pt>
                <c:pt idx="295">
                  <c:v>0.585858585858586</c:v>
                </c:pt>
                <c:pt idx="296">
                  <c:v>0.586693548387097</c:v>
                </c:pt>
                <c:pt idx="297">
                  <c:v>0.586345381526104</c:v>
                </c:pt>
                <c:pt idx="298">
                  <c:v>0.587174348697395</c:v>
                </c:pt>
                <c:pt idx="299">
                  <c:v>0.588</c:v>
                </c:pt>
                <c:pt idx="300">
                  <c:v>0.588822355289421</c:v>
                </c:pt>
                <c:pt idx="301">
                  <c:v>0.589641434262948</c:v>
                </c:pt>
                <c:pt idx="302">
                  <c:v>0.588118811881188</c:v>
                </c:pt>
                <c:pt idx="303">
                  <c:v>0.585461689587426</c:v>
                </c:pt>
                <c:pt idx="304">
                  <c:v>0.583170254403131</c:v>
                </c:pt>
                <c:pt idx="305">
                  <c:v>0.583984375</c:v>
                </c:pt>
                <c:pt idx="306">
                  <c:v>0.584795321637427</c:v>
                </c:pt>
                <c:pt idx="307">
                  <c:v>0.585603112840467</c:v>
                </c:pt>
                <c:pt idx="308">
                  <c:v>0.586407766990291</c:v>
                </c:pt>
                <c:pt idx="309">
                  <c:v>0.586073500967118</c:v>
                </c:pt>
                <c:pt idx="310">
                  <c:v>0.582692307692308</c:v>
                </c:pt>
                <c:pt idx="311">
                  <c:v>0.582375478927203</c:v>
                </c:pt>
                <c:pt idx="312">
                  <c:v>0.579847908745247</c:v>
                </c:pt>
                <c:pt idx="313">
                  <c:v>0.580645161290323</c:v>
                </c:pt>
                <c:pt idx="314">
                  <c:v>0.581439393939394</c:v>
                </c:pt>
                <c:pt idx="315">
                  <c:v>0.582230623818526</c:v>
                </c:pt>
                <c:pt idx="316">
                  <c:v>0.580827067669173</c:v>
                </c:pt>
                <c:pt idx="317">
                  <c:v>0.581613508442777</c:v>
                </c:pt>
                <c:pt idx="318">
                  <c:v>0.581308411214953</c:v>
                </c:pt>
                <c:pt idx="319">
                  <c:v>0.581005586592179</c:v>
                </c:pt>
                <c:pt idx="320">
                  <c:v>0.5817843866171</c:v>
                </c:pt>
                <c:pt idx="321">
                  <c:v>0.582560296846011</c:v>
                </c:pt>
                <c:pt idx="322">
                  <c:v>0.583333333333333</c:v>
                </c:pt>
                <c:pt idx="323">
                  <c:v>0.580882352941177</c:v>
                </c:pt>
                <c:pt idx="324">
                  <c:v>0.581651376146789</c:v>
                </c:pt>
                <c:pt idx="325">
                  <c:v>0.582417582417582</c:v>
                </c:pt>
                <c:pt idx="326">
                  <c:v>0.583180987202925</c:v>
                </c:pt>
                <c:pt idx="327">
                  <c:v>0.58287795992714</c:v>
                </c:pt>
                <c:pt idx="328">
                  <c:v>0.583636363636364</c:v>
                </c:pt>
                <c:pt idx="329">
                  <c:v>0.584392014519056</c:v>
                </c:pt>
                <c:pt idx="330">
                  <c:v>0.584086799276673</c:v>
                </c:pt>
                <c:pt idx="331">
                  <c:v>0.583783783783784</c:v>
                </c:pt>
                <c:pt idx="332">
                  <c:v>0.584532374100719</c:v>
                </c:pt>
                <c:pt idx="333">
                  <c:v>0.585278276481149</c:v>
                </c:pt>
                <c:pt idx="334">
                  <c:v>0.584973166368515</c:v>
                </c:pt>
                <c:pt idx="335">
                  <c:v>0.585714285714286</c:v>
                </c:pt>
                <c:pt idx="336">
                  <c:v>0.586452762923351</c:v>
                </c:pt>
                <c:pt idx="337">
                  <c:v>0.586145648312611</c:v>
                </c:pt>
                <c:pt idx="338">
                  <c:v>0.586879432624113</c:v>
                </c:pt>
                <c:pt idx="339">
                  <c:v>0.584805653710247</c:v>
                </c:pt>
                <c:pt idx="340">
                  <c:v>0.585537918871252</c:v>
                </c:pt>
                <c:pt idx="341">
                  <c:v>0.586267605633803</c:v>
                </c:pt>
                <c:pt idx="342">
                  <c:v>0.586994727592267</c:v>
                </c:pt>
                <c:pt idx="343">
                  <c:v>0.587719298245614</c:v>
                </c:pt>
                <c:pt idx="344">
                  <c:v>0.587412587412587</c:v>
                </c:pt>
                <c:pt idx="345">
                  <c:v>0.588132635253054</c:v>
                </c:pt>
                <c:pt idx="346">
                  <c:v>0.588850174216028</c:v>
                </c:pt>
                <c:pt idx="347">
                  <c:v>0.589565217391304</c:v>
                </c:pt>
                <c:pt idx="348">
                  <c:v>0.590277777777778</c:v>
                </c:pt>
                <c:pt idx="349">
                  <c:v>0.590987868284229</c:v>
                </c:pt>
                <c:pt idx="350">
                  <c:v>0.591695501730104</c:v>
                </c:pt>
                <c:pt idx="351">
                  <c:v>0.592400690846287</c:v>
                </c:pt>
                <c:pt idx="352">
                  <c:v>0.593103448275862</c:v>
                </c:pt>
                <c:pt idx="353">
                  <c:v>0.592783505154639</c:v>
                </c:pt>
                <c:pt idx="354">
                  <c:v>0.593481989708405</c:v>
                </c:pt>
                <c:pt idx="355">
                  <c:v>0.594178082191781</c:v>
                </c:pt>
                <c:pt idx="356">
                  <c:v>0.594871794871795</c:v>
                </c:pt>
                <c:pt idx="357">
                  <c:v>0.593537414965986</c:v>
                </c:pt>
                <c:pt idx="358">
                  <c:v>0.593220338983051</c:v>
                </c:pt>
                <c:pt idx="359">
                  <c:v>0.593908629441624</c:v>
                </c:pt>
                <c:pt idx="360">
                  <c:v>0.594594594594595</c:v>
                </c:pt>
                <c:pt idx="361">
                  <c:v>0.594276094276094</c:v>
                </c:pt>
                <c:pt idx="362">
                  <c:v>0.594957983193277</c:v>
                </c:pt>
                <c:pt idx="363">
                  <c:v>0.595637583892617</c:v>
                </c:pt>
                <c:pt idx="364">
                  <c:v>0.596314907872697</c:v>
                </c:pt>
                <c:pt idx="365">
                  <c:v>0.596989966555184</c:v>
                </c:pt>
                <c:pt idx="366">
                  <c:v>0.59567387687188</c:v>
                </c:pt>
                <c:pt idx="367">
                  <c:v>0.596345514950166</c:v>
                </c:pt>
                <c:pt idx="368">
                  <c:v>0.597014925373134</c:v>
                </c:pt>
                <c:pt idx="369">
                  <c:v>0.597682119205298</c:v>
                </c:pt>
                <c:pt idx="370">
                  <c:v>0.598347107438017</c:v>
                </c:pt>
                <c:pt idx="371">
                  <c:v>0.599009900990099</c:v>
                </c:pt>
                <c:pt idx="372">
                  <c:v>0.598684210526316</c:v>
                </c:pt>
                <c:pt idx="373">
                  <c:v>0.599343185550082</c:v>
                </c:pt>
                <c:pt idx="374">
                  <c:v>0.6</c:v>
                </c:pt>
                <c:pt idx="375">
                  <c:v>0.599673202614379</c:v>
                </c:pt>
                <c:pt idx="376">
                  <c:v>0.599348534201954</c:v>
                </c:pt>
                <c:pt idx="377">
                  <c:v>0.597087378640777</c:v>
                </c:pt>
                <c:pt idx="378">
                  <c:v>0.597738287560582</c:v>
                </c:pt>
                <c:pt idx="379">
                  <c:v>0.598387096774194</c:v>
                </c:pt>
                <c:pt idx="380">
                  <c:v>0.599033816425121</c:v>
                </c:pt>
                <c:pt idx="381">
                  <c:v>0.59967845659164</c:v>
                </c:pt>
                <c:pt idx="382">
                  <c:v>0.600321027287319</c:v>
                </c:pt>
                <c:pt idx="383">
                  <c:v>0.600961538461538</c:v>
                </c:pt>
                <c:pt idx="384">
                  <c:v>0.6016</c:v>
                </c:pt>
                <c:pt idx="385">
                  <c:v>0.599364069952305</c:v>
                </c:pt>
                <c:pt idx="386">
                  <c:v>0.6</c:v>
                </c:pt>
                <c:pt idx="387">
                  <c:v>0.600633914421553</c:v>
                </c:pt>
                <c:pt idx="388">
                  <c:v>0.600315955766193</c:v>
                </c:pt>
                <c:pt idx="389">
                  <c:v>0.600946372239748</c:v>
                </c:pt>
                <c:pt idx="390">
                  <c:v>0.601574803149606</c:v>
                </c:pt>
                <c:pt idx="391">
                  <c:v>0.601255886970173</c:v>
                </c:pt>
                <c:pt idx="392">
                  <c:v>0.601880877742947</c:v>
                </c:pt>
                <c:pt idx="393">
                  <c:v>0.602503912363067</c:v>
                </c:pt>
                <c:pt idx="394">
                  <c:v>0.603125</c:v>
                </c:pt>
                <c:pt idx="395">
                  <c:v>0.603744149765991</c:v>
                </c:pt>
                <c:pt idx="396">
                  <c:v>0.604361370716511</c:v>
                </c:pt>
                <c:pt idx="397">
                  <c:v>0.6049766718507</c:v>
                </c:pt>
                <c:pt idx="398">
                  <c:v>0.605590062111801</c:v>
                </c:pt>
                <c:pt idx="399">
                  <c:v>0.605263157894737</c:v>
                </c:pt>
                <c:pt idx="400">
                  <c:v>0.605873261205564</c:v>
                </c:pt>
                <c:pt idx="401">
                  <c:v>0.606481481481481</c:v>
                </c:pt>
                <c:pt idx="402">
                  <c:v>0.60708782742681</c:v>
                </c:pt>
                <c:pt idx="403">
                  <c:v>0.607692307692308</c:v>
                </c:pt>
                <c:pt idx="404">
                  <c:v>0.608294930875576</c:v>
                </c:pt>
                <c:pt idx="405">
                  <c:v>0.608895705521472</c:v>
                </c:pt>
                <c:pt idx="406">
                  <c:v>0.609494640122511</c:v>
                </c:pt>
                <c:pt idx="407">
                  <c:v>0.610091743119266</c:v>
                </c:pt>
                <c:pt idx="408">
                  <c:v>0.610687022900763</c:v>
                </c:pt>
                <c:pt idx="409">
                  <c:v>0.611280487804878</c:v>
                </c:pt>
                <c:pt idx="410">
                  <c:v>0.611872146118721</c:v>
                </c:pt>
                <c:pt idx="411">
                  <c:v>0.612462006079027</c:v>
                </c:pt>
                <c:pt idx="412">
                  <c:v>0.613050075872534</c:v>
                </c:pt>
                <c:pt idx="413">
                  <c:v>0.612708018154312</c:v>
                </c:pt>
                <c:pt idx="414">
                  <c:v>0.61236802413273</c:v>
                </c:pt>
                <c:pt idx="415">
                  <c:v>0.612951807228916</c:v>
                </c:pt>
                <c:pt idx="416">
                  <c:v>0.613533834586466</c:v>
                </c:pt>
                <c:pt idx="417">
                  <c:v>0.614114114114114</c:v>
                </c:pt>
                <c:pt idx="418">
                  <c:v>0.614692653673163</c:v>
                </c:pt>
                <c:pt idx="419">
                  <c:v>0.615269461077844</c:v>
                </c:pt>
                <c:pt idx="420">
                  <c:v>0.615844544095665</c:v>
                </c:pt>
                <c:pt idx="421">
                  <c:v>0.616417910447761</c:v>
                </c:pt>
                <c:pt idx="422">
                  <c:v>0.61698956780924</c:v>
                </c:pt>
                <c:pt idx="423">
                  <c:v>0.617559523809524</c:v>
                </c:pt>
                <c:pt idx="424">
                  <c:v>0.618127786032689</c:v>
                </c:pt>
                <c:pt idx="425">
                  <c:v>0.617777777777778</c:v>
                </c:pt>
                <c:pt idx="426">
                  <c:v>0.618343195266272</c:v>
                </c:pt>
                <c:pt idx="427">
                  <c:v>0.61890694239291</c:v>
                </c:pt>
                <c:pt idx="428">
                  <c:v>0.619469026548672</c:v>
                </c:pt>
                <c:pt idx="429">
                  <c:v>0.620029455081001</c:v>
                </c:pt>
                <c:pt idx="430">
                  <c:v>0.620588235294118</c:v>
                </c:pt>
                <c:pt idx="431">
                  <c:v>0.621145374449339</c:v>
                </c:pt>
                <c:pt idx="432">
                  <c:v>0.619883040935672</c:v>
                </c:pt>
                <c:pt idx="433">
                  <c:v>0.620437956204379</c:v>
                </c:pt>
                <c:pt idx="434">
                  <c:v>0.620991253644315</c:v>
                </c:pt>
                <c:pt idx="435">
                  <c:v>0.621542940320233</c:v>
                </c:pt>
                <c:pt idx="436">
                  <c:v>0.622093023255814</c:v>
                </c:pt>
                <c:pt idx="437">
                  <c:v>0.622641509433962</c:v>
                </c:pt>
                <c:pt idx="438">
                  <c:v>0.623188405797101</c:v>
                </c:pt>
                <c:pt idx="439">
                  <c:v>0.623733719247467</c:v>
                </c:pt>
                <c:pt idx="440">
                  <c:v>0.624277456647399</c:v>
                </c:pt>
                <c:pt idx="441">
                  <c:v>0.624819624819625</c:v>
                </c:pt>
                <c:pt idx="442">
                  <c:v>0.623563218390805</c:v>
                </c:pt>
                <c:pt idx="443">
                  <c:v>0.624103299856528</c:v>
                </c:pt>
                <c:pt idx="444">
                  <c:v>0.622857142857143</c:v>
                </c:pt>
                <c:pt idx="445">
                  <c:v>0.62339514978602</c:v>
                </c:pt>
                <c:pt idx="446">
                  <c:v>0.623931623931624</c:v>
                </c:pt>
                <c:pt idx="447">
                  <c:v>0.624466571834993</c:v>
                </c:pt>
                <c:pt idx="448">
                  <c:v>0.625</c:v>
                </c:pt>
                <c:pt idx="449">
                  <c:v>0.625531914893617</c:v>
                </c:pt>
                <c:pt idx="450">
                  <c:v>0.626062322946175</c:v>
                </c:pt>
                <c:pt idx="451">
                  <c:v>0.626591230551626</c:v>
                </c:pt>
                <c:pt idx="452">
                  <c:v>0.627118644067797</c:v>
                </c:pt>
                <c:pt idx="453">
                  <c:v>0.627644569816643</c:v>
                </c:pt>
                <c:pt idx="454">
                  <c:v>0.628169014084507</c:v>
                </c:pt>
                <c:pt idx="455">
                  <c:v>0.628691983122363</c:v>
                </c:pt>
                <c:pt idx="456">
                  <c:v>0.629213483146067</c:v>
                </c:pt>
                <c:pt idx="457">
                  <c:v>0.629733520336606</c:v>
                </c:pt>
                <c:pt idx="458">
                  <c:v>0.629370629370629</c:v>
                </c:pt>
                <c:pt idx="459">
                  <c:v>0.629888268156425</c:v>
                </c:pt>
                <c:pt idx="460">
                  <c:v>0.630404463040446</c:v>
                </c:pt>
                <c:pt idx="461">
                  <c:v>0.63091922005571</c:v>
                </c:pt>
                <c:pt idx="462">
                  <c:v>0.631432545201669</c:v>
                </c:pt>
                <c:pt idx="463">
                  <c:v>0.631067961165049</c:v>
                </c:pt>
                <c:pt idx="464">
                  <c:v>0.631578947368421</c:v>
                </c:pt>
                <c:pt idx="465">
                  <c:v>0.632088520055325</c:v>
                </c:pt>
                <c:pt idx="466">
                  <c:v>0.631724137931034</c:v>
                </c:pt>
                <c:pt idx="467">
                  <c:v>0.632231404958678</c:v>
                </c:pt>
                <c:pt idx="468">
                  <c:v>0.632737276478679</c:v>
                </c:pt>
                <c:pt idx="469">
                  <c:v>0.632373113854595</c:v>
                </c:pt>
                <c:pt idx="470">
                  <c:v>0.632010943912449</c:v>
                </c:pt>
                <c:pt idx="471">
                  <c:v>0.632513661202186</c:v>
                </c:pt>
                <c:pt idx="472">
                  <c:v>0.633015006821282</c:v>
                </c:pt>
                <c:pt idx="473">
                  <c:v>0.63265306122449</c:v>
                </c:pt>
                <c:pt idx="474">
                  <c:v>0.633152173913043</c:v>
                </c:pt>
                <c:pt idx="475">
                  <c:v>0.631935047361299</c:v>
                </c:pt>
                <c:pt idx="476">
                  <c:v>0.632432432432432</c:v>
                </c:pt>
                <c:pt idx="477">
                  <c:v>0.632075471698113</c:v>
                </c:pt>
                <c:pt idx="478">
                  <c:v>0.63257065948856</c:v>
                </c:pt>
                <c:pt idx="479">
                  <c:v>0.633064516129032</c:v>
                </c:pt>
                <c:pt idx="480">
                  <c:v>0.633557046979866</c:v>
                </c:pt>
                <c:pt idx="481">
                  <c:v>0.634048257372654</c:v>
                </c:pt>
                <c:pt idx="482">
                  <c:v>0.632843791722296</c:v>
                </c:pt>
                <c:pt idx="483">
                  <c:v>0.633333333333333</c:v>
                </c:pt>
                <c:pt idx="484">
                  <c:v>0.633821571238349</c:v>
                </c:pt>
                <c:pt idx="485">
                  <c:v>0.634308510638298</c:v>
                </c:pt>
                <c:pt idx="486">
                  <c:v>0.634794156706507</c:v>
                </c:pt>
                <c:pt idx="487">
                  <c:v>0.634437086092715</c:v>
                </c:pt>
                <c:pt idx="488">
                  <c:v>0.634081902245707</c:v>
                </c:pt>
                <c:pt idx="489">
                  <c:v>0.633728590250329</c:v>
                </c:pt>
                <c:pt idx="490">
                  <c:v>0.634210526315789</c:v>
                </c:pt>
                <c:pt idx="491">
                  <c:v>0.634691195795006</c:v>
                </c:pt>
                <c:pt idx="492">
                  <c:v>0.634338138925295</c:v>
                </c:pt>
                <c:pt idx="493">
                  <c:v>0.634816753926701</c:v>
                </c:pt>
                <c:pt idx="494">
                  <c:v>0.635294117647059</c:v>
                </c:pt>
                <c:pt idx="495">
                  <c:v>0.634941329856584</c:v>
                </c:pt>
                <c:pt idx="496">
                  <c:v>0.635416666666667</c:v>
                </c:pt>
                <c:pt idx="497">
                  <c:v>0.635064935064935</c:v>
                </c:pt>
                <c:pt idx="498">
                  <c:v>0.635538261997406</c:v>
                </c:pt>
                <c:pt idx="499">
                  <c:v>0.6360103626943</c:v>
                </c:pt>
                <c:pt idx="500">
                  <c:v>0.636481241914618</c:v>
                </c:pt>
              </c:numCache>
            </c:numRef>
          </c:val>
          <c:smooth val="0"/>
          <c:extLst xmlns:c16r2="http://schemas.microsoft.com/office/drawing/2015/06/chart">
            <c:ext xmlns:c16="http://schemas.microsoft.com/office/drawing/2014/chart" uri="{C3380CC4-5D6E-409C-BE32-E72D297353CC}">
              <c16:uniqueId val="{00000001-442F-4477-A37F-7113E4941DCF}"/>
            </c:ext>
          </c:extLst>
        </c:ser>
        <c:dLbls>
          <c:showLegendKey val="0"/>
          <c:showVal val="0"/>
          <c:showCatName val="0"/>
          <c:showSerName val="0"/>
          <c:showPercent val="0"/>
          <c:showBubbleSize val="0"/>
        </c:dLbls>
        <c:smooth val="0"/>
        <c:axId val="2011095536"/>
        <c:axId val="-2106579504"/>
      </c:lineChart>
      <c:catAx>
        <c:axId val="2011095536"/>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579504"/>
        <c:crosses val="autoZero"/>
        <c:auto val="0"/>
        <c:lblAlgn val="ctr"/>
        <c:lblOffset val="100"/>
        <c:tickLblSkip val="50"/>
        <c:noMultiLvlLbl val="1"/>
      </c:catAx>
      <c:valAx>
        <c:axId val="-2106579504"/>
        <c:scaling>
          <c:orientation val="minMax"/>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095536"/>
        <c:crosses val="autoZero"/>
        <c:crossBetween val="between"/>
        <c:majorUnit val="0.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Difficult</a:t>
            </a:r>
            <a:r>
              <a:rPr lang="zh-CN"/>
              <a:t> </a:t>
            </a:r>
            <a:r>
              <a:rPr lang="en-US"/>
              <a:t>Level</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Set'!$J$2:$J$502</c:f>
              <c:numCache>
                <c:formatCode>m/d/yy</c:formatCode>
                <c:ptCount val="501"/>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pt idx="382">
                  <c:v>41438.0</c:v>
                </c:pt>
                <c:pt idx="383">
                  <c:v>41439.0</c:v>
                </c:pt>
                <c:pt idx="384">
                  <c:v>41452.0</c:v>
                </c:pt>
                <c:pt idx="385">
                  <c:v>41452.0</c:v>
                </c:pt>
                <c:pt idx="386">
                  <c:v>41454.0</c:v>
                </c:pt>
                <c:pt idx="387">
                  <c:v>41454.0</c:v>
                </c:pt>
                <c:pt idx="388">
                  <c:v>41454.0</c:v>
                </c:pt>
                <c:pt idx="389">
                  <c:v>41454.0</c:v>
                </c:pt>
                <c:pt idx="390">
                  <c:v>41454.0</c:v>
                </c:pt>
                <c:pt idx="391">
                  <c:v>41456.0</c:v>
                </c:pt>
                <c:pt idx="392">
                  <c:v>41460.0</c:v>
                </c:pt>
                <c:pt idx="393">
                  <c:v>41460.0</c:v>
                </c:pt>
                <c:pt idx="394">
                  <c:v>41460.0</c:v>
                </c:pt>
                <c:pt idx="395">
                  <c:v>41460.0</c:v>
                </c:pt>
                <c:pt idx="396">
                  <c:v>41464.0</c:v>
                </c:pt>
                <c:pt idx="397">
                  <c:v>41464.0</c:v>
                </c:pt>
                <c:pt idx="398">
                  <c:v>41464.0</c:v>
                </c:pt>
                <c:pt idx="399">
                  <c:v>41464.0</c:v>
                </c:pt>
                <c:pt idx="400">
                  <c:v>41464.0</c:v>
                </c:pt>
                <c:pt idx="401">
                  <c:v>41465.0</c:v>
                </c:pt>
                <c:pt idx="402">
                  <c:v>41465.0</c:v>
                </c:pt>
                <c:pt idx="403">
                  <c:v>41465.0</c:v>
                </c:pt>
                <c:pt idx="404">
                  <c:v>41467.0</c:v>
                </c:pt>
                <c:pt idx="405">
                  <c:v>41467.0</c:v>
                </c:pt>
                <c:pt idx="406">
                  <c:v>41467.0</c:v>
                </c:pt>
                <c:pt idx="407">
                  <c:v>41467.0</c:v>
                </c:pt>
                <c:pt idx="408">
                  <c:v>41467.0</c:v>
                </c:pt>
                <c:pt idx="409">
                  <c:v>41467.0</c:v>
                </c:pt>
                <c:pt idx="410">
                  <c:v>41467.0</c:v>
                </c:pt>
                <c:pt idx="411">
                  <c:v>41467.0</c:v>
                </c:pt>
                <c:pt idx="412">
                  <c:v>41467.0</c:v>
                </c:pt>
                <c:pt idx="413">
                  <c:v>41468.0</c:v>
                </c:pt>
                <c:pt idx="414">
                  <c:v>41468.0</c:v>
                </c:pt>
                <c:pt idx="415">
                  <c:v>41469.0</c:v>
                </c:pt>
                <c:pt idx="416">
                  <c:v>41469.0</c:v>
                </c:pt>
                <c:pt idx="417">
                  <c:v>41469.0</c:v>
                </c:pt>
                <c:pt idx="418">
                  <c:v>41472.0</c:v>
                </c:pt>
                <c:pt idx="419">
                  <c:v>41472.0</c:v>
                </c:pt>
                <c:pt idx="420">
                  <c:v>41472.0</c:v>
                </c:pt>
                <c:pt idx="421">
                  <c:v>41479.0</c:v>
                </c:pt>
                <c:pt idx="422">
                  <c:v>41479.0</c:v>
                </c:pt>
                <c:pt idx="423">
                  <c:v>41479.0</c:v>
                </c:pt>
                <c:pt idx="424">
                  <c:v>41479.0</c:v>
                </c:pt>
                <c:pt idx="425">
                  <c:v>41479.0</c:v>
                </c:pt>
                <c:pt idx="426">
                  <c:v>41479.0</c:v>
                </c:pt>
                <c:pt idx="427">
                  <c:v>41480.0</c:v>
                </c:pt>
                <c:pt idx="428">
                  <c:v>41480.0</c:v>
                </c:pt>
                <c:pt idx="429">
                  <c:v>41480.0</c:v>
                </c:pt>
                <c:pt idx="430">
                  <c:v>41480.0</c:v>
                </c:pt>
                <c:pt idx="431">
                  <c:v>41485.0</c:v>
                </c:pt>
                <c:pt idx="432">
                  <c:v>41485.0</c:v>
                </c:pt>
                <c:pt idx="433">
                  <c:v>41485.0</c:v>
                </c:pt>
                <c:pt idx="434">
                  <c:v>41485.0</c:v>
                </c:pt>
                <c:pt idx="435">
                  <c:v>41485.0</c:v>
                </c:pt>
                <c:pt idx="436">
                  <c:v>41519.0</c:v>
                </c:pt>
                <c:pt idx="437">
                  <c:v>41519.0</c:v>
                </c:pt>
                <c:pt idx="438">
                  <c:v>41519.0</c:v>
                </c:pt>
                <c:pt idx="439">
                  <c:v>41567.0</c:v>
                </c:pt>
                <c:pt idx="440">
                  <c:v>41567.0</c:v>
                </c:pt>
                <c:pt idx="441">
                  <c:v>41567.0</c:v>
                </c:pt>
                <c:pt idx="442">
                  <c:v>41567.0</c:v>
                </c:pt>
                <c:pt idx="443">
                  <c:v>41567.0</c:v>
                </c:pt>
                <c:pt idx="444">
                  <c:v>41569.0</c:v>
                </c:pt>
                <c:pt idx="445">
                  <c:v>41681.0</c:v>
                </c:pt>
                <c:pt idx="446">
                  <c:v>41681.0</c:v>
                </c:pt>
                <c:pt idx="447">
                  <c:v>41681.0</c:v>
                </c:pt>
                <c:pt idx="448">
                  <c:v>41682.0</c:v>
                </c:pt>
                <c:pt idx="449">
                  <c:v>41682.0</c:v>
                </c:pt>
                <c:pt idx="450">
                  <c:v>41691.0</c:v>
                </c:pt>
                <c:pt idx="451">
                  <c:v>41691.0</c:v>
                </c:pt>
                <c:pt idx="452">
                  <c:v>41691.0</c:v>
                </c:pt>
                <c:pt idx="453">
                  <c:v>41692.0</c:v>
                </c:pt>
                <c:pt idx="454">
                  <c:v>41692.0</c:v>
                </c:pt>
                <c:pt idx="455">
                  <c:v>41696.0</c:v>
                </c:pt>
                <c:pt idx="456">
                  <c:v>41696.0</c:v>
                </c:pt>
                <c:pt idx="457">
                  <c:v>41698.0</c:v>
                </c:pt>
                <c:pt idx="458">
                  <c:v>41703.0</c:v>
                </c:pt>
                <c:pt idx="459">
                  <c:v>41703.0</c:v>
                </c:pt>
                <c:pt idx="460">
                  <c:v>41703.0</c:v>
                </c:pt>
                <c:pt idx="461">
                  <c:v>41704.0</c:v>
                </c:pt>
                <c:pt idx="462">
                  <c:v>41704.0</c:v>
                </c:pt>
                <c:pt idx="463">
                  <c:v>41705.0</c:v>
                </c:pt>
                <c:pt idx="464">
                  <c:v>41705.0</c:v>
                </c:pt>
                <c:pt idx="465">
                  <c:v>41705.0</c:v>
                </c:pt>
                <c:pt idx="466">
                  <c:v>41705.0</c:v>
                </c:pt>
                <c:pt idx="467">
                  <c:v>41705.0</c:v>
                </c:pt>
                <c:pt idx="468">
                  <c:v>41709.0</c:v>
                </c:pt>
                <c:pt idx="469">
                  <c:v>41719.0</c:v>
                </c:pt>
                <c:pt idx="470">
                  <c:v>41725.0</c:v>
                </c:pt>
                <c:pt idx="471">
                  <c:v>41725.0</c:v>
                </c:pt>
                <c:pt idx="472">
                  <c:v>41726.0</c:v>
                </c:pt>
                <c:pt idx="473">
                  <c:v>41726.0</c:v>
                </c:pt>
                <c:pt idx="474">
                  <c:v>41726.0</c:v>
                </c:pt>
                <c:pt idx="475">
                  <c:v>41727.0</c:v>
                </c:pt>
                <c:pt idx="476">
                  <c:v>41728.0</c:v>
                </c:pt>
                <c:pt idx="477">
                  <c:v>41728.0</c:v>
                </c:pt>
                <c:pt idx="478">
                  <c:v>41728.0</c:v>
                </c:pt>
                <c:pt idx="479">
                  <c:v>41729.0</c:v>
                </c:pt>
                <c:pt idx="480">
                  <c:v>41729.0</c:v>
                </c:pt>
                <c:pt idx="481">
                  <c:v>41734.0</c:v>
                </c:pt>
                <c:pt idx="482">
                  <c:v>41734.0</c:v>
                </c:pt>
                <c:pt idx="483">
                  <c:v>41737.0</c:v>
                </c:pt>
                <c:pt idx="484">
                  <c:v>41737.0</c:v>
                </c:pt>
                <c:pt idx="485">
                  <c:v>41737.0</c:v>
                </c:pt>
                <c:pt idx="486">
                  <c:v>41738.0</c:v>
                </c:pt>
                <c:pt idx="487">
                  <c:v>41738.0</c:v>
                </c:pt>
                <c:pt idx="488">
                  <c:v>41740.0</c:v>
                </c:pt>
                <c:pt idx="489">
                  <c:v>41740.0</c:v>
                </c:pt>
                <c:pt idx="490">
                  <c:v>41740.0</c:v>
                </c:pt>
                <c:pt idx="491">
                  <c:v>41741.0</c:v>
                </c:pt>
                <c:pt idx="492">
                  <c:v>41741.0</c:v>
                </c:pt>
                <c:pt idx="493">
                  <c:v>41744.0</c:v>
                </c:pt>
                <c:pt idx="494">
                  <c:v>41744.0</c:v>
                </c:pt>
                <c:pt idx="495">
                  <c:v>41744.0</c:v>
                </c:pt>
                <c:pt idx="496">
                  <c:v>41745.0</c:v>
                </c:pt>
                <c:pt idx="497">
                  <c:v>41745.0</c:v>
                </c:pt>
                <c:pt idx="498">
                  <c:v>41746.0</c:v>
                </c:pt>
                <c:pt idx="499">
                  <c:v>41746.0</c:v>
                </c:pt>
                <c:pt idx="500">
                  <c:v>41746.0</c:v>
                </c:pt>
              </c:numCache>
            </c:numRef>
          </c:cat>
          <c:val>
            <c:numRef>
              <c:f>'Problems Set'!$Q$2:$Q$502</c:f>
              <c:numCache>
                <c:formatCode>0.0000_);[Red]\(0.0000\)</c:formatCode>
                <c:ptCount val="501"/>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1.1</c:v>
                </c:pt>
                <c:pt idx="16">
                  <c:v>1.1</c:v>
                </c:pt>
                <c:pt idx="17">
                  <c:v>1.1</c:v>
                </c:pt>
                <c:pt idx="18">
                  <c:v>1.1</c:v>
                </c:pt>
                <c:pt idx="19">
                  <c:v>1.1</c:v>
                </c:pt>
                <c:pt idx="20">
                  <c:v>1.1</c:v>
                </c:pt>
                <c:pt idx="21">
                  <c:v>1.1</c:v>
                </c:pt>
                <c:pt idx="22">
                  <c:v>1.2</c:v>
                </c:pt>
                <c:pt idx="23">
                  <c:v>1.2</c:v>
                </c:pt>
                <c:pt idx="24">
                  <c:v>1.2</c:v>
                </c:pt>
                <c:pt idx="25">
                  <c:v>1.1</c:v>
                </c:pt>
                <c:pt idx="26">
                  <c:v>1.1</c:v>
                </c:pt>
                <c:pt idx="27">
                  <c:v>1.2</c:v>
                </c:pt>
                <c:pt idx="28">
                  <c:v>1.2</c:v>
                </c:pt>
                <c:pt idx="29">
                  <c:v>1.2</c:v>
                </c:pt>
                <c:pt idx="30">
                  <c:v>1.2</c:v>
                </c:pt>
                <c:pt idx="31">
                  <c:v>1.2</c:v>
                </c:pt>
                <c:pt idx="32">
                  <c:v>1.1</c:v>
                </c:pt>
                <c:pt idx="33">
                  <c:v>1.1</c:v>
                </c:pt>
                <c:pt idx="34">
                  <c:v>1.1</c:v>
                </c:pt>
                <c:pt idx="35">
                  <c:v>1.1</c:v>
                </c:pt>
                <c:pt idx="36">
                  <c:v>1.1</c:v>
                </c:pt>
                <c:pt idx="37">
                  <c:v>1.0</c:v>
                </c:pt>
                <c:pt idx="38">
                  <c:v>1.0</c:v>
                </c:pt>
                <c:pt idx="39">
                  <c:v>1.0</c:v>
                </c:pt>
                <c:pt idx="40">
                  <c:v>1.0</c:v>
                </c:pt>
                <c:pt idx="41">
                  <c:v>1.0</c:v>
                </c:pt>
                <c:pt idx="42">
                  <c:v>1.0</c:v>
                </c:pt>
                <c:pt idx="43">
                  <c:v>1.0</c:v>
                </c:pt>
                <c:pt idx="44">
                  <c:v>1.0</c:v>
                </c:pt>
                <c:pt idx="45">
                  <c:v>1.0</c:v>
                </c:pt>
                <c:pt idx="46">
                  <c:v>1.0</c:v>
                </c:pt>
                <c:pt idx="47">
                  <c:v>1.1</c:v>
                </c:pt>
                <c:pt idx="48">
                  <c:v>1.2</c:v>
                </c:pt>
                <c:pt idx="49">
                  <c:v>1.2</c:v>
                </c:pt>
                <c:pt idx="50">
                  <c:v>1.2</c:v>
                </c:pt>
                <c:pt idx="51">
                  <c:v>1.2</c:v>
                </c:pt>
                <c:pt idx="52">
                  <c:v>1.2</c:v>
                </c:pt>
                <c:pt idx="53">
                  <c:v>1.2</c:v>
                </c:pt>
                <c:pt idx="54">
                  <c:v>1.2</c:v>
                </c:pt>
                <c:pt idx="55">
                  <c:v>1.3</c:v>
                </c:pt>
                <c:pt idx="56">
                  <c:v>1.4</c:v>
                </c:pt>
                <c:pt idx="57">
                  <c:v>1.4</c:v>
                </c:pt>
                <c:pt idx="58">
                  <c:v>1.3</c:v>
                </c:pt>
                <c:pt idx="59">
                  <c:v>1.3</c:v>
                </c:pt>
                <c:pt idx="60">
                  <c:v>1.3</c:v>
                </c:pt>
                <c:pt idx="61">
                  <c:v>1.3</c:v>
                </c:pt>
                <c:pt idx="62">
                  <c:v>1.3</c:v>
                </c:pt>
                <c:pt idx="63">
                  <c:v>1.3</c:v>
                </c:pt>
                <c:pt idx="64">
                  <c:v>1.4</c:v>
                </c:pt>
                <c:pt idx="65">
                  <c:v>1.3</c:v>
                </c:pt>
                <c:pt idx="66">
                  <c:v>1.2</c:v>
                </c:pt>
                <c:pt idx="67">
                  <c:v>1.2</c:v>
                </c:pt>
                <c:pt idx="68">
                  <c:v>1.2</c:v>
                </c:pt>
                <c:pt idx="69">
                  <c:v>1.3</c:v>
                </c:pt>
                <c:pt idx="70">
                  <c:v>1.3</c:v>
                </c:pt>
                <c:pt idx="71">
                  <c:v>1.3</c:v>
                </c:pt>
                <c:pt idx="72">
                  <c:v>1.3</c:v>
                </c:pt>
                <c:pt idx="73">
                  <c:v>1.4</c:v>
                </c:pt>
                <c:pt idx="74">
                  <c:v>1.3</c:v>
                </c:pt>
                <c:pt idx="75">
                  <c:v>1.3</c:v>
                </c:pt>
                <c:pt idx="76">
                  <c:v>1.4</c:v>
                </c:pt>
                <c:pt idx="77">
                  <c:v>1.4</c:v>
                </c:pt>
                <c:pt idx="78">
                  <c:v>1.4</c:v>
                </c:pt>
                <c:pt idx="79">
                  <c:v>1.3</c:v>
                </c:pt>
                <c:pt idx="80">
                  <c:v>1.3</c:v>
                </c:pt>
                <c:pt idx="81">
                  <c:v>1.4</c:v>
                </c:pt>
                <c:pt idx="82">
                  <c:v>1.4</c:v>
                </c:pt>
                <c:pt idx="83">
                  <c:v>1.3</c:v>
                </c:pt>
                <c:pt idx="84">
                  <c:v>1.3</c:v>
                </c:pt>
                <c:pt idx="85">
                  <c:v>1.3</c:v>
                </c:pt>
                <c:pt idx="86">
                  <c:v>1.2</c:v>
                </c:pt>
                <c:pt idx="87">
                  <c:v>1.2</c:v>
                </c:pt>
                <c:pt idx="88">
                  <c:v>1.2</c:v>
                </c:pt>
                <c:pt idx="89">
                  <c:v>1.2</c:v>
                </c:pt>
                <c:pt idx="90">
                  <c:v>1.2</c:v>
                </c:pt>
                <c:pt idx="91">
                  <c:v>1.1</c:v>
                </c:pt>
                <c:pt idx="92">
                  <c:v>1.1</c:v>
                </c:pt>
                <c:pt idx="93">
                  <c:v>1.1</c:v>
                </c:pt>
                <c:pt idx="94">
                  <c:v>1.2</c:v>
                </c:pt>
                <c:pt idx="95">
                  <c:v>1.2</c:v>
                </c:pt>
                <c:pt idx="96">
                  <c:v>1.2</c:v>
                </c:pt>
                <c:pt idx="97">
                  <c:v>1.1</c:v>
                </c:pt>
                <c:pt idx="98">
                  <c:v>1.1</c:v>
                </c:pt>
                <c:pt idx="99">
                  <c:v>1.1</c:v>
                </c:pt>
                <c:pt idx="100">
                  <c:v>1.2</c:v>
                </c:pt>
                <c:pt idx="101">
                  <c:v>1.2</c:v>
                </c:pt>
                <c:pt idx="102">
                  <c:v>1.2</c:v>
                </c:pt>
                <c:pt idx="103">
                  <c:v>1.2</c:v>
                </c:pt>
                <c:pt idx="104">
                  <c:v>1.1</c:v>
                </c:pt>
                <c:pt idx="105">
                  <c:v>1.1</c:v>
                </c:pt>
                <c:pt idx="106">
                  <c:v>1.2</c:v>
                </c:pt>
                <c:pt idx="107">
                  <c:v>1.2</c:v>
                </c:pt>
                <c:pt idx="108">
                  <c:v>1.2</c:v>
                </c:pt>
                <c:pt idx="109">
                  <c:v>1.3</c:v>
                </c:pt>
                <c:pt idx="110">
                  <c:v>1.2</c:v>
                </c:pt>
                <c:pt idx="111">
                  <c:v>1.2</c:v>
                </c:pt>
                <c:pt idx="112">
                  <c:v>1.2</c:v>
                </c:pt>
                <c:pt idx="113">
                  <c:v>1.3</c:v>
                </c:pt>
                <c:pt idx="114">
                  <c:v>1.3</c:v>
                </c:pt>
                <c:pt idx="115">
                  <c:v>1.3</c:v>
                </c:pt>
                <c:pt idx="116">
                  <c:v>1.2</c:v>
                </c:pt>
                <c:pt idx="117">
                  <c:v>1.3</c:v>
                </c:pt>
                <c:pt idx="118">
                  <c:v>1.3</c:v>
                </c:pt>
                <c:pt idx="119">
                  <c:v>1.2</c:v>
                </c:pt>
                <c:pt idx="120">
                  <c:v>1.2</c:v>
                </c:pt>
                <c:pt idx="121">
                  <c:v>1.2</c:v>
                </c:pt>
                <c:pt idx="122">
                  <c:v>1.2</c:v>
                </c:pt>
                <c:pt idx="123">
                  <c:v>1.2</c:v>
                </c:pt>
                <c:pt idx="124">
                  <c:v>1.2</c:v>
                </c:pt>
                <c:pt idx="125">
                  <c:v>1.2</c:v>
                </c:pt>
                <c:pt idx="126">
                  <c:v>1.2</c:v>
                </c:pt>
                <c:pt idx="127">
                  <c:v>1.2</c:v>
                </c:pt>
                <c:pt idx="128">
                  <c:v>1.2</c:v>
                </c:pt>
                <c:pt idx="129">
                  <c:v>1.2</c:v>
                </c:pt>
                <c:pt idx="130">
                  <c:v>1.2</c:v>
                </c:pt>
                <c:pt idx="131">
                  <c:v>1.3</c:v>
                </c:pt>
                <c:pt idx="132">
                  <c:v>1.3</c:v>
                </c:pt>
                <c:pt idx="133">
                  <c:v>1.2</c:v>
                </c:pt>
                <c:pt idx="134">
                  <c:v>1.2</c:v>
                </c:pt>
                <c:pt idx="135">
                  <c:v>1.2</c:v>
                </c:pt>
                <c:pt idx="136">
                  <c:v>1.3</c:v>
                </c:pt>
                <c:pt idx="137">
                  <c:v>1.3</c:v>
                </c:pt>
                <c:pt idx="138">
                  <c:v>1.3</c:v>
                </c:pt>
                <c:pt idx="139">
                  <c:v>1.4</c:v>
                </c:pt>
                <c:pt idx="140">
                  <c:v>1.6</c:v>
                </c:pt>
                <c:pt idx="141">
                  <c:v>1.5</c:v>
                </c:pt>
                <c:pt idx="142">
                  <c:v>1.5</c:v>
                </c:pt>
                <c:pt idx="143">
                  <c:v>1.5</c:v>
                </c:pt>
                <c:pt idx="144">
                  <c:v>1.5</c:v>
                </c:pt>
                <c:pt idx="145">
                  <c:v>1.5</c:v>
                </c:pt>
                <c:pt idx="146">
                  <c:v>1.5</c:v>
                </c:pt>
                <c:pt idx="147">
                  <c:v>1.4</c:v>
                </c:pt>
                <c:pt idx="148">
                  <c:v>1.4</c:v>
                </c:pt>
                <c:pt idx="149">
                  <c:v>1.3</c:v>
                </c:pt>
                <c:pt idx="150">
                  <c:v>1.1</c:v>
                </c:pt>
                <c:pt idx="151">
                  <c:v>1.1</c:v>
                </c:pt>
                <c:pt idx="152">
                  <c:v>1.1</c:v>
                </c:pt>
                <c:pt idx="153">
                  <c:v>1.1</c:v>
                </c:pt>
                <c:pt idx="154">
                  <c:v>1.1</c:v>
                </c:pt>
                <c:pt idx="155">
                  <c:v>1.2</c:v>
                </c:pt>
                <c:pt idx="156">
                  <c:v>1.1</c:v>
                </c:pt>
                <c:pt idx="157">
                  <c:v>1.1</c:v>
                </c:pt>
                <c:pt idx="158">
                  <c:v>1.2</c:v>
                </c:pt>
                <c:pt idx="159">
                  <c:v>1.2</c:v>
                </c:pt>
                <c:pt idx="160">
                  <c:v>1.2</c:v>
                </c:pt>
                <c:pt idx="161">
                  <c:v>1.2</c:v>
                </c:pt>
                <c:pt idx="162">
                  <c:v>1.2</c:v>
                </c:pt>
                <c:pt idx="163">
                  <c:v>1.2</c:v>
                </c:pt>
                <c:pt idx="164">
                  <c:v>1.3</c:v>
                </c:pt>
                <c:pt idx="165">
                  <c:v>1.4</c:v>
                </c:pt>
                <c:pt idx="166">
                  <c:v>1.4</c:v>
                </c:pt>
                <c:pt idx="167">
                  <c:v>1.4</c:v>
                </c:pt>
                <c:pt idx="168">
                  <c:v>1.3</c:v>
                </c:pt>
                <c:pt idx="169">
                  <c:v>1.3</c:v>
                </c:pt>
                <c:pt idx="170">
                  <c:v>1.3</c:v>
                </c:pt>
                <c:pt idx="171">
                  <c:v>1.4</c:v>
                </c:pt>
                <c:pt idx="172">
                  <c:v>1.4</c:v>
                </c:pt>
                <c:pt idx="173">
                  <c:v>1.4</c:v>
                </c:pt>
                <c:pt idx="174">
                  <c:v>1.3</c:v>
                </c:pt>
                <c:pt idx="175">
                  <c:v>1.1</c:v>
                </c:pt>
                <c:pt idx="176">
                  <c:v>1.1</c:v>
                </c:pt>
                <c:pt idx="177">
                  <c:v>1.1</c:v>
                </c:pt>
                <c:pt idx="178">
                  <c:v>1.1</c:v>
                </c:pt>
                <c:pt idx="179">
                  <c:v>1.1</c:v>
                </c:pt>
                <c:pt idx="180">
                  <c:v>1.1</c:v>
                </c:pt>
                <c:pt idx="181">
                  <c:v>1.0</c:v>
                </c:pt>
                <c:pt idx="182">
                  <c:v>1.0</c:v>
                </c:pt>
                <c:pt idx="183">
                  <c:v>1.0</c:v>
                </c:pt>
                <c:pt idx="184">
                  <c:v>1.0</c:v>
                </c:pt>
                <c:pt idx="185">
                  <c:v>1.0</c:v>
                </c:pt>
                <c:pt idx="186">
                  <c:v>1.0</c:v>
                </c:pt>
                <c:pt idx="187">
                  <c:v>1.0</c:v>
                </c:pt>
                <c:pt idx="188">
                  <c:v>1.0</c:v>
                </c:pt>
                <c:pt idx="189">
                  <c:v>1.1</c:v>
                </c:pt>
                <c:pt idx="190">
                  <c:v>1.1</c:v>
                </c:pt>
                <c:pt idx="191">
                  <c:v>1.1</c:v>
                </c:pt>
                <c:pt idx="192">
                  <c:v>1.1</c:v>
                </c:pt>
                <c:pt idx="193">
                  <c:v>1.2</c:v>
                </c:pt>
                <c:pt idx="194">
                  <c:v>1.3</c:v>
                </c:pt>
                <c:pt idx="195">
                  <c:v>1.3</c:v>
                </c:pt>
                <c:pt idx="196">
                  <c:v>1.5</c:v>
                </c:pt>
                <c:pt idx="197">
                  <c:v>1.5</c:v>
                </c:pt>
                <c:pt idx="198">
                  <c:v>1.5</c:v>
                </c:pt>
                <c:pt idx="199">
                  <c:v>1.5</c:v>
                </c:pt>
                <c:pt idx="200">
                  <c:v>1.5</c:v>
                </c:pt>
                <c:pt idx="201">
                  <c:v>1.5</c:v>
                </c:pt>
                <c:pt idx="202">
                  <c:v>1.5</c:v>
                </c:pt>
                <c:pt idx="203">
                  <c:v>1.5</c:v>
                </c:pt>
                <c:pt idx="204">
                  <c:v>1.4</c:v>
                </c:pt>
                <c:pt idx="205">
                  <c:v>1.5</c:v>
                </c:pt>
                <c:pt idx="206">
                  <c:v>1.4</c:v>
                </c:pt>
                <c:pt idx="207">
                  <c:v>1.5</c:v>
                </c:pt>
                <c:pt idx="208">
                  <c:v>1.5</c:v>
                </c:pt>
                <c:pt idx="209">
                  <c:v>1.5</c:v>
                </c:pt>
                <c:pt idx="210">
                  <c:v>1.5</c:v>
                </c:pt>
                <c:pt idx="211">
                  <c:v>1.5</c:v>
                </c:pt>
                <c:pt idx="212">
                  <c:v>1.6</c:v>
                </c:pt>
                <c:pt idx="213">
                  <c:v>1.5</c:v>
                </c:pt>
                <c:pt idx="214">
                  <c:v>1.5</c:v>
                </c:pt>
                <c:pt idx="215">
                  <c:v>1.4</c:v>
                </c:pt>
                <c:pt idx="216">
                  <c:v>1.3</c:v>
                </c:pt>
                <c:pt idx="217">
                  <c:v>1.2</c:v>
                </c:pt>
                <c:pt idx="218">
                  <c:v>1.2</c:v>
                </c:pt>
                <c:pt idx="219">
                  <c:v>1.1</c:v>
                </c:pt>
                <c:pt idx="220">
                  <c:v>1.2</c:v>
                </c:pt>
                <c:pt idx="221">
                  <c:v>1.2</c:v>
                </c:pt>
                <c:pt idx="222">
                  <c:v>1.1</c:v>
                </c:pt>
                <c:pt idx="223">
                  <c:v>1.1</c:v>
                </c:pt>
                <c:pt idx="224">
                  <c:v>1.1</c:v>
                </c:pt>
                <c:pt idx="225">
                  <c:v>1.1</c:v>
                </c:pt>
                <c:pt idx="226">
                  <c:v>1.1</c:v>
                </c:pt>
                <c:pt idx="227">
                  <c:v>1.1</c:v>
                </c:pt>
                <c:pt idx="228">
                  <c:v>1.1</c:v>
                </c:pt>
                <c:pt idx="229">
                  <c:v>1.1</c:v>
                </c:pt>
                <c:pt idx="230">
                  <c:v>1.0</c:v>
                </c:pt>
                <c:pt idx="231">
                  <c:v>1.0</c:v>
                </c:pt>
                <c:pt idx="232">
                  <c:v>1.0</c:v>
                </c:pt>
                <c:pt idx="233">
                  <c:v>1.0</c:v>
                </c:pt>
                <c:pt idx="234">
                  <c:v>1.0</c:v>
                </c:pt>
                <c:pt idx="235">
                  <c:v>1.0</c:v>
                </c:pt>
                <c:pt idx="236">
                  <c:v>1.0</c:v>
                </c:pt>
                <c:pt idx="237">
                  <c:v>1.1</c:v>
                </c:pt>
                <c:pt idx="238">
                  <c:v>1.1</c:v>
                </c:pt>
                <c:pt idx="239">
                  <c:v>1.2</c:v>
                </c:pt>
                <c:pt idx="240">
                  <c:v>1.2</c:v>
                </c:pt>
                <c:pt idx="241">
                  <c:v>1.3</c:v>
                </c:pt>
                <c:pt idx="242">
                  <c:v>1.4</c:v>
                </c:pt>
                <c:pt idx="243">
                  <c:v>1.4</c:v>
                </c:pt>
                <c:pt idx="244">
                  <c:v>1.6</c:v>
                </c:pt>
                <c:pt idx="245">
                  <c:v>1.6</c:v>
                </c:pt>
                <c:pt idx="246">
                  <c:v>1.6</c:v>
                </c:pt>
                <c:pt idx="247">
                  <c:v>1.5</c:v>
                </c:pt>
                <c:pt idx="248">
                  <c:v>1.5</c:v>
                </c:pt>
                <c:pt idx="249">
                  <c:v>1.4</c:v>
                </c:pt>
                <c:pt idx="250">
                  <c:v>1.5</c:v>
                </c:pt>
                <c:pt idx="251">
                  <c:v>1.6</c:v>
                </c:pt>
                <c:pt idx="252">
                  <c:v>1.5</c:v>
                </c:pt>
                <c:pt idx="253">
                  <c:v>1.5</c:v>
                </c:pt>
                <c:pt idx="254">
                  <c:v>1.7</c:v>
                </c:pt>
                <c:pt idx="255">
                  <c:v>1.7</c:v>
                </c:pt>
                <c:pt idx="256">
                  <c:v>1.7</c:v>
                </c:pt>
                <c:pt idx="257">
                  <c:v>1.7</c:v>
                </c:pt>
                <c:pt idx="258">
                  <c:v>1.7</c:v>
                </c:pt>
                <c:pt idx="259">
                  <c:v>1.7</c:v>
                </c:pt>
                <c:pt idx="260">
                  <c:v>1.6</c:v>
                </c:pt>
                <c:pt idx="261">
                  <c:v>1.4</c:v>
                </c:pt>
                <c:pt idx="262">
                  <c:v>1.4</c:v>
                </c:pt>
                <c:pt idx="263">
                  <c:v>1.4</c:v>
                </c:pt>
                <c:pt idx="264">
                  <c:v>1.0</c:v>
                </c:pt>
                <c:pt idx="265">
                  <c:v>1.0</c:v>
                </c:pt>
                <c:pt idx="266">
                  <c:v>1.0</c:v>
                </c:pt>
                <c:pt idx="267">
                  <c:v>1.2</c:v>
                </c:pt>
                <c:pt idx="268">
                  <c:v>1.3</c:v>
                </c:pt>
                <c:pt idx="269">
                  <c:v>1.3</c:v>
                </c:pt>
                <c:pt idx="270">
                  <c:v>1.3</c:v>
                </c:pt>
                <c:pt idx="271">
                  <c:v>1.4</c:v>
                </c:pt>
                <c:pt idx="272">
                  <c:v>1.6</c:v>
                </c:pt>
                <c:pt idx="273">
                  <c:v>1.7</c:v>
                </c:pt>
                <c:pt idx="274">
                  <c:v>1.8</c:v>
                </c:pt>
                <c:pt idx="275">
                  <c:v>1.9</c:v>
                </c:pt>
                <c:pt idx="276">
                  <c:v>2.1</c:v>
                </c:pt>
                <c:pt idx="277">
                  <c:v>2.0</c:v>
                </c:pt>
                <c:pt idx="278">
                  <c:v>2.3</c:v>
                </c:pt>
                <c:pt idx="279">
                  <c:v>2.3</c:v>
                </c:pt>
                <c:pt idx="280">
                  <c:v>2.5</c:v>
                </c:pt>
                <c:pt idx="281">
                  <c:v>2.5</c:v>
                </c:pt>
                <c:pt idx="282">
                  <c:v>2.625</c:v>
                </c:pt>
                <c:pt idx="283">
                  <c:v>2.75</c:v>
                </c:pt>
                <c:pt idx="284">
                  <c:v>2.625</c:v>
                </c:pt>
                <c:pt idx="285">
                  <c:v>2.625</c:v>
                </c:pt>
                <c:pt idx="286">
                  <c:v>2.25</c:v>
                </c:pt>
                <c:pt idx="287">
                  <c:v>2.5</c:v>
                </c:pt>
                <c:pt idx="288">
                  <c:v>2.375</c:v>
                </c:pt>
                <c:pt idx="289">
                  <c:v>2.625</c:v>
                </c:pt>
                <c:pt idx="290">
                  <c:v>2.625</c:v>
                </c:pt>
                <c:pt idx="291">
                  <c:v>2.875</c:v>
                </c:pt>
                <c:pt idx="292">
                  <c:v>3.0</c:v>
                </c:pt>
                <c:pt idx="293">
                  <c:v>3.0</c:v>
                </c:pt>
                <c:pt idx="294">
                  <c:v>3.125</c:v>
                </c:pt>
                <c:pt idx="295">
                  <c:v>3.125</c:v>
                </c:pt>
                <c:pt idx="296">
                  <c:v>3.125</c:v>
                </c:pt>
                <c:pt idx="297">
                  <c:v>3.0</c:v>
                </c:pt>
                <c:pt idx="298">
                  <c:v>3.0</c:v>
                </c:pt>
                <c:pt idx="299">
                  <c:v>2.75</c:v>
                </c:pt>
                <c:pt idx="300">
                  <c:v>2.625</c:v>
                </c:pt>
                <c:pt idx="301">
                  <c:v>2.5</c:v>
                </c:pt>
                <c:pt idx="302">
                  <c:v>2.5</c:v>
                </c:pt>
                <c:pt idx="303">
                  <c:v>2.625</c:v>
                </c:pt>
                <c:pt idx="304">
                  <c:v>3.0</c:v>
                </c:pt>
                <c:pt idx="305">
                  <c:v>3.0</c:v>
                </c:pt>
                <c:pt idx="306">
                  <c:v>3.0</c:v>
                </c:pt>
                <c:pt idx="307">
                  <c:v>2.875</c:v>
                </c:pt>
                <c:pt idx="308">
                  <c:v>3.0</c:v>
                </c:pt>
                <c:pt idx="309">
                  <c:v>3.375</c:v>
                </c:pt>
                <c:pt idx="310">
                  <c:v>3.5</c:v>
                </c:pt>
                <c:pt idx="311">
                  <c:v>3.125</c:v>
                </c:pt>
                <c:pt idx="312">
                  <c:v>3.0</c:v>
                </c:pt>
                <c:pt idx="313">
                  <c:v>3.0</c:v>
                </c:pt>
                <c:pt idx="314">
                  <c:v>3.0</c:v>
                </c:pt>
                <c:pt idx="315">
                  <c:v>3.375</c:v>
                </c:pt>
                <c:pt idx="316">
                  <c:v>3.625</c:v>
                </c:pt>
                <c:pt idx="317">
                  <c:v>3.5</c:v>
                </c:pt>
                <c:pt idx="318">
                  <c:v>3.375</c:v>
                </c:pt>
                <c:pt idx="319">
                  <c:v>3.625</c:v>
                </c:pt>
                <c:pt idx="320">
                  <c:v>3.5</c:v>
                </c:pt>
                <c:pt idx="321">
                  <c:v>3.375</c:v>
                </c:pt>
                <c:pt idx="322">
                  <c:v>3.25</c:v>
                </c:pt>
                <c:pt idx="323">
                  <c:v>3.0</c:v>
                </c:pt>
                <c:pt idx="324">
                  <c:v>2.75</c:v>
                </c:pt>
                <c:pt idx="325">
                  <c:v>2.75</c:v>
                </c:pt>
                <c:pt idx="326">
                  <c:v>2.625</c:v>
                </c:pt>
                <c:pt idx="327">
                  <c:v>2.625</c:v>
                </c:pt>
                <c:pt idx="328">
                  <c:v>2.625</c:v>
                </c:pt>
                <c:pt idx="329">
                  <c:v>2.75</c:v>
                </c:pt>
                <c:pt idx="330">
                  <c:v>2.875</c:v>
                </c:pt>
                <c:pt idx="331">
                  <c:v>3.0</c:v>
                </c:pt>
                <c:pt idx="332">
                  <c:v>2.875</c:v>
                </c:pt>
                <c:pt idx="333">
                  <c:v>2.875</c:v>
                </c:pt>
                <c:pt idx="334">
                  <c:v>3.0</c:v>
                </c:pt>
                <c:pt idx="335">
                  <c:v>2.875</c:v>
                </c:pt>
                <c:pt idx="336">
                  <c:v>2.875</c:v>
                </c:pt>
                <c:pt idx="337">
                  <c:v>3.0</c:v>
                </c:pt>
                <c:pt idx="338">
                  <c:v>2.75</c:v>
                </c:pt>
                <c:pt idx="339">
                  <c:v>2.625</c:v>
                </c:pt>
                <c:pt idx="340">
                  <c:v>2.625</c:v>
                </c:pt>
                <c:pt idx="341">
                  <c:v>2.5</c:v>
                </c:pt>
                <c:pt idx="342">
                  <c:v>2.25</c:v>
                </c:pt>
                <c:pt idx="343">
                  <c:v>2.375</c:v>
                </c:pt>
                <c:pt idx="344">
                  <c:v>2.375</c:v>
                </c:pt>
                <c:pt idx="345">
                  <c:v>2.125</c:v>
                </c:pt>
                <c:pt idx="346">
                  <c:v>2.25</c:v>
                </c:pt>
                <c:pt idx="347">
                  <c:v>2.25</c:v>
                </c:pt>
                <c:pt idx="348">
                  <c:v>2.25</c:v>
                </c:pt>
                <c:pt idx="349">
                  <c:v>2.25</c:v>
                </c:pt>
                <c:pt idx="350">
                  <c:v>2.375</c:v>
                </c:pt>
                <c:pt idx="351">
                  <c:v>2.375</c:v>
                </c:pt>
                <c:pt idx="352">
                  <c:v>2.375</c:v>
                </c:pt>
                <c:pt idx="353">
                  <c:v>2.625</c:v>
                </c:pt>
                <c:pt idx="354">
                  <c:v>2.75</c:v>
                </c:pt>
                <c:pt idx="355">
                  <c:v>2.75</c:v>
                </c:pt>
                <c:pt idx="356">
                  <c:v>2.875</c:v>
                </c:pt>
                <c:pt idx="357">
                  <c:v>3.0</c:v>
                </c:pt>
                <c:pt idx="358">
                  <c:v>3.125</c:v>
                </c:pt>
                <c:pt idx="359">
                  <c:v>3.0</c:v>
                </c:pt>
                <c:pt idx="360">
                  <c:v>2.875</c:v>
                </c:pt>
                <c:pt idx="361">
                  <c:v>2.75</c:v>
                </c:pt>
                <c:pt idx="362">
                  <c:v>2.625</c:v>
                </c:pt>
                <c:pt idx="363">
                  <c:v>2.625</c:v>
                </c:pt>
                <c:pt idx="364">
                  <c:v>2.625</c:v>
                </c:pt>
                <c:pt idx="365">
                  <c:v>2.625</c:v>
                </c:pt>
                <c:pt idx="366">
                  <c:v>2.625</c:v>
                </c:pt>
                <c:pt idx="367">
                  <c:v>2.625</c:v>
                </c:pt>
                <c:pt idx="368">
                  <c:v>2.75</c:v>
                </c:pt>
                <c:pt idx="369">
                  <c:v>2.625</c:v>
                </c:pt>
                <c:pt idx="370">
                  <c:v>2.625</c:v>
                </c:pt>
                <c:pt idx="371">
                  <c:v>2.5</c:v>
                </c:pt>
                <c:pt idx="372">
                  <c:v>2.5</c:v>
                </c:pt>
                <c:pt idx="373">
                  <c:v>2.5</c:v>
                </c:pt>
                <c:pt idx="374">
                  <c:v>2.5</c:v>
                </c:pt>
                <c:pt idx="375">
                  <c:v>2.5</c:v>
                </c:pt>
                <c:pt idx="376">
                  <c:v>2.375</c:v>
                </c:pt>
                <c:pt idx="377">
                  <c:v>2.625</c:v>
                </c:pt>
                <c:pt idx="378">
                  <c:v>2.875</c:v>
                </c:pt>
                <c:pt idx="379">
                  <c:v>3.0</c:v>
                </c:pt>
                <c:pt idx="380">
                  <c:v>3.0</c:v>
                </c:pt>
                <c:pt idx="381">
                  <c:v>2.875</c:v>
                </c:pt>
                <c:pt idx="382">
                  <c:v>2.875</c:v>
                </c:pt>
                <c:pt idx="383">
                  <c:v>2.875</c:v>
                </c:pt>
                <c:pt idx="384">
                  <c:v>3.0</c:v>
                </c:pt>
                <c:pt idx="385">
                  <c:v>2.875</c:v>
                </c:pt>
                <c:pt idx="386">
                  <c:v>2.625</c:v>
                </c:pt>
                <c:pt idx="387">
                  <c:v>2.5</c:v>
                </c:pt>
                <c:pt idx="388">
                  <c:v>2.5</c:v>
                </c:pt>
                <c:pt idx="389">
                  <c:v>2.375</c:v>
                </c:pt>
                <c:pt idx="390">
                  <c:v>2.25</c:v>
                </c:pt>
                <c:pt idx="391">
                  <c:v>2.4375</c:v>
                </c:pt>
                <c:pt idx="392">
                  <c:v>2.3125</c:v>
                </c:pt>
                <c:pt idx="393">
                  <c:v>2.3125</c:v>
                </c:pt>
                <c:pt idx="394">
                  <c:v>2.3125</c:v>
                </c:pt>
                <c:pt idx="395">
                  <c:v>2.3125</c:v>
                </c:pt>
                <c:pt idx="396">
                  <c:v>2.3125</c:v>
                </c:pt>
                <c:pt idx="397">
                  <c:v>2.4375</c:v>
                </c:pt>
                <c:pt idx="398">
                  <c:v>2.4375</c:v>
                </c:pt>
                <c:pt idx="399">
                  <c:v>2.25</c:v>
                </c:pt>
                <c:pt idx="400">
                  <c:v>2.25</c:v>
                </c:pt>
                <c:pt idx="401">
                  <c:v>2.125</c:v>
                </c:pt>
                <c:pt idx="402">
                  <c:v>2.25</c:v>
                </c:pt>
                <c:pt idx="403">
                  <c:v>2.375</c:v>
                </c:pt>
                <c:pt idx="404">
                  <c:v>2.25</c:v>
                </c:pt>
                <c:pt idx="405">
                  <c:v>2.25</c:v>
                </c:pt>
                <c:pt idx="406">
                  <c:v>2.25</c:v>
                </c:pt>
                <c:pt idx="407">
                  <c:v>2.375</c:v>
                </c:pt>
                <c:pt idx="408">
                  <c:v>2.5</c:v>
                </c:pt>
                <c:pt idx="409">
                  <c:v>2.625</c:v>
                </c:pt>
                <c:pt idx="410">
                  <c:v>2.625</c:v>
                </c:pt>
                <c:pt idx="411">
                  <c:v>2.625</c:v>
                </c:pt>
                <c:pt idx="412">
                  <c:v>2.75</c:v>
                </c:pt>
                <c:pt idx="413">
                  <c:v>2.75</c:v>
                </c:pt>
                <c:pt idx="414">
                  <c:v>2.875</c:v>
                </c:pt>
                <c:pt idx="415">
                  <c:v>2.75</c:v>
                </c:pt>
                <c:pt idx="416">
                  <c:v>2.75</c:v>
                </c:pt>
                <c:pt idx="417">
                  <c:v>2.625</c:v>
                </c:pt>
                <c:pt idx="418">
                  <c:v>2.5</c:v>
                </c:pt>
                <c:pt idx="419">
                  <c:v>2.5</c:v>
                </c:pt>
                <c:pt idx="420">
                  <c:v>2.5</c:v>
                </c:pt>
                <c:pt idx="421">
                  <c:v>2.5</c:v>
                </c:pt>
                <c:pt idx="422">
                  <c:v>2.5625</c:v>
                </c:pt>
                <c:pt idx="423">
                  <c:v>2.5625</c:v>
                </c:pt>
                <c:pt idx="424">
                  <c:v>2.4375</c:v>
                </c:pt>
                <c:pt idx="425">
                  <c:v>2.4375</c:v>
                </c:pt>
                <c:pt idx="426">
                  <c:v>2.4375</c:v>
                </c:pt>
                <c:pt idx="427">
                  <c:v>2.4375</c:v>
                </c:pt>
                <c:pt idx="428">
                  <c:v>2.3125</c:v>
                </c:pt>
                <c:pt idx="429">
                  <c:v>2.375</c:v>
                </c:pt>
                <c:pt idx="430">
                  <c:v>2.25</c:v>
                </c:pt>
                <c:pt idx="431">
                  <c:v>2.3125</c:v>
                </c:pt>
                <c:pt idx="432">
                  <c:v>2.4375</c:v>
                </c:pt>
                <c:pt idx="433">
                  <c:v>2.5625</c:v>
                </c:pt>
                <c:pt idx="434">
                  <c:v>2.5625</c:v>
                </c:pt>
                <c:pt idx="435">
                  <c:v>2.5625</c:v>
                </c:pt>
                <c:pt idx="436">
                  <c:v>2.4375</c:v>
                </c:pt>
                <c:pt idx="437">
                  <c:v>2.375</c:v>
                </c:pt>
                <c:pt idx="438">
                  <c:v>2.3125</c:v>
                </c:pt>
                <c:pt idx="439">
                  <c:v>2.375</c:v>
                </c:pt>
                <c:pt idx="440">
                  <c:v>2.375</c:v>
                </c:pt>
                <c:pt idx="441">
                  <c:v>2.375</c:v>
                </c:pt>
                <c:pt idx="442">
                  <c:v>2.5625</c:v>
                </c:pt>
                <c:pt idx="443">
                  <c:v>2.625</c:v>
                </c:pt>
                <c:pt idx="444">
                  <c:v>2.9375</c:v>
                </c:pt>
                <c:pt idx="445">
                  <c:v>2.8125</c:v>
                </c:pt>
                <c:pt idx="446">
                  <c:v>2.6875</c:v>
                </c:pt>
                <c:pt idx="447">
                  <c:v>2.4375</c:v>
                </c:pt>
                <c:pt idx="448">
                  <c:v>2.25</c:v>
                </c:pt>
                <c:pt idx="449">
                  <c:v>2.25</c:v>
                </c:pt>
                <c:pt idx="450">
                  <c:v>1.9375</c:v>
                </c:pt>
                <c:pt idx="451">
                  <c:v>1.625</c:v>
                </c:pt>
                <c:pt idx="452">
                  <c:v>1.375</c:v>
                </c:pt>
                <c:pt idx="453">
                  <c:v>1.5</c:v>
                </c:pt>
                <c:pt idx="454">
                  <c:v>1.5625</c:v>
                </c:pt>
                <c:pt idx="455">
                  <c:v>1.5625</c:v>
                </c:pt>
                <c:pt idx="456">
                  <c:v>1.625</c:v>
                </c:pt>
                <c:pt idx="457">
                  <c:v>1.5</c:v>
                </c:pt>
                <c:pt idx="458">
                  <c:v>1.625</c:v>
                </c:pt>
                <c:pt idx="459">
                  <c:v>1.75</c:v>
                </c:pt>
                <c:pt idx="460">
                  <c:v>1.6875</c:v>
                </c:pt>
                <c:pt idx="461">
                  <c:v>1.5625</c:v>
                </c:pt>
                <c:pt idx="462">
                  <c:v>1.8125</c:v>
                </c:pt>
                <c:pt idx="463">
                  <c:v>1.9375</c:v>
                </c:pt>
                <c:pt idx="464">
                  <c:v>1.8125</c:v>
                </c:pt>
                <c:pt idx="465">
                  <c:v>1.75</c:v>
                </c:pt>
                <c:pt idx="466">
                  <c:v>1.625</c:v>
                </c:pt>
                <c:pt idx="467">
                  <c:v>1.5</c:v>
                </c:pt>
                <c:pt idx="468">
                  <c:v>1.75</c:v>
                </c:pt>
                <c:pt idx="469">
                  <c:v>1.875</c:v>
                </c:pt>
                <c:pt idx="470">
                  <c:v>1.5625</c:v>
                </c:pt>
                <c:pt idx="471">
                  <c:v>1.625</c:v>
                </c:pt>
                <c:pt idx="472">
                  <c:v>1.625</c:v>
                </c:pt>
                <c:pt idx="473">
                  <c:v>1.5625</c:v>
                </c:pt>
                <c:pt idx="474">
                  <c:v>1.75</c:v>
                </c:pt>
                <c:pt idx="475">
                  <c:v>2.0</c:v>
                </c:pt>
                <c:pt idx="476">
                  <c:v>1.75</c:v>
                </c:pt>
                <c:pt idx="477">
                  <c:v>1.625</c:v>
                </c:pt>
                <c:pt idx="478">
                  <c:v>1.625</c:v>
                </c:pt>
                <c:pt idx="479">
                  <c:v>1.4375</c:v>
                </c:pt>
                <c:pt idx="480">
                  <c:v>1.5</c:v>
                </c:pt>
                <c:pt idx="481">
                  <c:v>1.5</c:v>
                </c:pt>
                <c:pt idx="482">
                  <c:v>1.5</c:v>
                </c:pt>
                <c:pt idx="483">
                  <c:v>1.25</c:v>
                </c:pt>
                <c:pt idx="484">
                  <c:v>1.25</c:v>
                </c:pt>
                <c:pt idx="485">
                  <c:v>1.25</c:v>
                </c:pt>
                <c:pt idx="486">
                  <c:v>1.25</c:v>
                </c:pt>
                <c:pt idx="487">
                  <c:v>1.3125</c:v>
                </c:pt>
                <c:pt idx="488">
                  <c:v>1.3125</c:v>
                </c:pt>
                <c:pt idx="489">
                  <c:v>1.3125</c:v>
                </c:pt>
                <c:pt idx="490">
                  <c:v>1.125</c:v>
                </c:pt>
                <c:pt idx="491">
                  <c:v>1.1875</c:v>
                </c:pt>
                <c:pt idx="492">
                  <c:v>1.1875</c:v>
                </c:pt>
                <c:pt idx="493">
                  <c:v>1.1875</c:v>
                </c:pt>
                <c:pt idx="494">
                  <c:v>1.1875</c:v>
                </c:pt>
                <c:pt idx="495">
                  <c:v>1.125</c:v>
                </c:pt>
                <c:pt idx="496">
                  <c:v>1.0625</c:v>
                </c:pt>
                <c:pt idx="497">
                  <c:v>1.0625</c:v>
                </c:pt>
                <c:pt idx="498">
                  <c:v>1.0625</c:v>
                </c:pt>
                <c:pt idx="499">
                  <c:v>1.0</c:v>
                </c:pt>
                <c:pt idx="500">
                  <c:v>1.125</c:v>
                </c:pt>
              </c:numCache>
            </c:numRef>
          </c:val>
          <c:smooth val="0"/>
          <c:extLst xmlns:c16r2="http://schemas.microsoft.com/office/drawing/2015/06/chart">
            <c:ext xmlns:c16="http://schemas.microsoft.com/office/drawing/2014/chart" uri="{C3380CC4-5D6E-409C-BE32-E72D297353CC}">
              <c16:uniqueId val="{00000000-9E39-4F34-B620-E6E4F93E97FB}"/>
            </c:ext>
          </c:extLst>
        </c:ser>
        <c:ser>
          <c:idx val="1"/>
          <c:order val="1"/>
          <c:spPr>
            <a:ln w="28575" cap="rnd">
              <a:solidFill>
                <a:schemeClr val="accent2"/>
              </a:solidFill>
              <a:round/>
            </a:ln>
            <a:effectLst/>
          </c:spPr>
          <c:marker>
            <c:symbol val="none"/>
          </c:marker>
          <c:val>
            <c:numRef>
              <c:f>'Problems Set'!$V$2:$V$502</c:f>
              <c:numCache>
                <c:formatCode>0.0000_);[Red]\(0.0000\)</c:formatCode>
                <c:ptCount val="501"/>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1.0625</c:v>
                </c:pt>
                <c:pt idx="16">
                  <c:v>1.058823529411765</c:v>
                </c:pt>
                <c:pt idx="17">
                  <c:v>1.055555555555556</c:v>
                </c:pt>
                <c:pt idx="18">
                  <c:v>1.052631578947368</c:v>
                </c:pt>
                <c:pt idx="19">
                  <c:v>1.05</c:v>
                </c:pt>
                <c:pt idx="20">
                  <c:v>1.047619047619048</c:v>
                </c:pt>
                <c:pt idx="21">
                  <c:v>1.045454545454545</c:v>
                </c:pt>
                <c:pt idx="22">
                  <c:v>1.08695652173913</c:v>
                </c:pt>
                <c:pt idx="23">
                  <c:v>1.083333333333333</c:v>
                </c:pt>
                <c:pt idx="24">
                  <c:v>1.08</c:v>
                </c:pt>
                <c:pt idx="25">
                  <c:v>1.076923076923077</c:v>
                </c:pt>
                <c:pt idx="26">
                  <c:v>1.074074074074074</c:v>
                </c:pt>
                <c:pt idx="27">
                  <c:v>1.107142857142857</c:v>
                </c:pt>
                <c:pt idx="28">
                  <c:v>1.103448275862069</c:v>
                </c:pt>
                <c:pt idx="29">
                  <c:v>1.1</c:v>
                </c:pt>
                <c:pt idx="30">
                  <c:v>1.096774193548387</c:v>
                </c:pt>
                <c:pt idx="31">
                  <c:v>1.09375</c:v>
                </c:pt>
                <c:pt idx="32">
                  <c:v>1.090909090909091</c:v>
                </c:pt>
                <c:pt idx="33">
                  <c:v>1.088235294117647</c:v>
                </c:pt>
                <c:pt idx="34">
                  <c:v>1.085714285714286</c:v>
                </c:pt>
                <c:pt idx="35">
                  <c:v>1.083333333333333</c:v>
                </c:pt>
                <c:pt idx="36">
                  <c:v>1.081081081081081</c:v>
                </c:pt>
                <c:pt idx="37">
                  <c:v>1.078947368421053</c:v>
                </c:pt>
                <c:pt idx="38">
                  <c:v>1.076923076923077</c:v>
                </c:pt>
                <c:pt idx="39">
                  <c:v>1.075</c:v>
                </c:pt>
                <c:pt idx="40">
                  <c:v>1.073170731707317</c:v>
                </c:pt>
                <c:pt idx="41">
                  <c:v>1.071428571428571</c:v>
                </c:pt>
                <c:pt idx="42">
                  <c:v>1.069767441860465</c:v>
                </c:pt>
                <c:pt idx="43">
                  <c:v>1.068181818181818</c:v>
                </c:pt>
                <c:pt idx="44">
                  <c:v>1.066666666666667</c:v>
                </c:pt>
                <c:pt idx="45">
                  <c:v>1.065217391304348</c:v>
                </c:pt>
                <c:pt idx="46">
                  <c:v>1.063829787234043</c:v>
                </c:pt>
                <c:pt idx="47">
                  <c:v>1.083333333333333</c:v>
                </c:pt>
                <c:pt idx="48">
                  <c:v>1.10204081632653</c:v>
                </c:pt>
                <c:pt idx="49">
                  <c:v>1.1</c:v>
                </c:pt>
                <c:pt idx="50">
                  <c:v>1.098039215686275</c:v>
                </c:pt>
                <c:pt idx="51">
                  <c:v>1.096153846153846</c:v>
                </c:pt>
                <c:pt idx="52">
                  <c:v>1.094339622641509</c:v>
                </c:pt>
                <c:pt idx="53">
                  <c:v>1.092592592592593</c:v>
                </c:pt>
                <c:pt idx="54">
                  <c:v>1.090909090909091</c:v>
                </c:pt>
                <c:pt idx="55">
                  <c:v>1.107142857142857</c:v>
                </c:pt>
                <c:pt idx="56">
                  <c:v>1.12280701754386</c:v>
                </c:pt>
                <c:pt idx="57">
                  <c:v>1.137931034482759</c:v>
                </c:pt>
                <c:pt idx="58">
                  <c:v>1.135593220338983</c:v>
                </c:pt>
                <c:pt idx="59">
                  <c:v>1.133333333333333</c:v>
                </c:pt>
                <c:pt idx="60">
                  <c:v>1.131147540983606</c:v>
                </c:pt>
                <c:pt idx="61">
                  <c:v>1.129032258064516</c:v>
                </c:pt>
                <c:pt idx="62">
                  <c:v>1.126984126984127</c:v>
                </c:pt>
                <c:pt idx="63">
                  <c:v>1.125</c:v>
                </c:pt>
                <c:pt idx="64">
                  <c:v>1.138461538461538</c:v>
                </c:pt>
                <c:pt idx="65">
                  <c:v>1.136363636363636</c:v>
                </c:pt>
                <c:pt idx="66">
                  <c:v>1.134328358208955</c:v>
                </c:pt>
                <c:pt idx="67">
                  <c:v>1.147058823529412</c:v>
                </c:pt>
                <c:pt idx="68">
                  <c:v>1.144927536231884</c:v>
                </c:pt>
                <c:pt idx="69">
                  <c:v>1.157142857142857</c:v>
                </c:pt>
                <c:pt idx="70">
                  <c:v>1.154929577464789</c:v>
                </c:pt>
                <c:pt idx="71">
                  <c:v>1.152777777777778</c:v>
                </c:pt>
                <c:pt idx="72">
                  <c:v>1.15068493150685</c:v>
                </c:pt>
                <c:pt idx="73">
                  <c:v>1.162162162162162</c:v>
                </c:pt>
                <c:pt idx="74">
                  <c:v>1.16</c:v>
                </c:pt>
                <c:pt idx="75">
                  <c:v>1.157894736842105</c:v>
                </c:pt>
                <c:pt idx="76">
                  <c:v>1.168831168831169</c:v>
                </c:pt>
                <c:pt idx="77">
                  <c:v>1.17948717948718</c:v>
                </c:pt>
                <c:pt idx="78">
                  <c:v>1.177215189873418</c:v>
                </c:pt>
                <c:pt idx="79">
                  <c:v>1.175</c:v>
                </c:pt>
                <c:pt idx="80">
                  <c:v>1.17283950617284</c:v>
                </c:pt>
                <c:pt idx="81">
                  <c:v>1.182926829268293</c:v>
                </c:pt>
                <c:pt idx="82">
                  <c:v>1.180722891566265</c:v>
                </c:pt>
                <c:pt idx="83">
                  <c:v>1.178571428571429</c:v>
                </c:pt>
                <c:pt idx="84">
                  <c:v>1.176470588235294</c:v>
                </c:pt>
                <c:pt idx="85">
                  <c:v>1.174418604651163</c:v>
                </c:pt>
                <c:pt idx="86">
                  <c:v>1.172413793103448</c:v>
                </c:pt>
                <c:pt idx="87">
                  <c:v>1.181818181818182</c:v>
                </c:pt>
                <c:pt idx="88">
                  <c:v>1.179775280898876</c:v>
                </c:pt>
                <c:pt idx="89">
                  <c:v>1.177777777777778</c:v>
                </c:pt>
                <c:pt idx="90">
                  <c:v>1.175824175824176</c:v>
                </c:pt>
                <c:pt idx="91">
                  <c:v>1.173913043478261</c:v>
                </c:pt>
                <c:pt idx="92">
                  <c:v>1.172043010752688</c:v>
                </c:pt>
                <c:pt idx="93">
                  <c:v>1.170212765957447</c:v>
                </c:pt>
                <c:pt idx="94">
                  <c:v>1.178947368421053</c:v>
                </c:pt>
                <c:pt idx="95">
                  <c:v>1.177083333333333</c:v>
                </c:pt>
                <c:pt idx="96">
                  <c:v>1.175257731958763</c:v>
                </c:pt>
                <c:pt idx="97">
                  <c:v>1.173469387755102</c:v>
                </c:pt>
                <c:pt idx="98">
                  <c:v>1.171717171717172</c:v>
                </c:pt>
                <c:pt idx="99">
                  <c:v>1.17</c:v>
                </c:pt>
                <c:pt idx="100">
                  <c:v>1.178217821782178</c:v>
                </c:pt>
                <c:pt idx="101">
                  <c:v>1.176470588235294</c:v>
                </c:pt>
                <c:pt idx="102">
                  <c:v>1.174757281553398</c:v>
                </c:pt>
                <c:pt idx="103">
                  <c:v>1.173076923076923</c:v>
                </c:pt>
                <c:pt idx="104">
                  <c:v>1.171428571428571</c:v>
                </c:pt>
                <c:pt idx="105">
                  <c:v>1.169811320754717</c:v>
                </c:pt>
                <c:pt idx="106">
                  <c:v>1.177570093457944</c:v>
                </c:pt>
                <c:pt idx="107">
                  <c:v>1.175925925925926</c:v>
                </c:pt>
                <c:pt idx="108">
                  <c:v>1.174311926605505</c:v>
                </c:pt>
                <c:pt idx="109">
                  <c:v>1.181818181818182</c:v>
                </c:pt>
                <c:pt idx="110">
                  <c:v>1.18018018018018</c:v>
                </c:pt>
                <c:pt idx="111">
                  <c:v>1.178571428571429</c:v>
                </c:pt>
                <c:pt idx="112">
                  <c:v>1.176991150442478</c:v>
                </c:pt>
                <c:pt idx="113">
                  <c:v>1.18421052631579</c:v>
                </c:pt>
                <c:pt idx="114">
                  <c:v>1.182608695652174</c:v>
                </c:pt>
                <c:pt idx="115">
                  <c:v>1.181034482758621</c:v>
                </c:pt>
                <c:pt idx="116">
                  <c:v>1.17948717948718</c:v>
                </c:pt>
                <c:pt idx="117">
                  <c:v>1.186440677966102</c:v>
                </c:pt>
                <c:pt idx="118">
                  <c:v>1.184873949579832</c:v>
                </c:pt>
                <c:pt idx="119">
                  <c:v>1.183333333333333</c:v>
                </c:pt>
                <c:pt idx="120">
                  <c:v>1.181818181818182</c:v>
                </c:pt>
                <c:pt idx="121">
                  <c:v>1.180327868852459</c:v>
                </c:pt>
                <c:pt idx="122">
                  <c:v>1.178861788617886</c:v>
                </c:pt>
                <c:pt idx="123">
                  <c:v>1.185483870967742</c:v>
                </c:pt>
                <c:pt idx="124">
                  <c:v>1.184</c:v>
                </c:pt>
                <c:pt idx="125">
                  <c:v>1.182539682539683</c:v>
                </c:pt>
                <c:pt idx="126">
                  <c:v>1.181102362204724</c:v>
                </c:pt>
                <c:pt idx="127">
                  <c:v>1.1875</c:v>
                </c:pt>
                <c:pt idx="128">
                  <c:v>1.186046511627907</c:v>
                </c:pt>
                <c:pt idx="129">
                  <c:v>1.184615384615385</c:v>
                </c:pt>
                <c:pt idx="130">
                  <c:v>1.18320610687023</c:v>
                </c:pt>
                <c:pt idx="131">
                  <c:v>1.189393939393939</c:v>
                </c:pt>
                <c:pt idx="132">
                  <c:v>1.18796992481203</c:v>
                </c:pt>
                <c:pt idx="133">
                  <c:v>1.186567164179104</c:v>
                </c:pt>
                <c:pt idx="134">
                  <c:v>1.185185185185185</c:v>
                </c:pt>
                <c:pt idx="135">
                  <c:v>1.183823529411765</c:v>
                </c:pt>
                <c:pt idx="136">
                  <c:v>1.18978102189781</c:v>
                </c:pt>
                <c:pt idx="137">
                  <c:v>1.195652173913043</c:v>
                </c:pt>
                <c:pt idx="138">
                  <c:v>1.194244604316547</c:v>
                </c:pt>
                <c:pt idx="139">
                  <c:v>1.2</c:v>
                </c:pt>
                <c:pt idx="140">
                  <c:v>1.212765957446809</c:v>
                </c:pt>
                <c:pt idx="141">
                  <c:v>1.211267605633803</c:v>
                </c:pt>
                <c:pt idx="142">
                  <c:v>1.20979020979021</c:v>
                </c:pt>
                <c:pt idx="143">
                  <c:v>1.208333333333333</c:v>
                </c:pt>
                <c:pt idx="144">
                  <c:v>1.206896551724138</c:v>
                </c:pt>
                <c:pt idx="145">
                  <c:v>1.205479452054794</c:v>
                </c:pt>
                <c:pt idx="146">
                  <c:v>1.210884353741497</c:v>
                </c:pt>
                <c:pt idx="147">
                  <c:v>1.209459459459459</c:v>
                </c:pt>
                <c:pt idx="148">
                  <c:v>1.208053691275168</c:v>
                </c:pt>
                <c:pt idx="149">
                  <c:v>1.206666666666667</c:v>
                </c:pt>
                <c:pt idx="150">
                  <c:v>1.205298013245033</c:v>
                </c:pt>
                <c:pt idx="151">
                  <c:v>1.203947368421053</c:v>
                </c:pt>
                <c:pt idx="152">
                  <c:v>1.202614379084967</c:v>
                </c:pt>
                <c:pt idx="153">
                  <c:v>1.201298701298701</c:v>
                </c:pt>
                <c:pt idx="154">
                  <c:v>1.2</c:v>
                </c:pt>
                <c:pt idx="155">
                  <c:v>1.205128205128205</c:v>
                </c:pt>
                <c:pt idx="156">
                  <c:v>1.203821656050955</c:v>
                </c:pt>
                <c:pt idx="157">
                  <c:v>1.20253164556962</c:v>
                </c:pt>
                <c:pt idx="158">
                  <c:v>1.207547169811321</c:v>
                </c:pt>
                <c:pt idx="159">
                  <c:v>1.20625</c:v>
                </c:pt>
                <c:pt idx="160">
                  <c:v>1.204968944099379</c:v>
                </c:pt>
                <c:pt idx="161">
                  <c:v>1.203703703703704</c:v>
                </c:pt>
                <c:pt idx="162">
                  <c:v>1.202453987730061</c:v>
                </c:pt>
                <c:pt idx="163">
                  <c:v>1.201219512195122</c:v>
                </c:pt>
                <c:pt idx="164">
                  <c:v>1.206060606060606</c:v>
                </c:pt>
                <c:pt idx="165">
                  <c:v>1.216867469879518</c:v>
                </c:pt>
                <c:pt idx="166">
                  <c:v>1.215568862275449</c:v>
                </c:pt>
                <c:pt idx="167">
                  <c:v>1.214285714285714</c:v>
                </c:pt>
                <c:pt idx="168">
                  <c:v>1.21301775147929</c:v>
                </c:pt>
                <c:pt idx="169">
                  <c:v>1.211764705882353</c:v>
                </c:pt>
                <c:pt idx="170">
                  <c:v>1.210526315789474</c:v>
                </c:pt>
                <c:pt idx="171">
                  <c:v>1.215116279069767</c:v>
                </c:pt>
                <c:pt idx="172">
                  <c:v>1.213872832369942</c:v>
                </c:pt>
                <c:pt idx="173">
                  <c:v>1.21264367816092</c:v>
                </c:pt>
                <c:pt idx="174">
                  <c:v>1.211428571428572</c:v>
                </c:pt>
                <c:pt idx="175">
                  <c:v>1.210227272727273</c:v>
                </c:pt>
                <c:pt idx="176">
                  <c:v>1.209039548022599</c:v>
                </c:pt>
                <c:pt idx="177">
                  <c:v>1.207865168539326</c:v>
                </c:pt>
                <c:pt idx="178">
                  <c:v>1.206703910614525</c:v>
                </c:pt>
                <c:pt idx="179">
                  <c:v>1.205555555555555</c:v>
                </c:pt>
                <c:pt idx="180">
                  <c:v>1.204419889502762</c:v>
                </c:pt>
                <c:pt idx="181">
                  <c:v>1.203296703296703</c:v>
                </c:pt>
                <c:pt idx="182">
                  <c:v>1.202185792349727</c:v>
                </c:pt>
                <c:pt idx="183">
                  <c:v>1.20108695652174</c:v>
                </c:pt>
                <c:pt idx="184">
                  <c:v>1.2</c:v>
                </c:pt>
                <c:pt idx="185">
                  <c:v>1.198924731182796</c:v>
                </c:pt>
                <c:pt idx="186">
                  <c:v>1.197860962566845</c:v>
                </c:pt>
                <c:pt idx="187">
                  <c:v>1.196808510638298</c:v>
                </c:pt>
                <c:pt idx="188">
                  <c:v>1.195767195767196</c:v>
                </c:pt>
                <c:pt idx="189">
                  <c:v>1.2</c:v>
                </c:pt>
                <c:pt idx="190">
                  <c:v>1.198952879581152</c:v>
                </c:pt>
                <c:pt idx="191">
                  <c:v>1.197916666666667</c:v>
                </c:pt>
                <c:pt idx="192">
                  <c:v>1.196891191709845</c:v>
                </c:pt>
                <c:pt idx="193">
                  <c:v>1.201030927835051</c:v>
                </c:pt>
                <c:pt idx="194">
                  <c:v>1.205128205128205</c:v>
                </c:pt>
                <c:pt idx="195">
                  <c:v>1.204081632653061</c:v>
                </c:pt>
                <c:pt idx="196">
                  <c:v>1.213197969543147</c:v>
                </c:pt>
                <c:pt idx="197">
                  <c:v>1.212121212121212</c:v>
                </c:pt>
                <c:pt idx="198">
                  <c:v>1.21105527638191</c:v>
                </c:pt>
                <c:pt idx="199">
                  <c:v>1.215</c:v>
                </c:pt>
                <c:pt idx="200">
                  <c:v>1.213930348258706</c:v>
                </c:pt>
                <c:pt idx="201">
                  <c:v>1.212871287128713</c:v>
                </c:pt>
                <c:pt idx="202">
                  <c:v>1.211822660098522</c:v>
                </c:pt>
                <c:pt idx="203">
                  <c:v>1.215686274509804</c:v>
                </c:pt>
                <c:pt idx="204">
                  <c:v>1.214634146341463</c:v>
                </c:pt>
                <c:pt idx="205">
                  <c:v>1.218446601941747</c:v>
                </c:pt>
                <c:pt idx="206">
                  <c:v>1.222222222222222</c:v>
                </c:pt>
                <c:pt idx="207">
                  <c:v>1.225961538461539</c:v>
                </c:pt>
                <c:pt idx="208">
                  <c:v>1.22488038277512</c:v>
                </c:pt>
                <c:pt idx="209">
                  <c:v>1.228571428571429</c:v>
                </c:pt>
                <c:pt idx="210">
                  <c:v>1.227488151658768</c:v>
                </c:pt>
                <c:pt idx="211">
                  <c:v>1.226415094339623</c:v>
                </c:pt>
                <c:pt idx="212">
                  <c:v>1.230046948356807</c:v>
                </c:pt>
                <c:pt idx="213">
                  <c:v>1.228971962616822</c:v>
                </c:pt>
                <c:pt idx="214">
                  <c:v>1.227906976744186</c:v>
                </c:pt>
                <c:pt idx="215">
                  <c:v>1.226851851851852</c:v>
                </c:pt>
                <c:pt idx="216">
                  <c:v>1.225806451612903</c:v>
                </c:pt>
                <c:pt idx="217">
                  <c:v>1.224770642201835</c:v>
                </c:pt>
                <c:pt idx="218">
                  <c:v>1.223744292237443</c:v>
                </c:pt>
                <c:pt idx="219">
                  <c:v>1.222727272727273</c:v>
                </c:pt>
                <c:pt idx="220">
                  <c:v>1.226244343891403</c:v>
                </c:pt>
                <c:pt idx="221">
                  <c:v>1.225225225225225</c:v>
                </c:pt>
                <c:pt idx="222">
                  <c:v>1.224215246636771</c:v>
                </c:pt>
                <c:pt idx="223">
                  <c:v>1.223214285714286</c:v>
                </c:pt>
                <c:pt idx="224">
                  <c:v>1.222222222222222</c:v>
                </c:pt>
                <c:pt idx="225">
                  <c:v>1.221238938053097</c:v>
                </c:pt>
                <c:pt idx="226">
                  <c:v>1.220264317180617</c:v>
                </c:pt>
                <c:pt idx="227">
                  <c:v>1.219298245614035</c:v>
                </c:pt>
                <c:pt idx="228">
                  <c:v>1.218340611353712</c:v>
                </c:pt>
                <c:pt idx="229">
                  <c:v>1.217391304347826</c:v>
                </c:pt>
                <c:pt idx="230">
                  <c:v>1.216450216450216</c:v>
                </c:pt>
                <c:pt idx="231">
                  <c:v>1.21551724137931</c:v>
                </c:pt>
                <c:pt idx="232">
                  <c:v>1.214592274678111</c:v>
                </c:pt>
                <c:pt idx="233">
                  <c:v>1.213675213675214</c:v>
                </c:pt>
                <c:pt idx="234">
                  <c:v>1.212765957446809</c:v>
                </c:pt>
                <c:pt idx="235">
                  <c:v>1.211864406779661</c:v>
                </c:pt>
                <c:pt idx="236">
                  <c:v>1.210970464135021</c:v>
                </c:pt>
                <c:pt idx="237">
                  <c:v>1.214285714285714</c:v>
                </c:pt>
                <c:pt idx="238">
                  <c:v>1.213389121338912</c:v>
                </c:pt>
                <c:pt idx="239">
                  <c:v>1.216666666666667</c:v>
                </c:pt>
                <c:pt idx="240">
                  <c:v>1.215767634854772</c:v>
                </c:pt>
                <c:pt idx="241">
                  <c:v>1.21900826446281</c:v>
                </c:pt>
                <c:pt idx="242">
                  <c:v>1.222222222222222</c:v>
                </c:pt>
                <c:pt idx="243">
                  <c:v>1.221311475409836</c:v>
                </c:pt>
                <c:pt idx="244">
                  <c:v>1.228571428571429</c:v>
                </c:pt>
                <c:pt idx="245">
                  <c:v>1.227642276422764</c:v>
                </c:pt>
                <c:pt idx="246">
                  <c:v>1.226720647773279</c:v>
                </c:pt>
                <c:pt idx="247">
                  <c:v>1.225806451612903</c:v>
                </c:pt>
                <c:pt idx="248">
                  <c:v>1.224899598393574</c:v>
                </c:pt>
                <c:pt idx="249">
                  <c:v>1.224</c:v>
                </c:pt>
                <c:pt idx="250">
                  <c:v>1.227091633466135</c:v>
                </c:pt>
                <c:pt idx="251">
                  <c:v>1.234126984126984</c:v>
                </c:pt>
                <c:pt idx="252">
                  <c:v>1.233201581027668</c:v>
                </c:pt>
                <c:pt idx="253">
                  <c:v>1.23228346456693</c:v>
                </c:pt>
                <c:pt idx="254">
                  <c:v>1.247058823529412</c:v>
                </c:pt>
                <c:pt idx="255">
                  <c:v>1.24609375</c:v>
                </c:pt>
                <c:pt idx="256">
                  <c:v>1.245136186770428</c:v>
                </c:pt>
                <c:pt idx="257">
                  <c:v>1.244186046511628</c:v>
                </c:pt>
                <c:pt idx="258">
                  <c:v>1.243243243243243</c:v>
                </c:pt>
                <c:pt idx="259">
                  <c:v>1.242307692307692</c:v>
                </c:pt>
                <c:pt idx="260">
                  <c:v>1.241379310344828</c:v>
                </c:pt>
                <c:pt idx="261">
                  <c:v>1.240458015267176</c:v>
                </c:pt>
                <c:pt idx="262">
                  <c:v>1.239543726235741</c:v>
                </c:pt>
                <c:pt idx="263">
                  <c:v>1.238636363636364</c:v>
                </c:pt>
                <c:pt idx="264">
                  <c:v>1.237735849056604</c:v>
                </c:pt>
                <c:pt idx="265">
                  <c:v>1.236842105263158</c:v>
                </c:pt>
                <c:pt idx="266">
                  <c:v>1.235955056179775</c:v>
                </c:pt>
                <c:pt idx="267">
                  <c:v>1.242537313432836</c:v>
                </c:pt>
                <c:pt idx="268">
                  <c:v>1.245353159851301</c:v>
                </c:pt>
                <c:pt idx="269">
                  <c:v>1.244444444444444</c:v>
                </c:pt>
                <c:pt idx="270">
                  <c:v>1.243542435424354</c:v>
                </c:pt>
                <c:pt idx="271">
                  <c:v>1.246323529411765</c:v>
                </c:pt>
                <c:pt idx="272">
                  <c:v>1.252747252747253</c:v>
                </c:pt>
                <c:pt idx="273">
                  <c:v>1.255474452554745</c:v>
                </c:pt>
                <c:pt idx="274">
                  <c:v>1.258181818181818</c:v>
                </c:pt>
                <c:pt idx="275">
                  <c:v>1.260869565217391</c:v>
                </c:pt>
                <c:pt idx="276">
                  <c:v>1.267148014440433</c:v>
                </c:pt>
                <c:pt idx="277">
                  <c:v>1.269784172661871</c:v>
                </c:pt>
                <c:pt idx="278">
                  <c:v>1.2831541218638</c:v>
                </c:pt>
                <c:pt idx="279">
                  <c:v>1.282142857142857</c:v>
                </c:pt>
                <c:pt idx="280">
                  <c:v>1.288256227758007</c:v>
                </c:pt>
                <c:pt idx="281">
                  <c:v>1.290780141843972</c:v>
                </c:pt>
                <c:pt idx="282">
                  <c:v>1.296819787985866</c:v>
                </c:pt>
                <c:pt idx="283">
                  <c:v>1.302816901408451</c:v>
                </c:pt>
                <c:pt idx="284">
                  <c:v>1.305263157894737</c:v>
                </c:pt>
                <c:pt idx="285">
                  <c:v>1.307692307692308</c:v>
                </c:pt>
                <c:pt idx="286">
                  <c:v>1.310104529616725</c:v>
                </c:pt>
                <c:pt idx="287">
                  <c:v>1.315972222222222</c:v>
                </c:pt>
                <c:pt idx="288">
                  <c:v>1.318339100346021</c:v>
                </c:pt>
                <c:pt idx="289">
                  <c:v>1.327586206896552</c:v>
                </c:pt>
                <c:pt idx="290">
                  <c:v>1.333333333333333</c:v>
                </c:pt>
                <c:pt idx="291">
                  <c:v>1.345890410958904</c:v>
                </c:pt>
                <c:pt idx="292">
                  <c:v>1.351535836177474</c:v>
                </c:pt>
                <c:pt idx="293">
                  <c:v>1.353741496598639</c:v>
                </c:pt>
                <c:pt idx="294">
                  <c:v>1.359322033898305</c:v>
                </c:pt>
                <c:pt idx="295">
                  <c:v>1.364864864864865</c:v>
                </c:pt>
                <c:pt idx="296">
                  <c:v>1.367003367003367</c:v>
                </c:pt>
                <c:pt idx="297">
                  <c:v>1.37248322147651</c:v>
                </c:pt>
                <c:pt idx="298">
                  <c:v>1.377926421404682</c:v>
                </c:pt>
                <c:pt idx="299">
                  <c:v>1.383333333333333</c:v>
                </c:pt>
                <c:pt idx="300">
                  <c:v>1.385382059800664</c:v>
                </c:pt>
                <c:pt idx="301">
                  <c:v>1.384105960264901</c:v>
                </c:pt>
                <c:pt idx="302">
                  <c:v>1.389438943894389</c:v>
                </c:pt>
                <c:pt idx="303">
                  <c:v>1.398026315789474</c:v>
                </c:pt>
                <c:pt idx="304">
                  <c:v>1.40983606557377</c:v>
                </c:pt>
                <c:pt idx="305">
                  <c:v>1.415032679738562</c:v>
                </c:pt>
                <c:pt idx="306">
                  <c:v>1.420195439739414</c:v>
                </c:pt>
                <c:pt idx="307">
                  <c:v>1.422077922077922</c:v>
                </c:pt>
                <c:pt idx="308">
                  <c:v>1.427184466019417</c:v>
                </c:pt>
                <c:pt idx="309">
                  <c:v>1.435483870967742</c:v>
                </c:pt>
                <c:pt idx="310">
                  <c:v>1.443729903536977</c:v>
                </c:pt>
                <c:pt idx="311">
                  <c:v>1.442307692307692</c:v>
                </c:pt>
                <c:pt idx="312">
                  <c:v>1.450479233226837</c:v>
                </c:pt>
                <c:pt idx="313">
                  <c:v>1.455414012738853</c:v>
                </c:pt>
                <c:pt idx="314">
                  <c:v>1.46031746031746</c:v>
                </c:pt>
                <c:pt idx="315">
                  <c:v>1.471518987341772</c:v>
                </c:pt>
                <c:pt idx="316">
                  <c:v>1.482649842271293</c:v>
                </c:pt>
                <c:pt idx="317">
                  <c:v>1.487421383647799</c:v>
                </c:pt>
                <c:pt idx="318">
                  <c:v>1.492163009404389</c:v>
                </c:pt>
                <c:pt idx="319">
                  <c:v>1.496875</c:v>
                </c:pt>
                <c:pt idx="320">
                  <c:v>1.501557632398754</c:v>
                </c:pt>
                <c:pt idx="321">
                  <c:v>1.503105590062112</c:v>
                </c:pt>
                <c:pt idx="322">
                  <c:v>1.504643962848297</c:v>
                </c:pt>
                <c:pt idx="323">
                  <c:v>1.509259259259259</c:v>
                </c:pt>
                <c:pt idx="324">
                  <c:v>1.513846153846154</c:v>
                </c:pt>
                <c:pt idx="325">
                  <c:v>1.51840490797546</c:v>
                </c:pt>
                <c:pt idx="326">
                  <c:v>1.519877675840979</c:v>
                </c:pt>
                <c:pt idx="327">
                  <c:v>1.524390243902439</c:v>
                </c:pt>
                <c:pt idx="328">
                  <c:v>1.52887537993921</c:v>
                </c:pt>
                <c:pt idx="329">
                  <c:v>1.533333333333333</c:v>
                </c:pt>
                <c:pt idx="330">
                  <c:v>1.537764350453172</c:v>
                </c:pt>
                <c:pt idx="331">
                  <c:v>1.545180722891566</c:v>
                </c:pt>
                <c:pt idx="332">
                  <c:v>1.546546546546546</c:v>
                </c:pt>
                <c:pt idx="333">
                  <c:v>1.550898203592814</c:v>
                </c:pt>
                <c:pt idx="334">
                  <c:v>1.555223880597015</c:v>
                </c:pt>
                <c:pt idx="335">
                  <c:v>1.55654761904762</c:v>
                </c:pt>
                <c:pt idx="336">
                  <c:v>1.560830860534125</c:v>
                </c:pt>
                <c:pt idx="337">
                  <c:v>1.568047337278107</c:v>
                </c:pt>
                <c:pt idx="338">
                  <c:v>1.566371681415929</c:v>
                </c:pt>
                <c:pt idx="339">
                  <c:v>1.570588235294118</c:v>
                </c:pt>
                <c:pt idx="340">
                  <c:v>1.571847507331378</c:v>
                </c:pt>
                <c:pt idx="341">
                  <c:v>1.573099415204678</c:v>
                </c:pt>
                <c:pt idx="342">
                  <c:v>1.571428571428571</c:v>
                </c:pt>
                <c:pt idx="343">
                  <c:v>1.575581395348837</c:v>
                </c:pt>
                <c:pt idx="344">
                  <c:v>1.579710144927536</c:v>
                </c:pt>
                <c:pt idx="345">
                  <c:v>1.58092485549133</c:v>
                </c:pt>
                <c:pt idx="346">
                  <c:v>1.582132564841499</c:v>
                </c:pt>
                <c:pt idx="347">
                  <c:v>1.586206896551724</c:v>
                </c:pt>
                <c:pt idx="348">
                  <c:v>1.587392550143266</c:v>
                </c:pt>
                <c:pt idx="349">
                  <c:v>1.588571428571429</c:v>
                </c:pt>
                <c:pt idx="350">
                  <c:v>1.58974358974359</c:v>
                </c:pt>
                <c:pt idx="351">
                  <c:v>1.59375</c:v>
                </c:pt>
                <c:pt idx="352">
                  <c:v>1.597733711048159</c:v>
                </c:pt>
                <c:pt idx="353">
                  <c:v>1.604519774011299</c:v>
                </c:pt>
                <c:pt idx="354">
                  <c:v>1.608450704225352</c:v>
                </c:pt>
                <c:pt idx="355">
                  <c:v>1.612359550561798</c:v>
                </c:pt>
                <c:pt idx="356">
                  <c:v>1.61624649859944</c:v>
                </c:pt>
                <c:pt idx="357">
                  <c:v>1.620111731843575</c:v>
                </c:pt>
                <c:pt idx="358">
                  <c:v>1.623955431754874</c:v>
                </c:pt>
                <c:pt idx="359">
                  <c:v>1.625</c:v>
                </c:pt>
                <c:pt idx="360">
                  <c:v>1.626038781163435</c:v>
                </c:pt>
                <c:pt idx="361">
                  <c:v>1.629834254143646</c:v>
                </c:pt>
                <c:pt idx="362">
                  <c:v>1.630853994490358</c:v>
                </c:pt>
                <c:pt idx="363">
                  <c:v>1.634615384615384</c:v>
                </c:pt>
                <c:pt idx="364">
                  <c:v>1.638356164383561</c:v>
                </c:pt>
                <c:pt idx="365">
                  <c:v>1.64207650273224</c:v>
                </c:pt>
                <c:pt idx="366">
                  <c:v>1.645776566757493</c:v>
                </c:pt>
                <c:pt idx="367">
                  <c:v>1.646739130434783</c:v>
                </c:pt>
                <c:pt idx="368">
                  <c:v>1.650406504065041</c:v>
                </c:pt>
                <c:pt idx="369">
                  <c:v>1.651351351351351</c:v>
                </c:pt>
                <c:pt idx="370">
                  <c:v>1.652291105121294</c:v>
                </c:pt>
                <c:pt idx="371">
                  <c:v>1.653225806451613</c:v>
                </c:pt>
                <c:pt idx="372">
                  <c:v>1.656836461126005</c:v>
                </c:pt>
                <c:pt idx="373">
                  <c:v>1.660427807486631</c:v>
                </c:pt>
                <c:pt idx="374">
                  <c:v>1.664</c:v>
                </c:pt>
                <c:pt idx="375">
                  <c:v>1.664893617021277</c:v>
                </c:pt>
                <c:pt idx="376">
                  <c:v>1.6657824933687</c:v>
                </c:pt>
                <c:pt idx="377">
                  <c:v>1.671957671957672</c:v>
                </c:pt>
                <c:pt idx="378">
                  <c:v>1.678100263852243</c:v>
                </c:pt>
                <c:pt idx="379">
                  <c:v>1.681578947368421</c:v>
                </c:pt>
                <c:pt idx="380">
                  <c:v>1.68503937007874</c:v>
                </c:pt>
                <c:pt idx="381">
                  <c:v>1.68586387434555</c:v>
                </c:pt>
                <c:pt idx="382">
                  <c:v>1.689295039164491</c:v>
                </c:pt>
                <c:pt idx="383">
                  <c:v>1.690104166666667</c:v>
                </c:pt>
                <c:pt idx="384">
                  <c:v>1.693506493506493</c:v>
                </c:pt>
                <c:pt idx="385">
                  <c:v>1.696891191709844</c:v>
                </c:pt>
                <c:pt idx="386">
                  <c:v>1.697674418604651</c:v>
                </c:pt>
                <c:pt idx="387">
                  <c:v>1.698453608247423</c:v>
                </c:pt>
                <c:pt idx="388">
                  <c:v>1.701799485861182</c:v>
                </c:pt>
                <c:pt idx="389">
                  <c:v>1.7</c:v>
                </c:pt>
                <c:pt idx="390">
                  <c:v>1.70076726342711</c:v>
                </c:pt>
                <c:pt idx="391">
                  <c:v>1.705357142857143</c:v>
                </c:pt>
                <c:pt idx="392">
                  <c:v>1.706106870229008</c:v>
                </c:pt>
                <c:pt idx="393">
                  <c:v>1.709390862944162</c:v>
                </c:pt>
                <c:pt idx="394">
                  <c:v>1.710126582278481</c:v>
                </c:pt>
                <c:pt idx="395">
                  <c:v>1.710858585858586</c:v>
                </c:pt>
                <c:pt idx="396">
                  <c:v>1.714105793450882</c:v>
                </c:pt>
                <c:pt idx="397">
                  <c:v>1.714824120603015</c:v>
                </c:pt>
                <c:pt idx="398">
                  <c:v>1.715538847117795</c:v>
                </c:pt>
                <c:pt idx="399">
                  <c:v>1.71625</c:v>
                </c:pt>
                <c:pt idx="400">
                  <c:v>1.716957605985037</c:v>
                </c:pt>
                <c:pt idx="401">
                  <c:v>1.717661691542289</c:v>
                </c:pt>
                <c:pt idx="402">
                  <c:v>1.720843672456576</c:v>
                </c:pt>
                <c:pt idx="403">
                  <c:v>1.7240099009901</c:v>
                </c:pt>
                <c:pt idx="404">
                  <c:v>1.724691358024691</c:v>
                </c:pt>
                <c:pt idx="405">
                  <c:v>1.725369458128079</c:v>
                </c:pt>
                <c:pt idx="406">
                  <c:v>1.726044226044226</c:v>
                </c:pt>
                <c:pt idx="407">
                  <c:v>1.729166666666667</c:v>
                </c:pt>
                <c:pt idx="408">
                  <c:v>1.732273838630807</c:v>
                </c:pt>
                <c:pt idx="409">
                  <c:v>1.735365853658536</c:v>
                </c:pt>
                <c:pt idx="410">
                  <c:v>1.738442822384428</c:v>
                </c:pt>
                <c:pt idx="411">
                  <c:v>1.741504854368932</c:v>
                </c:pt>
                <c:pt idx="412">
                  <c:v>1.74455205811138</c:v>
                </c:pt>
                <c:pt idx="413">
                  <c:v>1.745169082125604</c:v>
                </c:pt>
                <c:pt idx="414">
                  <c:v>1.748192771084337</c:v>
                </c:pt>
                <c:pt idx="415">
                  <c:v>1.748798076923077</c:v>
                </c:pt>
                <c:pt idx="416">
                  <c:v>1.75179856115108</c:v>
                </c:pt>
                <c:pt idx="417">
                  <c:v>1.752392344497608</c:v>
                </c:pt>
                <c:pt idx="418">
                  <c:v>1.752983293556086</c:v>
                </c:pt>
                <c:pt idx="419">
                  <c:v>1.755952380952381</c:v>
                </c:pt>
                <c:pt idx="420">
                  <c:v>1.758907363420427</c:v>
                </c:pt>
                <c:pt idx="421">
                  <c:v>1.759478672985782</c:v>
                </c:pt>
                <c:pt idx="422">
                  <c:v>1.763593380614657</c:v>
                </c:pt>
                <c:pt idx="423">
                  <c:v>1.764150943396226</c:v>
                </c:pt>
                <c:pt idx="424">
                  <c:v>1.764705882352941</c:v>
                </c:pt>
                <c:pt idx="425">
                  <c:v>1.765258215962441</c:v>
                </c:pt>
                <c:pt idx="426">
                  <c:v>1.765807962529274</c:v>
                </c:pt>
                <c:pt idx="427">
                  <c:v>1.768691588785047</c:v>
                </c:pt>
                <c:pt idx="428">
                  <c:v>1.76923076923077</c:v>
                </c:pt>
                <c:pt idx="429">
                  <c:v>1.770930232558139</c:v>
                </c:pt>
                <c:pt idx="430">
                  <c:v>1.77262180974478</c:v>
                </c:pt>
                <c:pt idx="431">
                  <c:v>1.774305555555556</c:v>
                </c:pt>
                <c:pt idx="432">
                  <c:v>1.777136258660508</c:v>
                </c:pt>
                <c:pt idx="433">
                  <c:v>1.779953917050691</c:v>
                </c:pt>
                <c:pt idx="434">
                  <c:v>1.780459770114942</c:v>
                </c:pt>
                <c:pt idx="435">
                  <c:v>1.783256880733945</c:v>
                </c:pt>
                <c:pt idx="436">
                  <c:v>1.781464530892449</c:v>
                </c:pt>
                <c:pt idx="437">
                  <c:v>1.781963470319635</c:v>
                </c:pt>
                <c:pt idx="438">
                  <c:v>1.78246013667426</c:v>
                </c:pt>
                <c:pt idx="439">
                  <c:v>1.785227272727273</c:v>
                </c:pt>
                <c:pt idx="440">
                  <c:v>1.787981859410431</c:v>
                </c:pt>
                <c:pt idx="441">
                  <c:v>1.790723981900452</c:v>
                </c:pt>
                <c:pt idx="442">
                  <c:v>1.794582392776524</c:v>
                </c:pt>
                <c:pt idx="443">
                  <c:v>1.798423423423423</c:v>
                </c:pt>
                <c:pt idx="444">
                  <c:v>1.802247191011236</c:v>
                </c:pt>
                <c:pt idx="445">
                  <c:v>1.800448430493273</c:v>
                </c:pt>
                <c:pt idx="446">
                  <c:v>1.798657718120805</c:v>
                </c:pt>
                <c:pt idx="447">
                  <c:v>1.796875</c:v>
                </c:pt>
                <c:pt idx="448">
                  <c:v>1.796213808463252</c:v>
                </c:pt>
                <c:pt idx="449">
                  <c:v>1.798888888888889</c:v>
                </c:pt>
                <c:pt idx="450">
                  <c:v>1.797117516629712</c:v>
                </c:pt>
                <c:pt idx="451">
                  <c:v>1.795353982300885</c:v>
                </c:pt>
                <c:pt idx="452">
                  <c:v>1.794701986754967</c:v>
                </c:pt>
                <c:pt idx="453">
                  <c:v>1.795154185022026</c:v>
                </c:pt>
                <c:pt idx="454">
                  <c:v>1.794505494505494</c:v>
                </c:pt>
                <c:pt idx="455">
                  <c:v>1.792763157894737</c:v>
                </c:pt>
                <c:pt idx="456">
                  <c:v>1.793216630196936</c:v>
                </c:pt>
                <c:pt idx="457">
                  <c:v>1.793668122270742</c:v>
                </c:pt>
                <c:pt idx="458">
                  <c:v>1.794117647058824</c:v>
                </c:pt>
                <c:pt idx="459">
                  <c:v>1.794565217391304</c:v>
                </c:pt>
                <c:pt idx="460">
                  <c:v>1.792841648590022</c:v>
                </c:pt>
                <c:pt idx="461">
                  <c:v>1.791125541125541</c:v>
                </c:pt>
                <c:pt idx="462">
                  <c:v>1.794816414686825</c:v>
                </c:pt>
                <c:pt idx="463">
                  <c:v>1.795258620689655</c:v>
                </c:pt>
                <c:pt idx="464">
                  <c:v>1.793548387096774</c:v>
                </c:pt>
                <c:pt idx="465">
                  <c:v>1.792918454935622</c:v>
                </c:pt>
                <c:pt idx="466">
                  <c:v>1.791220556745182</c:v>
                </c:pt>
                <c:pt idx="467">
                  <c:v>1.789529914529915</c:v>
                </c:pt>
                <c:pt idx="468">
                  <c:v>1.792110874200426</c:v>
                </c:pt>
                <c:pt idx="469">
                  <c:v>1.792553191489362</c:v>
                </c:pt>
                <c:pt idx="470">
                  <c:v>1.790870488322717</c:v>
                </c:pt>
                <c:pt idx="471">
                  <c:v>1.792372881355932</c:v>
                </c:pt>
                <c:pt idx="472">
                  <c:v>1.790697674418605</c:v>
                </c:pt>
                <c:pt idx="473">
                  <c:v>1.789029535864979</c:v>
                </c:pt>
                <c:pt idx="474">
                  <c:v>1.790526315789474</c:v>
                </c:pt>
                <c:pt idx="475">
                  <c:v>1.793067226890756</c:v>
                </c:pt>
                <c:pt idx="476">
                  <c:v>1.791404612159329</c:v>
                </c:pt>
                <c:pt idx="477">
                  <c:v>1.789748953974895</c:v>
                </c:pt>
                <c:pt idx="478">
                  <c:v>1.788100208768267</c:v>
                </c:pt>
                <c:pt idx="479">
                  <c:v>1.786458333333333</c:v>
                </c:pt>
                <c:pt idx="480">
                  <c:v>1.785862785862786</c:v>
                </c:pt>
                <c:pt idx="481">
                  <c:v>1.784232365145228</c:v>
                </c:pt>
                <c:pt idx="482">
                  <c:v>1.785714285714286</c:v>
                </c:pt>
                <c:pt idx="483">
                  <c:v>1.78409090909091</c:v>
                </c:pt>
                <c:pt idx="484">
                  <c:v>1.782474226804124</c:v>
                </c:pt>
                <c:pt idx="485">
                  <c:v>1.780864197530864</c:v>
                </c:pt>
                <c:pt idx="486">
                  <c:v>1.779260780287474</c:v>
                </c:pt>
                <c:pt idx="487">
                  <c:v>1.778688524590164</c:v>
                </c:pt>
                <c:pt idx="488">
                  <c:v>1.778118609406953</c:v>
                </c:pt>
                <c:pt idx="489">
                  <c:v>1.776530612244898</c:v>
                </c:pt>
                <c:pt idx="490">
                  <c:v>1.774949083503055</c:v>
                </c:pt>
                <c:pt idx="491">
                  <c:v>1.774390243902439</c:v>
                </c:pt>
                <c:pt idx="492">
                  <c:v>1.772819472616633</c:v>
                </c:pt>
                <c:pt idx="493">
                  <c:v>1.771255060728745</c:v>
                </c:pt>
                <c:pt idx="494">
                  <c:v>1.76969696969697</c:v>
                </c:pt>
                <c:pt idx="495">
                  <c:v>1.768145161290322</c:v>
                </c:pt>
                <c:pt idx="496">
                  <c:v>1.766599597585513</c:v>
                </c:pt>
                <c:pt idx="497">
                  <c:v>1.765060240963855</c:v>
                </c:pt>
                <c:pt idx="498">
                  <c:v>1.763527054108216</c:v>
                </c:pt>
                <c:pt idx="499">
                  <c:v>1.762</c:v>
                </c:pt>
                <c:pt idx="500">
                  <c:v>1.762475049900199</c:v>
                </c:pt>
              </c:numCache>
            </c:numRef>
          </c:val>
          <c:smooth val="0"/>
          <c:extLst xmlns:c16r2="http://schemas.microsoft.com/office/drawing/2015/06/chart">
            <c:ext xmlns:c16="http://schemas.microsoft.com/office/drawing/2014/chart" uri="{C3380CC4-5D6E-409C-BE32-E72D297353CC}">
              <c16:uniqueId val="{00000001-9E39-4F34-B620-E6E4F93E97FB}"/>
            </c:ext>
          </c:extLst>
        </c:ser>
        <c:dLbls>
          <c:showLegendKey val="0"/>
          <c:showVal val="0"/>
          <c:showCatName val="0"/>
          <c:showSerName val="0"/>
          <c:showPercent val="0"/>
          <c:showBubbleSize val="0"/>
        </c:dLbls>
        <c:smooth val="0"/>
        <c:axId val="2009992592"/>
        <c:axId val="2009994912"/>
      </c:lineChart>
      <c:catAx>
        <c:axId val="2009992592"/>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994912"/>
        <c:crosses val="autoZero"/>
        <c:auto val="0"/>
        <c:lblAlgn val="ctr"/>
        <c:lblOffset val="100"/>
        <c:tickLblSkip val="50"/>
        <c:noMultiLvlLbl val="1"/>
      </c:catAx>
      <c:valAx>
        <c:axId val="2009994912"/>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992592"/>
        <c:crosses val="autoZero"/>
        <c:crossBetween val="between"/>
        <c:majorUnit val="0.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Trials</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Set'!$J$2:$J$502</c:f>
              <c:numCache>
                <c:formatCode>m/d/yy</c:formatCode>
                <c:ptCount val="501"/>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pt idx="382">
                  <c:v>41438.0</c:v>
                </c:pt>
                <c:pt idx="383">
                  <c:v>41439.0</c:v>
                </c:pt>
                <c:pt idx="384">
                  <c:v>41452.0</c:v>
                </c:pt>
                <c:pt idx="385">
                  <c:v>41452.0</c:v>
                </c:pt>
                <c:pt idx="386">
                  <c:v>41454.0</c:v>
                </c:pt>
                <c:pt idx="387">
                  <c:v>41454.0</c:v>
                </c:pt>
                <c:pt idx="388">
                  <c:v>41454.0</c:v>
                </c:pt>
                <c:pt idx="389">
                  <c:v>41454.0</c:v>
                </c:pt>
                <c:pt idx="390">
                  <c:v>41454.0</c:v>
                </c:pt>
                <c:pt idx="391">
                  <c:v>41456.0</c:v>
                </c:pt>
                <c:pt idx="392">
                  <c:v>41460.0</c:v>
                </c:pt>
                <c:pt idx="393">
                  <c:v>41460.0</c:v>
                </c:pt>
                <c:pt idx="394">
                  <c:v>41460.0</c:v>
                </c:pt>
                <c:pt idx="395">
                  <c:v>41460.0</c:v>
                </c:pt>
                <c:pt idx="396">
                  <c:v>41464.0</c:v>
                </c:pt>
                <c:pt idx="397">
                  <c:v>41464.0</c:v>
                </c:pt>
                <c:pt idx="398">
                  <c:v>41464.0</c:v>
                </c:pt>
                <c:pt idx="399">
                  <c:v>41464.0</c:v>
                </c:pt>
                <c:pt idx="400">
                  <c:v>41464.0</c:v>
                </c:pt>
                <c:pt idx="401">
                  <c:v>41465.0</c:v>
                </c:pt>
                <c:pt idx="402">
                  <c:v>41465.0</c:v>
                </c:pt>
                <c:pt idx="403">
                  <c:v>41465.0</c:v>
                </c:pt>
                <c:pt idx="404">
                  <c:v>41467.0</c:v>
                </c:pt>
                <c:pt idx="405">
                  <c:v>41467.0</c:v>
                </c:pt>
                <c:pt idx="406">
                  <c:v>41467.0</c:v>
                </c:pt>
                <c:pt idx="407">
                  <c:v>41467.0</c:v>
                </c:pt>
                <c:pt idx="408">
                  <c:v>41467.0</c:v>
                </c:pt>
                <c:pt idx="409">
                  <c:v>41467.0</c:v>
                </c:pt>
                <c:pt idx="410">
                  <c:v>41467.0</c:v>
                </c:pt>
                <c:pt idx="411">
                  <c:v>41467.0</c:v>
                </c:pt>
                <c:pt idx="412">
                  <c:v>41467.0</c:v>
                </c:pt>
                <c:pt idx="413">
                  <c:v>41468.0</c:v>
                </c:pt>
                <c:pt idx="414">
                  <c:v>41468.0</c:v>
                </c:pt>
                <c:pt idx="415">
                  <c:v>41469.0</c:v>
                </c:pt>
                <c:pt idx="416">
                  <c:v>41469.0</c:v>
                </c:pt>
                <c:pt idx="417">
                  <c:v>41469.0</c:v>
                </c:pt>
                <c:pt idx="418">
                  <c:v>41472.0</c:v>
                </c:pt>
                <c:pt idx="419">
                  <c:v>41472.0</c:v>
                </c:pt>
                <c:pt idx="420">
                  <c:v>41472.0</c:v>
                </c:pt>
                <c:pt idx="421">
                  <c:v>41479.0</c:v>
                </c:pt>
                <c:pt idx="422">
                  <c:v>41479.0</c:v>
                </c:pt>
                <c:pt idx="423">
                  <c:v>41479.0</c:v>
                </c:pt>
                <c:pt idx="424">
                  <c:v>41479.0</c:v>
                </c:pt>
                <c:pt idx="425">
                  <c:v>41479.0</c:v>
                </c:pt>
                <c:pt idx="426">
                  <c:v>41479.0</c:v>
                </c:pt>
                <c:pt idx="427">
                  <c:v>41480.0</c:v>
                </c:pt>
                <c:pt idx="428">
                  <c:v>41480.0</c:v>
                </c:pt>
                <c:pt idx="429">
                  <c:v>41480.0</c:v>
                </c:pt>
                <c:pt idx="430">
                  <c:v>41480.0</c:v>
                </c:pt>
                <c:pt idx="431">
                  <c:v>41485.0</c:v>
                </c:pt>
                <c:pt idx="432">
                  <c:v>41485.0</c:v>
                </c:pt>
                <c:pt idx="433">
                  <c:v>41485.0</c:v>
                </c:pt>
                <c:pt idx="434">
                  <c:v>41485.0</c:v>
                </c:pt>
                <c:pt idx="435">
                  <c:v>41485.0</c:v>
                </c:pt>
                <c:pt idx="436">
                  <c:v>41519.0</c:v>
                </c:pt>
                <c:pt idx="437">
                  <c:v>41519.0</c:v>
                </c:pt>
                <c:pt idx="438">
                  <c:v>41519.0</c:v>
                </c:pt>
                <c:pt idx="439">
                  <c:v>41567.0</c:v>
                </c:pt>
                <c:pt idx="440">
                  <c:v>41567.0</c:v>
                </c:pt>
                <c:pt idx="441">
                  <c:v>41567.0</c:v>
                </c:pt>
                <c:pt idx="442">
                  <c:v>41567.0</c:v>
                </c:pt>
                <c:pt idx="443">
                  <c:v>41567.0</c:v>
                </c:pt>
                <c:pt idx="444">
                  <c:v>41569.0</c:v>
                </c:pt>
                <c:pt idx="445">
                  <c:v>41681.0</c:v>
                </c:pt>
                <c:pt idx="446">
                  <c:v>41681.0</c:v>
                </c:pt>
                <c:pt idx="447">
                  <c:v>41681.0</c:v>
                </c:pt>
                <c:pt idx="448">
                  <c:v>41682.0</c:v>
                </c:pt>
                <c:pt idx="449">
                  <c:v>41682.0</c:v>
                </c:pt>
                <c:pt idx="450">
                  <c:v>41691.0</c:v>
                </c:pt>
                <c:pt idx="451">
                  <c:v>41691.0</c:v>
                </c:pt>
                <c:pt idx="452">
                  <c:v>41691.0</c:v>
                </c:pt>
                <c:pt idx="453">
                  <c:v>41692.0</c:v>
                </c:pt>
                <c:pt idx="454">
                  <c:v>41692.0</c:v>
                </c:pt>
                <c:pt idx="455">
                  <c:v>41696.0</c:v>
                </c:pt>
                <c:pt idx="456">
                  <c:v>41696.0</c:v>
                </c:pt>
                <c:pt idx="457">
                  <c:v>41698.0</c:v>
                </c:pt>
                <c:pt idx="458">
                  <c:v>41703.0</c:v>
                </c:pt>
                <c:pt idx="459">
                  <c:v>41703.0</c:v>
                </c:pt>
                <c:pt idx="460">
                  <c:v>41703.0</c:v>
                </c:pt>
                <c:pt idx="461">
                  <c:v>41704.0</c:v>
                </c:pt>
                <c:pt idx="462">
                  <c:v>41704.0</c:v>
                </c:pt>
                <c:pt idx="463">
                  <c:v>41705.0</c:v>
                </c:pt>
                <c:pt idx="464">
                  <c:v>41705.0</c:v>
                </c:pt>
                <c:pt idx="465">
                  <c:v>41705.0</c:v>
                </c:pt>
                <c:pt idx="466">
                  <c:v>41705.0</c:v>
                </c:pt>
                <c:pt idx="467">
                  <c:v>41705.0</c:v>
                </c:pt>
                <c:pt idx="468">
                  <c:v>41709.0</c:v>
                </c:pt>
                <c:pt idx="469">
                  <c:v>41719.0</c:v>
                </c:pt>
                <c:pt idx="470">
                  <c:v>41725.0</c:v>
                </c:pt>
                <c:pt idx="471">
                  <c:v>41725.0</c:v>
                </c:pt>
                <c:pt idx="472">
                  <c:v>41726.0</c:v>
                </c:pt>
                <c:pt idx="473">
                  <c:v>41726.0</c:v>
                </c:pt>
                <c:pt idx="474">
                  <c:v>41726.0</c:v>
                </c:pt>
                <c:pt idx="475">
                  <c:v>41727.0</c:v>
                </c:pt>
                <c:pt idx="476">
                  <c:v>41728.0</c:v>
                </c:pt>
                <c:pt idx="477">
                  <c:v>41728.0</c:v>
                </c:pt>
                <c:pt idx="478">
                  <c:v>41728.0</c:v>
                </c:pt>
                <c:pt idx="479">
                  <c:v>41729.0</c:v>
                </c:pt>
                <c:pt idx="480">
                  <c:v>41729.0</c:v>
                </c:pt>
                <c:pt idx="481">
                  <c:v>41734.0</c:v>
                </c:pt>
                <c:pt idx="482">
                  <c:v>41734.0</c:v>
                </c:pt>
                <c:pt idx="483">
                  <c:v>41737.0</c:v>
                </c:pt>
                <c:pt idx="484">
                  <c:v>41737.0</c:v>
                </c:pt>
                <c:pt idx="485">
                  <c:v>41737.0</c:v>
                </c:pt>
                <c:pt idx="486">
                  <c:v>41738.0</c:v>
                </c:pt>
                <c:pt idx="487">
                  <c:v>41738.0</c:v>
                </c:pt>
                <c:pt idx="488">
                  <c:v>41740.0</c:v>
                </c:pt>
                <c:pt idx="489">
                  <c:v>41740.0</c:v>
                </c:pt>
                <c:pt idx="490">
                  <c:v>41740.0</c:v>
                </c:pt>
                <c:pt idx="491">
                  <c:v>41741.0</c:v>
                </c:pt>
                <c:pt idx="492">
                  <c:v>41741.0</c:v>
                </c:pt>
                <c:pt idx="493">
                  <c:v>41744.0</c:v>
                </c:pt>
                <c:pt idx="494">
                  <c:v>41744.0</c:v>
                </c:pt>
                <c:pt idx="495">
                  <c:v>41744.0</c:v>
                </c:pt>
                <c:pt idx="496">
                  <c:v>41745.0</c:v>
                </c:pt>
                <c:pt idx="497">
                  <c:v>41745.0</c:v>
                </c:pt>
                <c:pt idx="498">
                  <c:v>41746.0</c:v>
                </c:pt>
                <c:pt idx="499">
                  <c:v>41746.0</c:v>
                </c:pt>
                <c:pt idx="500">
                  <c:v>41746.0</c:v>
                </c:pt>
              </c:numCache>
            </c:numRef>
          </c:cat>
          <c:val>
            <c:numRef>
              <c:f>'Problems Set'!$R$2:$R$502</c:f>
              <c:numCache>
                <c:formatCode>0.0000_);[Red]\(0.0000\)</c:formatCode>
                <c:ptCount val="501"/>
                <c:pt idx="0">
                  <c:v>3.0</c:v>
                </c:pt>
                <c:pt idx="1">
                  <c:v>3.0</c:v>
                </c:pt>
                <c:pt idx="2">
                  <c:v>2.666666666666666</c:v>
                </c:pt>
                <c:pt idx="3">
                  <c:v>2.25</c:v>
                </c:pt>
                <c:pt idx="4">
                  <c:v>2.0</c:v>
                </c:pt>
                <c:pt idx="5">
                  <c:v>2.166666666666666</c:v>
                </c:pt>
                <c:pt idx="6">
                  <c:v>2.0</c:v>
                </c:pt>
                <c:pt idx="7">
                  <c:v>1.875</c:v>
                </c:pt>
                <c:pt idx="8">
                  <c:v>1.777777777777778</c:v>
                </c:pt>
                <c:pt idx="9">
                  <c:v>1.7</c:v>
                </c:pt>
                <c:pt idx="10">
                  <c:v>1.6</c:v>
                </c:pt>
                <c:pt idx="11">
                  <c:v>1.4</c:v>
                </c:pt>
                <c:pt idx="12">
                  <c:v>1.3</c:v>
                </c:pt>
                <c:pt idx="13">
                  <c:v>1.4</c:v>
                </c:pt>
                <c:pt idx="14">
                  <c:v>1.4</c:v>
                </c:pt>
                <c:pt idx="15">
                  <c:v>1.3</c:v>
                </c:pt>
                <c:pt idx="16">
                  <c:v>1.3</c:v>
                </c:pt>
                <c:pt idx="17">
                  <c:v>1.3</c:v>
                </c:pt>
                <c:pt idx="18">
                  <c:v>1.3</c:v>
                </c:pt>
                <c:pt idx="19">
                  <c:v>1.4</c:v>
                </c:pt>
                <c:pt idx="20">
                  <c:v>1.3</c:v>
                </c:pt>
                <c:pt idx="21">
                  <c:v>1.3</c:v>
                </c:pt>
                <c:pt idx="22">
                  <c:v>1.5</c:v>
                </c:pt>
                <c:pt idx="23">
                  <c:v>1.4</c:v>
                </c:pt>
                <c:pt idx="24">
                  <c:v>1.4</c:v>
                </c:pt>
                <c:pt idx="25">
                  <c:v>1.3</c:v>
                </c:pt>
                <c:pt idx="26">
                  <c:v>1.3</c:v>
                </c:pt>
                <c:pt idx="27">
                  <c:v>1.4</c:v>
                </c:pt>
                <c:pt idx="28">
                  <c:v>1.4</c:v>
                </c:pt>
                <c:pt idx="29">
                  <c:v>1.3</c:v>
                </c:pt>
                <c:pt idx="30">
                  <c:v>1.3</c:v>
                </c:pt>
                <c:pt idx="31">
                  <c:v>1.3</c:v>
                </c:pt>
                <c:pt idx="32">
                  <c:v>1.1</c:v>
                </c:pt>
                <c:pt idx="33">
                  <c:v>1.1</c:v>
                </c:pt>
                <c:pt idx="34">
                  <c:v>1.1</c:v>
                </c:pt>
                <c:pt idx="35">
                  <c:v>1.1</c:v>
                </c:pt>
                <c:pt idx="36">
                  <c:v>1.1</c:v>
                </c:pt>
                <c:pt idx="37">
                  <c:v>1.0</c:v>
                </c:pt>
                <c:pt idx="38">
                  <c:v>1.0</c:v>
                </c:pt>
                <c:pt idx="39">
                  <c:v>1.0</c:v>
                </c:pt>
                <c:pt idx="40">
                  <c:v>1.0</c:v>
                </c:pt>
                <c:pt idx="41">
                  <c:v>1.2</c:v>
                </c:pt>
                <c:pt idx="42">
                  <c:v>1.2</c:v>
                </c:pt>
                <c:pt idx="43">
                  <c:v>1.2</c:v>
                </c:pt>
                <c:pt idx="44">
                  <c:v>1.2</c:v>
                </c:pt>
                <c:pt idx="45">
                  <c:v>1.2</c:v>
                </c:pt>
                <c:pt idx="46">
                  <c:v>1.2</c:v>
                </c:pt>
                <c:pt idx="47">
                  <c:v>1.3</c:v>
                </c:pt>
                <c:pt idx="48">
                  <c:v>1.4</c:v>
                </c:pt>
                <c:pt idx="49">
                  <c:v>1.4</c:v>
                </c:pt>
                <c:pt idx="50">
                  <c:v>1.4</c:v>
                </c:pt>
                <c:pt idx="51">
                  <c:v>1.3</c:v>
                </c:pt>
                <c:pt idx="52">
                  <c:v>1.3</c:v>
                </c:pt>
                <c:pt idx="53">
                  <c:v>1.4</c:v>
                </c:pt>
                <c:pt idx="54">
                  <c:v>1.5</c:v>
                </c:pt>
                <c:pt idx="55">
                  <c:v>1.6</c:v>
                </c:pt>
                <c:pt idx="56">
                  <c:v>1.6</c:v>
                </c:pt>
                <c:pt idx="57">
                  <c:v>1.5</c:v>
                </c:pt>
                <c:pt idx="58">
                  <c:v>1.4</c:v>
                </c:pt>
                <c:pt idx="59">
                  <c:v>1.4</c:v>
                </c:pt>
                <c:pt idx="60">
                  <c:v>1.4</c:v>
                </c:pt>
                <c:pt idx="61">
                  <c:v>1.3</c:v>
                </c:pt>
                <c:pt idx="62">
                  <c:v>1.4</c:v>
                </c:pt>
                <c:pt idx="63">
                  <c:v>1.3</c:v>
                </c:pt>
                <c:pt idx="64">
                  <c:v>1.3</c:v>
                </c:pt>
                <c:pt idx="65">
                  <c:v>1.2</c:v>
                </c:pt>
                <c:pt idx="66">
                  <c:v>1.2</c:v>
                </c:pt>
                <c:pt idx="67">
                  <c:v>1.3</c:v>
                </c:pt>
                <c:pt idx="68">
                  <c:v>1.3</c:v>
                </c:pt>
                <c:pt idx="69">
                  <c:v>1.4</c:v>
                </c:pt>
                <c:pt idx="70">
                  <c:v>1.5</c:v>
                </c:pt>
                <c:pt idx="71">
                  <c:v>1.5</c:v>
                </c:pt>
                <c:pt idx="72">
                  <c:v>1.5</c:v>
                </c:pt>
                <c:pt idx="73">
                  <c:v>1.6</c:v>
                </c:pt>
                <c:pt idx="74">
                  <c:v>1.5</c:v>
                </c:pt>
                <c:pt idx="75">
                  <c:v>1.5</c:v>
                </c:pt>
                <c:pt idx="76">
                  <c:v>1.5</c:v>
                </c:pt>
                <c:pt idx="77">
                  <c:v>1.4</c:v>
                </c:pt>
                <c:pt idx="78">
                  <c:v>1.4</c:v>
                </c:pt>
                <c:pt idx="79">
                  <c:v>1.3</c:v>
                </c:pt>
                <c:pt idx="80">
                  <c:v>1.2</c:v>
                </c:pt>
                <c:pt idx="81">
                  <c:v>1.2</c:v>
                </c:pt>
                <c:pt idx="82">
                  <c:v>1.1</c:v>
                </c:pt>
                <c:pt idx="83">
                  <c:v>1.1</c:v>
                </c:pt>
                <c:pt idx="84">
                  <c:v>1.1</c:v>
                </c:pt>
                <c:pt idx="85">
                  <c:v>1.1</c:v>
                </c:pt>
                <c:pt idx="86">
                  <c:v>1.5</c:v>
                </c:pt>
                <c:pt idx="87">
                  <c:v>1.8</c:v>
                </c:pt>
                <c:pt idx="88">
                  <c:v>1.8</c:v>
                </c:pt>
                <c:pt idx="89">
                  <c:v>1.8</c:v>
                </c:pt>
                <c:pt idx="90">
                  <c:v>1.8</c:v>
                </c:pt>
                <c:pt idx="91">
                  <c:v>1.8</c:v>
                </c:pt>
                <c:pt idx="92">
                  <c:v>1.9</c:v>
                </c:pt>
                <c:pt idx="93">
                  <c:v>2.2</c:v>
                </c:pt>
                <c:pt idx="94">
                  <c:v>2.2</c:v>
                </c:pt>
                <c:pt idx="95">
                  <c:v>2.2</c:v>
                </c:pt>
                <c:pt idx="96">
                  <c:v>1.9</c:v>
                </c:pt>
                <c:pt idx="97">
                  <c:v>1.6</c:v>
                </c:pt>
                <c:pt idx="98">
                  <c:v>1.6</c:v>
                </c:pt>
                <c:pt idx="99">
                  <c:v>1.6</c:v>
                </c:pt>
                <c:pt idx="100">
                  <c:v>1.6</c:v>
                </c:pt>
                <c:pt idx="101">
                  <c:v>1.6</c:v>
                </c:pt>
                <c:pt idx="102">
                  <c:v>1.5</c:v>
                </c:pt>
                <c:pt idx="103">
                  <c:v>1.1</c:v>
                </c:pt>
                <c:pt idx="104">
                  <c:v>1.1</c:v>
                </c:pt>
                <c:pt idx="105">
                  <c:v>1.1</c:v>
                </c:pt>
                <c:pt idx="106">
                  <c:v>1.1</c:v>
                </c:pt>
                <c:pt idx="107">
                  <c:v>1.1</c:v>
                </c:pt>
                <c:pt idx="108">
                  <c:v>1.1</c:v>
                </c:pt>
                <c:pt idx="109">
                  <c:v>1.1</c:v>
                </c:pt>
                <c:pt idx="110">
                  <c:v>1.1</c:v>
                </c:pt>
                <c:pt idx="111">
                  <c:v>1.1</c:v>
                </c:pt>
                <c:pt idx="112">
                  <c:v>1.1</c:v>
                </c:pt>
                <c:pt idx="113">
                  <c:v>1.1</c:v>
                </c:pt>
                <c:pt idx="114">
                  <c:v>1.4</c:v>
                </c:pt>
                <c:pt idx="115">
                  <c:v>1.4</c:v>
                </c:pt>
                <c:pt idx="116">
                  <c:v>1.3</c:v>
                </c:pt>
                <c:pt idx="117">
                  <c:v>1.3</c:v>
                </c:pt>
                <c:pt idx="118">
                  <c:v>1.3</c:v>
                </c:pt>
                <c:pt idx="119">
                  <c:v>1.5</c:v>
                </c:pt>
                <c:pt idx="120">
                  <c:v>1.5</c:v>
                </c:pt>
                <c:pt idx="121">
                  <c:v>1.5</c:v>
                </c:pt>
                <c:pt idx="122">
                  <c:v>1.5</c:v>
                </c:pt>
                <c:pt idx="123">
                  <c:v>1.5</c:v>
                </c:pt>
                <c:pt idx="124">
                  <c:v>1.2</c:v>
                </c:pt>
                <c:pt idx="125">
                  <c:v>1.2</c:v>
                </c:pt>
                <c:pt idx="126">
                  <c:v>1.2</c:v>
                </c:pt>
                <c:pt idx="127">
                  <c:v>1.2</c:v>
                </c:pt>
                <c:pt idx="128">
                  <c:v>1.2</c:v>
                </c:pt>
                <c:pt idx="129">
                  <c:v>1.0</c:v>
                </c:pt>
                <c:pt idx="130">
                  <c:v>1.0</c:v>
                </c:pt>
                <c:pt idx="131">
                  <c:v>1.0</c:v>
                </c:pt>
                <c:pt idx="132">
                  <c:v>1.1</c:v>
                </c:pt>
                <c:pt idx="133">
                  <c:v>1.1</c:v>
                </c:pt>
                <c:pt idx="134">
                  <c:v>1.1</c:v>
                </c:pt>
                <c:pt idx="135">
                  <c:v>1.1</c:v>
                </c:pt>
                <c:pt idx="136">
                  <c:v>1.1</c:v>
                </c:pt>
                <c:pt idx="137">
                  <c:v>1.1</c:v>
                </c:pt>
                <c:pt idx="138">
                  <c:v>1.1</c:v>
                </c:pt>
                <c:pt idx="139">
                  <c:v>1.3</c:v>
                </c:pt>
                <c:pt idx="140">
                  <c:v>1.7</c:v>
                </c:pt>
                <c:pt idx="141">
                  <c:v>1.7</c:v>
                </c:pt>
                <c:pt idx="142">
                  <c:v>1.7</c:v>
                </c:pt>
                <c:pt idx="143">
                  <c:v>1.8</c:v>
                </c:pt>
                <c:pt idx="144">
                  <c:v>1.8</c:v>
                </c:pt>
                <c:pt idx="145">
                  <c:v>1.8</c:v>
                </c:pt>
                <c:pt idx="146">
                  <c:v>2.3</c:v>
                </c:pt>
                <c:pt idx="147">
                  <c:v>2.6</c:v>
                </c:pt>
                <c:pt idx="148">
                  <c:v>2.6</c:v>
                </c:pt>
                <c:pt idx="149">
                  <c:v>2.4</c:v>
                </c:pt>
                <c:pt idx="150">
                  <c:v>2.1</c:v>
                </c:pt>
                <c:pt idx="151">
                  <c:v>2.1</c:v>
                </c:pt>
                <c:pt idx="152">
                  <c:v>2.0</c:v>
                </c:pt>
                <c:pt idx="153">
                  <c:v>1.9</c:v>
                </c:pt>
                <c:pt idx="154">
                  <c:v>1.9</c:v>
                </c:pt>
                <c:pt idx="155">
                  <c:v>1.9</c:v>
                </c:pt>
                <c:pt idx="156">
                  <c:v>1.4</c:v>
                </c:pt>
                <c:pt idx="157">
                  <c:v>1.1</c:v>
                </c:pt>
                <c:pt idx="158">
                  <c:v>1.1</c:v>
                </c:pt>
                <c:pt idx="159">
                  <c:v>1.1</c:v>
                </c:pt>
                <c:pt idx="160">
                  <c:v>1.0</c:v>
                </c:pt>
                <c:pt idx="161">
                  <c:v>1.1</c:v>
                </c:pt>
                <c:pt idx="162">
                  <c:v>1.1</c:v>
                </c:pt>
                <c:pt idx="163">
                  <c:v>1.1</c:v>
                </c:pt>
                <c:pt idx="164">
                  <c:v>1.3</c:v>
                </c:pt>
                <c:pt idx="165">
                  <c:v>1.4</c:v>
                </c:pt>
                <c:pt idx="166">
                  <c:v>1.4</c:v>
                </c:pt>
                <c:pt idx="167">
                  <c:v>1.4</c:v>
                </c:pt>
                <c:pt idx="168">
                  <c:v>1.6</c:v>
                </c:pt>
                <c:pt idx="169">
                  <c:v>1.9</c:v>
                </c:pt>
                <c:pt idx="170">
                  <c:v>2.0</c:v>
                </c:pt>
                <c:pt idx="171">
                  <c:v>1.9</c:v>
                </c:pt>
                <c:pt idx="172">
                  <c:v>2.0</c:v>
                </c:pt>
                <c:pt idx="173">
                  <c:v>2.0</c:v>
                </c:pt>
                <c:pt idx="174">
                  <c:v>1.8</c:v>
                </c:pt>
                <c:pt idx="175">
                  <c:v>1.7</c:v>
                </c:pt>
                <c:pt idx="176">
                  <c:v>1.7</c:v>
                </c:pt>
                <c:pt idx="177">
                  <c:v>1.9</c:v>
                </c:pt>
                <c:pt idx="178">
                  <c:v>1.7</c:v>
                </c:pt>
                <c:pt idx="179">
                  <c:v>1.6</c:v>
                </c:pt>
                <c:pt idx="180">
                  <c:v>1.5</c:v>
                </c:pt>
                <c:pt idx="181">
                  <c:v>1.5</c:v>
                </c:pt>
                <c:pt idx="182">
                  <c:v>1.4</c:v>
                </c:pt>
                <c:pt idx="183">
                  <c:v>1.5</c:v>
                </c:pt>
                <c:pt idx="184">
                  <c:v>1.6</c:v>
                </c:pt>
                <c:pt idx="185">
                  <c:v>1.7</c:v>
                </c:pt>
                <c:pt idx="186">
                  <c:v>1.7</c:v>
                </c:pt>
                <c:pt idx="187">
                  <c:v>1.5</c:v>
                </c:pt>
                <c:pt idx="188">
                  <c:v>1.5</c:v>
                </c:pt>
                <c:pt idx="189">
                  <c:v>2.2</c:v>
                </c:pt>
                <c:pt idx="190">
                  <c:v>2.2</c:v>
                </c:pt>
                <c:pt idx="191">
                  <c:v>2.2</c:v>
                </c:pt>
                <c:pt idx="192">
                  <c:v>2.2</c:v>
                </c:pt>
                <c:pt idx="193">
                  <c:v>2.2</c:v>
                </c:pt>
                <c:pt idx="194">
                  <c:v>2.1</c:v>
                </c:pt>
                <c:pt idx="195">
                  <c:v>2.1</c:v>
                </c:pt>
                <c:pt idx="196">
                  <c:v>2.9</c:v>
                </c:pt>
                <c:pt idx="197">
                  <c:v>2.9</c:v>
                </c:pt>
                <c:pt idx="198">
                  <c:v>3.2</c:v>
                </c:pt>
                <c:pt idx="199">
                  <c:v>2.4</c:v>
                </c:pt>
                <c:pt idx="200">
                  <c:v>2.5</c:v>
                </c:pt>
                <c:pt idx="201">
                  <c:v>2.5</c:v>
                </c:pt>
                <c:pt idx="202">
                  <c:v>3.2</c:v>
                </c:pt>
                <c:pt idx="203">
                  <c:v>3.4</c:v>
                </c:pt>
                <c:pt idx="204">
                  <c:v>3.4</c:v>
                </c:pt>
                <c:pt idx="205">
                  <c:v>3.5</c:v>
                </c:pt>
                <c:pt idx="206">
                  <c:v>2.8</c:v>
                </c:pt>
                <c:pt idx="207">
                  <c:v>2.8</c:v>
                </c:pt>
                <c:pt idx="208">
                  <c:v>2.6</c:v>
                </c:pt>
                <c:pt idx="209">
                  <c:v>2.6</c:v>
                </c:pt>
                <c:pt idx="210">
                  <c:v>2.8</c:v>
                </c:pt>
                <c:pt idx="211">
                  <c:v>3.0</c:v>
                </c:pt>
                <c:pt idx="212">
                  <c:v>2.3</c:v>
                </c:pt>
                <c:pt idx="213">
                  <c:v>2.0</c:v>
                </c:pt>
                <c:pt idx="214">
                  <c:v>2.0</c:v>
                </c:pt>
                <c:pt idx="215">
                  <c:v>1.8</c:v>
                </c:pt>
                <c:pt idx="216">
                  <c:v>1.8</c:v>
                </c:pt>
                <c:pt idx="217">
                  <c:v>1.8</c:v>
                </c:pt>
                <c:pt idx="218">
                  <c:v>1.7</c:v>
                </c:pt>
                <c:pt idx="219">
                  <c:v>1.6</c:v>
                </c:pt>
                <c:pt idx="220">
                  <c:v>1.3</c:v>
                </c:pt>
                <c:pt idx="221">
                  <c:v>1.1</c:v>
                </c:pt>
                <c:pt idx="222">
                  <c:v>1.1</c:v>
                </c:pt>
                <c:pt idx="223">
                  <c:v>1.1</c:v>
                </c:pt>
                <c:pt idx="224">
                  <c:v>1.1</c:v>
                </c:pt>
                <c:pt idx="225">
                  <c:v>1.1</c:v>
                </c:pt>
                <c:pt idx="226">
                  <c:v>1.2</c:v>
                </c:pt>
                <c:pt idx="227">
                  <c:v>1.9</c:v>
                </c:pt>
                <c:pt idx="228">
                  <c:v>1.9</c:v>
                </c:pt>
                <c:pt idx="229">
                  <c:v>2.2</c:v>
                </c:pt>
                <c:pt idx="230">
                  <c:v>2.3</c:v>
                </c:pt>
                <c:pt idx="231">
                  <c:v>2.3</c:v>
                </c:pt>
                <c:pt idx="232">
                  <c:v>2.3</c:v>
                </c:pt>
                <c:pt idx="233">
                  <c:v>2.3</c:v>
                </c:pt>
                <c:pt idx="234">
                  <c:v>2.3</c:v>
                </c:pt>
                <c:pt idx="235">
                  <c:v>2.4</c:v>
                </c:pt>
                <c:pt idx="236">
                  <c:v>2.3</c:v>
                </c:pt>
                <c:pt idx="237">
                  <c:v>1.6</c:v>
                </c:pt>
                <c:pt idx="238">
                  <c:v>1.6</c:v>
                </c:pt>
                <c:pt idx="239">
                  <c:v>1.3</c:v>
                </c:pt>
                <c:pt idx="240">
                  <c:v>1.2</c:v>
                </c:pt>
                <c:pt idx="241">
                  <c:v>1.3</c:v>
                </c:pt>
                <c:pt idx="242">
                  <c:v>1.5</c:v>
                </c:pt>
                <c:pt idx="243">
                  <c:v>1.5</c:v>
                </c:pt>
                <c:pt idx="244">
                  <c:v>2.3</c:v>
                </c:pt>
                <c:pt idx="245">
                  <c:v>2.2</c:v>
                </c:pt>
                <c:pt idx="246">
                  <c:v>2.1</c:v>
                </c:pt>
                <c:pt idx="247">
                  <c:v>2.1</c:v>
                </c:pt>
                <c:pt idx="248">
                  <c:v>2.1</c:v>
                </c:pt>
                <c:pt idx="249">
                  <c:v>2.1</c:v>
                </c:pt>
                <c:pt idx="250">
                  <c:v>2.3</c:v>
                </c:pt>
                <c:pt idx="251">
                  <c:v>3.1</c:v>
                </c:pt>
                <c:pt idx="252">
                  <c:v>2.9</c:v>
                </c:pt>
                <c:pt idx="253">
                  <c:v>3.0</c:v>
                </c:pt>
                <c:pt idx="254">
                  <c:v>2.7</c:v>
                </c:pt>
                <c:pt idx="255">
                  <c:v>2.7</c:v>
                </c:pt>
                <c:pt idx="256">
                  <c:v>2.7</c:v>
                </c:pt>
                <c:pt idx="257">
                  <c:v>2.7</c:v>
                </c:pt>
                <c:pt idx="258">
                  <c:v>2.7</c:v>
                </c:pt>
                <c:pt idx="259">
                  <c:v>2.7</c:v>
                </c:pt>
                <c:pt idx="260">
                  <c:v>2.5</c:v>
                </c:pt>
                <c:pt idx="261">
                  <c:v>1.6</c:v>
                </c:pt>
                <c:pt idx="262">
                  <c:v>1.6</c:v>
                </c:pt>
                <c:pt idx="263">
                  <c:v>1.5</c:v>
                </c:pt>
                <c:pt idx="264">
                  <c:v>1.0</c:v>
                </c:pt>
                <c:pt idx="265">
                  <c:v>1.0</c:v>
                </c:pt>
                <c:pt idx="266">
                  <c:v>1.1</c:v>
                </c:pt>
                <c:pt idx="267">
                  <c:v>1.1</c:v>
                </c:pt>
                <c:pt idx="268">
                  <c:v>1.2</c:v>
                </c:pt>
                <c:pt idx="269">
                  <c:v>1.2</c:v>
                </c:pt>
                <c:pt idx="270">
                  <c:v>1.2</c:v>
                </c:pt>
                <c:pt idx="271">
                  <c:v>1.2</c:v>
                </c:pt>
                <c:pt idx="272">
                  <c:v>1.2</c:v>
                </c:pt>
                <c:pt idx="273">
                  <c:v>1.2</c:v>
                </c:pt>
                <c:pt idx="274">
                  <c:v>1.4</c:v>
                </c:pt>
                <c:pt idx="275">
                  <c:v>1.4</c:v>
                </c:pt>
                <c:pt idx="276">
                  <c:v>1.4</c:v>
                </c:pt>
                <c:pt idx="277">
                  <c:v>1.5</c:v>
                </c:pt>
                <c:pt idx="278">
                  <c:v>1.7</c:v>
                </c:pt>
                <c:pt idx="279">
                  <c:v>1.7</c:v>
                </c:pt>
                <c:pt idx="280">
                  <c:v>1.8</c:v>
                </c:pt>
                <c:pt idx="281">
                  <c:v>1.9</c:v>
                </c:pt>
                <c:pt idx="282">
                  <c:v>1.875</c:v>
                </c:pt>
                <c:pt idx="283">
                  <c:v>2.125</c:v>
                </c:pt>
                <c:pt idx="284">
                  <c:v>2.375</c:v>
                </c:pt>
                <c:pt idx="285">
                  <c:v>2.25</c:v>
                </c:pt>
                <c:pt idx="286">
                  <c:v>1.875</c:v>
                </c:pt>
                <c:pt idx="287">
                  <c:v>2.125</c:v>
                </c:pt>
                <c:pt idx="288">
                  <c:v>2.0</c:v>
                </c:pt>
                <c:pt idx="289">
                  <c:v>2.125</c:v>
                </c:pt>
                <c:pt idx="290">
                  <c:v>2.125</c:v>
                </c:pt>
                <c:pt idx="291">
                  <c:v>1.875</c:v>
                </c:pt>
                <c:pt idx="292">
                  <c:v>1.625</c:v>
                </c:pt>
                <c:pt idx="293">
                  <c:v>1.875</c:v>
                </c:pt>
                <c:pt idx="294">
                  <c:v>2.0</c:v>
                </c:pt>
                <c:pt idx="295">
                  <c:v>2.0</c:v>
                </c:pt>
                <c:pt idx="296">
                  <c:v>2.0</c:v>
                </c:pt>
                <c:pt idx="297">
                  <c:v>1.875</c:v>
                </c:pt>
                <c:pt idx="298">
                  <c:v>1.875</c:v>
                </c:pt>
                <c:pt idx="299">
                  <c:v>1.875</c:v>
                </c:pt>
                <c:pt idx="300">
                  <c:v>1.75</c:v>
                </c:pt>
                <c:pt idx="301">
                  <c:v>1.5</c:v>
                </c:pt>
                <c:pt idx="302">
                  <c:v>1.625</c:v>
                </c:pt>
                <c:pt idx="303">
                  <c:v>1.75</c:v>
                </c:pt>
                <c:pt idx="304">
                  <c:v>1.875</c:v>
                </c:pt>
                <c:pt idx="305">
                  <c:v>1.75</c:v>
                </c:pt>
                <c:pt idx="306">
                  <c:v>1.75</c:v>
                </c:pt>
                <c:pt idx="307">
                  <c:v>1.75</c:v>
                </c:pt>
                <c:pt idx="308">
                  <c:v>1.75</c:v>
                </c:pt>
                <c:pt idx="309">
                  <c:v>1.875</c:v>
                </c:pt>
                <c:pt idx="310">
                  <c:v>1.875</c:v>
                </c:pt>
                <c:pt idx="311">
                  <c:v>1.625</c:v>
                </c:pt>
                <c:pt idx="312">
                  <c:v>1.875</c:v>
                </c:pt>
                <c:pt idx="313">
                  <c:v>1.875</c:v>
                </c:pt>
                <c:pt idx="314">
                  <c:v>1.875</c:v>
                </c:pt>
                <c:pt idx="315">
                  <c:v>1.875</c:v>
                </c:pt>
                <c:pt idx="316">
                  <c:v>2.125</c:v>
                </c:pt>
                <c:pt idx="317">
                  <c:v>2.0</c:v>
                </c:pt>
                <c:pt idx="318">
                  <c:v>1.875</c:v>
                </c:pt>
                <c:pt idx="319">
                  <c:v>1.875</c:v>
                </c:pt>
                <c:pt idx="320">
                  <c:v>1.5</c:v>
                </c:pt>
                <c:pt idx="321">
                  <c:v>1.5</c:v>
                </c:pt>
                <c:pt idx="322">
                  <c:v>1.5</c:v>
                </c:pt>
                <c:pt idx="323">
                  <c:v>1.875</c:v>
                </c:pt>
                <c:pt idx="324">
                  <c:v>1.625</c:v>
                </c:pt>
                <c:pt idx="325">
                  <c:v>1.625</c:v>
                </c:pt>
                <c:pt idx="326">
                  <c:v>1.5</c:v>
                </c:pt>
                <c:pt idx="327">
                  <c:v>1.5</c:v>
                </c:pt>
                <c:pt idx="328">
                  <c:v>1.5</c:v>
                </c:pt>
                <c:pt idx="329">
                  <c:v>1.5</c:v>
                </c:pt>
                <c:pt idx="330">
                  <c:v>1.625</c:v>
                </c:pt>
                <c:pt idx="331">
                  <c:v>1.375</c:v>
                </c:pt>
                <c:pt idx="332">
                  <c:v>1.375</c:v>
                </c:pt>
                <c:pt idx="333">
                  <c:v>1.375</c:v>
                </c:pt>
                <c:pt idx="334">
                  <c:v>1.5</c:v>
                </c:pt>
                <c:pt idx="335">
                  <c:v>1.375</c:v>
                </c:pt>
                <c:pt idx="336">
                  <c:v>1.375</c:v>
                </c:pt>
                <c:pt idx="337">
                  <c:v>1.5</c:v>
                </c:pt>
                <c:pt idx="338">
                  <c:v>1.375</c:v>
                </c:pt>
                <c:pt idx="339">
                  <c:v>1.375</c:v>
                </c:pt>
                <c:pt idx="340">
                  <c:v>1.375</c:v>
                </c:pt>
                <c:pt idx="341">
                  <c:v>1.375</c:v>
                </c:pt>
                <c:pt idx="342">
                  <c:v>1.25</c:v>
                </c:pt>
                <c:pt idx="343">
                  <c:v>1.25</c:v>
                </c:pt>
                <c:pt idx="344">
                  <c:v>1.375</c:v>
                </c:pt>
                <c:pt idx="345">
                  <c:v>1.25</c:v>
                </c:pt>
                <c:pt idx="346">
                  <c:v>1.25</c:v>
                </c:pt>
                <c:pt idx="347">
                  <c:v>1.125</c:v>
                </c:pt>
                <c:pt idx="348">
                  <c:v>1.125</c:v>
                </c:pt>
                <c:pt idx="349">
                  <c:v>1.125</c:v>
                </c:pt>
                <c:pt idx="350">
                  <c:v>1.125</c:v>
                </c:pt>
                <c:pt idx="351">
                  <c:v>1.125</c:v>
                </c:pt>
                <c:pt idx="352">
                  <c:v>1.0</c:v>
                </c:pt>
                <c:pt idx="353">
                  <c:v>1.125</c:v>
                </c:pt>
                <c:pt idx="354">
                  <c:v>1.125</c:v>
                </c:pt>
                <c:pt idx="355">
                  <c:v>1.125</c:v>
                </c:pt>
                <c:pt idx="356">
                  <c:v>1.125</c:v>
                </c:pt>
                <c:pt idx="357">
                  <c:v>1.375</c:v>
                </c:pt>
                <c:pt idx="358">
                  <c:v>1.5</c:v>
                </c:pt>
                <c:pt idx="359">
                  <c:v>1.5</c:v>
                </c:pt>
                <c:pt idx="360">
                  <c:v>1.5</c:v>
                </c:pt>
                <c:pt idx="361">
                  <c:v>1.5</c:v>
                </c:pt>
                <c:pt idx="362">
                  <c:v>1.5</c:v>
                </c:pt>
                <c:pt idx="363">
                  <c:v>1.5</c:v>
                </c:pt>
                <c:pt idx="364">
                  <c:v>1.5</c:v>
                </c:pt>
                <c:pt idx="365">
                  <c:v>1.25</c:v>
                </c:pt>
                <c:pt idx="366">
                  <c:v>1.375</c:v>
                </c:pt>
                <c:pt idx="367">
                  <c:v>1.375</c:v>
                </c:pt>
                <c:pt idx="368">
                  <c:v>1.375</c:v>
                </c:pt>
                <c:pt idx="369">
                  <c:v>1.25</c:v>
                </c:pt>
                <c:pt idx="370">
                  <c:v>1.25</c:v>
                </c:pt>
                <c:pt idx="371">
                  <c:v>1.25</c:v>
                </c:pt>
                <c:pt idx="372">
                  <c:v>1.375</c:v>
                </c:pt>
                <c:pt idx="373">
                  <c:v>1.375</c:v>
                </c:pt>
                <c:pt idx="374">
                  <c:v>1.125</c:v>
                </c:pt>
                <c:pt idx="375">
                  <c:v>1.25</c:v>
                </c:pt>
                <c:pt idx="376">
                  <c:v>1.375</c:v>
                </c:pt>
                <c:pt idx="377">
                  <c:v>1.75</c:v>
                </c:pt>
                <c:pt idx="378">
                  <c:v>1.75</c:v>
                </c:pt>
                <c:pt idx="379">
                  <c:v>1.75</c:v>
                </c:pt>
                <c:pt idx="380">
                  <c:v>1.625</c:v>
                </c:pt>
                <c:pt idx="381">
                  <c:v>1.625</c:v>
                </c:pt>
                <c:pt idx="382">
                  <c:v>1.625</c:v>
                </c:pt>
                <c:pt idx="383">
                  <c:v>1.5</c:v>
                </c:pt>
                <c:pt idx="384">
                  <c:v>1.375</c:v>
                </c:pt>
                <c:pt idx="385">
                  <c:v>1.375</c:v>
                </c:pt>
                <c:pt idx="386">
                  <c:v>1.375</c:v>
                </c:pt>
                <c:pt idx="387">
                  <c:v>1.375</c:v>
                </c:pt>
                <c:pt idx="388">
                  <c:v>1.5</c:v>
                </c:pt>
                <c:pt idx="389">
                  <c:v>1.5</c:v>
                </c:pt>
                <c:pt idx="390">
                  <c:v>1.5</c:v>
                </c:pt>
                <c:pt idx="391">
                  <c:v>1.625</c:v>
                </c:pt>
                <c:pt idx="392">
                  <c:v>1.625</c:v>
                </c:pt>
                <c:pt idx="393">
                  <c:v>1.25</c:v>
                </c:pt>
                <c:pt idx="394">
                  <c:v>1.25</c:v>
                </c:pt>
                <c:pt idx="395">
                  <c:v>1.25</c:v>
                </c:pt>
                <c:pt idx="396">
                  <c:v>1.125</c:v>
                </c:pt>
                <c:pt idx="397">
                  <c:v>1.125</c:v>
                </c:pt>
                <c:pt idx="398">
                  <c:v>1.125</c:v>
                </c:pt>
                <c:pt idx="399">
                  <c:v>1.125</c:v>
                </c:pt>
                <c:pt idx="400">
                  <c:v>1.125</c:v>
                </c:pt>
                <c:pt idx="401">
                  <c:v>1.125</c:v>
                </c:pt>
                <c:pt idx="402">
                  <c:v>1.125</c:v>
                </c:pt>
                <c:pt idx="403">
                  <c:v>1.125</c:v>
                </c:pt>
                <c:pt idx="404">
                  <c:v>1.125</c:v>
                </c:pt>
                <c:pt idx="405">
                  <c:v>1.125</c:v>
                </c:pt>
                <c:pt idx="406">
                  <c:v>1.125</c:v>
                </c:pt>
                <c:pt idx="407">
                  <c:v>1.0</c:v>
                </c:pt>
                <c:pt idx="408">
                  <c:v>1.0</c:v>
                </c:pt>
                <c:pt idx="409">
                  <c:v>1.0</c:v>
                </c:pt>
                <c:pt idx="410">
                  <c:v>1.0</c:v>
                </c:pt>
                <c:pt idx="411">
                  <c:v>1.0</c:v>
                </c:pt>
                <c:pt idx="412">
                  <c:v>1.0</c:v>
                </c:pt>
                <c:pt idx="413">
                  <c:v>1.125</c:v>
                </c:pt>
                <c:pt idx="414">
                  <c:v>1.25</c:v>
                </c:pt>
                <c:pt idx="415">
                  <c:v>1.25</c:v>
                </c:pt>
                <c:pt idx="416">
                  <c:v>1.25</c:v>
                </c:pt>
                <c:pt idx="417">
                  <c:v>1.25</c:v>
                </c:pt>
                <c:pt idx="418">
                  <c:v>1.25</c:v>
                </c:pt>
                <c:pt idx="419">
                  <c:v>1.25</c:v>
                </c:pt>
                <c:pt idx="420">
                  <c:v>1.25</c:v>
                </c:pt>
                <c:pt idx="421">
                  <c:v>1.125</c:v>
                </c:pt>
                <c:pt idx="422">
                  <c:v>1.0</c:v>
                </c:pt>
                <c:pt idx="423">
                  <c:v>1.0</c:v>
                </c:pt>
                <c:pt idx="424">
                  <c:v>1.0</c:v>
                </c:pt>
                <c:pt idx="425">
                  <c:v>1.125</c:v>
                </c:pt>
                <c:pt idx="426">
                  <c:v>1.125</c:v>
                </c:pt>
                <c:pt idx="427">
                  <c:v>1.125</c:v>
                </c:pt>
                <c:pt idx="428">
                  <c:v>1.125</c:v>
                </c:pt>
                <c:pt idx="429">
                  <c:v>1.125</c:v>
                </c:pt>
                <c:pt idx="430">
                  <c:v>1.125</c:v>
                </c:pt>
                <c:pt idx="431">
                  <c:v>1.125</c:v>
                </c:pt>
                <c:pt idx="432">
                  <c:v>1.375</c:v>
                </c:pt>
                <c:pt idx="433">
                  <c:v>1.25</c:v>
                </c:pt>
                <c:pt idx="434">
                  <c:v>1.25</c:v>
                </c:pt>
                <c:pt idx="435">
                  <c:v>1.25</c:v>
                </c:pt>
                <c:pt idx="436">
                  <c:v>1.25</c:v>
                </c:pt>
                <c:pt idx="437">
                  <c:v>1.25</c:v>
                </c:pt>
                <c:pt idx="438">
                  <c:v>1.25</c:v>
                </c:pt>
                <c:pt idx="439">
                  <c:v>1.25</c:v>
                </c:pt>
                <c:pt idx="440">
                  <c:v>1.0</c:v>
                </c:pt>
                <c:pt idx="441">
                  <c:v>1.0</c:v>
                </c:pt>
                <c:pt idx="442">
                  <c:v>1.25</c:v>
                </c:pt>
                <c:pt idx="443">
                  <c:v>1.25</c:v>
                </c:pt>
                <c:pt idx="444">
                  <c:v>1.5</c:v>
                </c:pt>
                <c:pt idx="445">
                  <c:v>1.5</c:v>
                </c:pt>
                <c:pt idx="446">
                  <c:v>1.5</c:v>
                </c:pt>
                <c:pt idx="447">
                  <c:v>1.5</c:v>
                </c:pt>
                <c:pt idx="448">
                  <c:v>1.5</c:v>
                </c:pt>
                <c:pt idx="449">
                  <c:v>1.5</c:v>
                </c:pt>
                <c:pt idx="450">
                  <c:v>1.25</c:v>
                </c:pt>
                <c:pt idx="451">
                  <c:v>1.25</c:v>
                </c:pt>
                <c:pt idx="452">
                  <c:v>1.0</c:v>
                </c:pt>
                <c:pt idx="453">
                  <c:v>1.0</c:v>
                </c:pt>
                <c:pt idx="454">
                  <c:v>1.0</c:v>
                </c:pt>
                <c:pt idx="455">
                  <c:v>1.0</c:v>
                </c:pt>
                <c:pt idx="456">
                  <c:v>1.0</c:v>
                </c:pt>
                <c:pt idx="457">
                  <c:v>1.0</c:v>
                </c:pt>
                <c:pt idx="458">
                  <c:v>1.125</c:v>
                </c:pt>
                <c:pt idx="459">
                  <c:v>1.125</c:v>
                </c:pt>
                <c:pt idx="460">
                  <c:v>1.125</c:v>
                </c:pt>
                <c:pt idx="461">
                  <c:v>1.125</c:v>
                </c:pt>
                <c:pt idx="462">
                  <c:v>1.125</c:v>
                </c:pt>
                <c:pt idx="463">
                  <c:v>1.25</c:v>
                </c:pt>
                <c:pt idx="464">
                  <c:v>1.25</c:v>
                </c:pt>
                <c:pt idx="465">
                  <c:v>1.25</c:v>
                </c:pt>
                <c:pt idx="466">
                  <c:v>1.25</c:v>
                </c:pt>
                <c:pt idx="467">
                  <c:v>1.25</c:v>
                </c:pt>
                <c:pt idx="468">
                  <c:v>1.25</c:v>
                </c:pt>
                <c:pt idx="469">
                  <c:v>1.375</c:v>
                </c:pt>
                <c:pt idx="470">
                  <c:v>1.5</c:v>
                </c:pt>
                <c:pt idx="471">
                  <c:v>1.375</c:v>
                </c:pt>
                <c:pt idx="472">
                  <c:v>1.375</c:v>
                </c:pt>
                <c:pt idx="473">
                  <c:v>1.5</c:v>
                </c:pt>
                <c:pt idx="474">
                  <c:v>1.375</c:v>
                </c:pt>
                <c:pt idx="475">
                  <c:v>1.625</c:v>
                </c:pt>
                <c:pt idx="476">
                  <c:v>1.625</c:v>
                </c:pt>
                <c:pt idx="477">
                  <c:v>1.625</c:v>
                </c:pt>
                <c:pt idx="478">
                  <c:v>1.5</c:v>
                </c:pt>
                <c:pt idx="479">
                  <c:v>1.5</c:v>
                </c:pt>
                <c:pt idx="480">
                  <c:v>1.5</c:v>
                </c:pt>
                <c:pt idx="481">
                  <c:v>1.375</c:v>
                </c:pt>
                <c:pt idx="482">
                  <c:v>1.625</c:v>
                </c:pt>
                <c:pt idx="483">
                  <c:v>1.375</c:v>
                </c:pt>
                <c:pt idx="484">
                  <c:v>1.375</c:v>
                </c:pt>
                <c:pt idx="485">
                  <c:v>1.25</c:v>
                </c:pt>
                <c:pt idx="486">
                  <c:v>1.25</c:v>
                </c:pt>
                <c:pt idx="487">
                  <c:v>1.375</c:v>
                </c:pt>
                <c:pt idx="488">
                  <c:v>1.5</c:v>
                </c:pt>
                <c:pt idx="489">
                  <c:v>1.625</c:v>
                </c:pt>
                <c:pt idx="490">
                  <c:v>1.375</c:v>
                </c:pt>
                <c:pt idx="491">
                  <c:v>1.375</c:v>
                </c:pt>
                <c:pt idx="492">
                  <c:v>1.5</c:v>
                </c:pt>
                <c:pt idx="493">
                  <c:v>1.5</c:v>
                </c:pt>
                <c:pt idx="494">
                  <c:v>1.5</c:v>
                </c:pt>
                <c:pt idx="495">
                  <c:v>1.5</c:v>
                </c:pt>
                <c:pt idx="496">
                  <c:v>1.375</c:v>
                </c:pt>
                <c:pt idx="497">
                  <c:v>1.375</c:v>
                </c:pt>
                <c:pt idx="498">
                  <c:v>1.375</c:v>
                </c:pt>
                <c:pt idx="499">
                  <c:v>1.375</c:v>
                </c:pt>
                <c:pt idx="500">
                  <c:v>1.25</c:v>
                </c:pt>
              </c:numCache>
            </c:numRef>
          </c:val>
          <c:smooth val="0"/>
          <c:extLst xmlns:c16r2="http://schemas.microsoft.com/office/drawing/2015/06/chart">
            <c:ext xmlns:c16="http://schemas.microsoft.com/office/drawing/2014/chart" uri="{C3380CC4-5D6E-409C-BE32-E72D297353CC}">
              <c16:uniqueId val="{00000000-7B65-4837-9B5B-CE01CB4D35F1}"/>
            </c:ext>
          </c:extLst>
        </c:ser>
        <c:ser>
          <c:idx val="1"/>
          <c:order val="1"/>
          <c:spPr>
            <a:ln w="28575" cap="rnd">
              <a:solidFill>
                <a:schemeClr val="accent2"/>
              </a:solidFill>
              <a:round/>
            </a:ln>
            <a:effectLst/>
          </c:spPr>
          <c:marker>
            <c:symbol val="none"/>
          </c:marker>
          <c:val>
            <c:numRef>
              <c:f>'Problems Set'!$W$2:$W$502</c:f>
              <c:numCache>
                <c:formatCode>0.0000_);[Red]\(0.0000\)</c:formatCode>
                <c:ptCount val="501"/>
                <c:pt idx="0">
                  <c:v>3.0</c:v>
                </c:pt>
                <c:pt idx="1">
                  <c:v>3.0</c:v>
                </c:pt>
                <c:pt idx="2">
                  <c:v>2.666666666666666</c:v>
                </c:pt>
                <c:pt idx="3">
                  <c:v>2.25</c:v>
                </c:pt>
                <c:pt idx="4">
                  <c:v>2.0</c:v>
                </c:pt>
                <c:pt idx="5">
                  <c:v>2.166666666666666</c:v>
                </c:pt>
                <c:pt idx="6">
                  <c:v>2.0</c:v>
                </c:pt>
                <c:pt idx="7">
                  <c:v>1.875</c:v>
                </c:pt>
                <c:pt idx="8">
                  <c:v>1.777777777777778</c:v>
                </c:pt>
                <c:pt idx="9">
                  <c:v>1.7</c:v>
                </c:pt>
                <c:pt idx="10">
                  <c:v>1.727272727272727</c:v>
                </c:pt>
                <c:pt idx="11">
                  <c:v>1.666666666666667</c:v>
                </c:pt>
                <c:pt idx="12">
                  <c:v>1.615384615384615</c:v>
                </c:pt>
                <c:pt idx="13">
                  <c:v>1.642857142857143</c:v>
                </c:pt>
                <c:pt idx="14">
                  <c:v>1.6</c:v>
                </c:pt>
                <c:pt idx="15">
                  <c:v>1.625</c:v>
                </c:pt>
                <c:pt idx="16">
                  <c:v>1.588235294117647</c:v>
                </c:pt>
                <c:pt idx="17">
                  <c:v>1.555555555555556</c:v>
                </c:pt>
                <c:pt idx="18">
                  <c:v>1.526315789473684</c:v>
                </c:pt>
                <c:pt idx="19">
                  <c:v>1.55</c:v>
                </c:pt>
                <c:pt idx="20">
                  <c:v>1.523809523809524</c:v>
                </c:pt>
                <c:pt idx="21">
                  <c:v>1.5</c:v>
                </c:pt>
                <c:pt idx="22">
                  <c:v>1.565217391304348</c:v>
                </c:pt>
                <c:pt idx="23">
                  <c:v>1.541666666666667</c:v>
                </c:pt>
                <c:pt idx="24">
                  <c:v>1.52</c:v>
                </c:pt>
                <c:pt idx="25">
                  <c:v>1.5</c:v>
                </c:pt>
                <c:pt idx="26">
                  <c:v>1.481481481481481</c:v>
                </c:pt>
                <c:pt idx="27">
                  <c:v>1.5</c:v>
                </c:pt>
                <c:pt idx="28">
                  <c:v>1.482758620689655</c:v>
                </c:pt>
                <c:pt idx="29">
                  <c:v>1.466666666666667</c:v>
                </c:pt>
                <c:pt idx="30">
                  <c:v>1.451612903225806</c:v>
                </c:pt>
                <c:pt idx="31">
                  <c:v>1.4375</c:v>
                </c:pt>
                <c:pt idx="32">
                  <c:v>1.424242424242424</c:v>
                </c:pt>
                <c:pt idx="33">
                  <c:v>1.411764705882353</c:v>
                </c:pt>
                <c:pt idx="34">
                  <c:v>1.4</c:v>
                </c:pt>
                <c:pt idx="35">
                  <c:v>1.388888888888889</c:v>
                </c:pt>
                <c:pt idx="36">
                  <c:v>1.378378378378378</c:v>
                </c:pt>
                <c:pt idx="37">
                  <c:v>1.368421052631579</c:v>
                </c:pt>
                <c:pt idx="38">
                  <c:v>1.358974358974359</c:v>
                </c:pt>
                <c:pt idx="39">
                  <c:v>1.35</c:v>
                </c:pt>
                <c:pt idx="40">
                  <c:v>1.341463414634146</c:v>
                </c:pt>
                <c:pt idx="41">
                  <c:v>1.380952380952381</c:v>
                </c:pt>
                <c:pt idx="42">
                  <c:v>1.372093023255814</c:v>
                </c:pt>
                <c:pt idx="43">
                  <c:v>1.363636363636363</c:v>
                </c:pt>
                <c:pt idx="44">
                  <c:v>1.355555555555556</c:v>
                </c:pt>
                <c:pt idx="45">
                  <c:v>1.347826086956522</c:v>
                </c:pt>
                <c:pt idx="46">
                  <c:v>1.340425531914894</c:v>
                </c:pt>
                <c:pt idx="47">
                  <c:v>1.354166666666667</c:v>
                </c:pt>
                <c:pt idx="48">
                  <c:v>1.36734693877551</c:v>
                </c:pt>
                <c:pt idx="49">
                  <c:v>1.36</c:v>
                </c:pt>
                <c:pt idx="50">
                  <c:v>1.352941176470588</c:v>
                </c:pt>
                <c:pt idx="51">
                  <c:v>1.365384615384615</c:v>
                </c:pt>
                <c:pt idx="52">
                  <c:v>1.358490566037736</c:v>
                </c:pt>
                <c:pt idx="53">
                  <c:v>1.37037037037037</c:v>
                </c:pt>
                <c:pt idx="54">
                  <c:v>1.381818181818182</c:v>
                </c:pt>
                <c:pt idx="55">
                  <c:v>1.392857142857143</c:v>
                </c:pt>
                <c:pt idx="56">
                  <c:v>1.385964912280702</c:v>
                </c:pt>
                <c:pt idx="57">
                  <c:v>1.379310344827586</c:v>
                </c:pt>
                <c:pt idx="58">
                  <c:v>1.372881355932203</c:v>
                </c:pt>
                <c:pt idx="59">
                  <c:v>1.366666666666667</c:v>
                </c:pt>
                <c:pt idx="60">
                  <c:v>1.360655737704918</c:v>
                </c:pt>
                <c:pt idx="61">
                  <c:v>1.354838709677419</c:v>
                </c:pt>
                <c:pt idx="62">
                  <c:v>1.365079365079365</c:v>
                </c:pt>
                <c:pt idx="63">
                  <c:v>1.359375</c:v>
                </c:pt>
                <c:pt idx="64">
                  <c:v>1.36923076923077</c:v>
                </c:pt>
                <c:pt idx="65">
                  <c:v>1.363636363636363</c:v>
                </c:pt>
                <c:pt idx="66">
                  <c:v>1.35820895522388</c:v>
                </c:pt>
                <c:pt idx="67">
                  <c:v>1.367647058823529</c:v>
                </c:pt>
                <c:pt idx="68">
                  <c:v>1.36231884057971</c:v>
                </c:pt>
                <c:pt idx="69">
                  <c:v>1.371428571428571</c:v>
                </c:pt>
                <c:pt idx="70">
                  <c:v>1.380281690140845</c:v>
                </c:pt>
                <c:pt idx="71">
                  <c:v>1.375</c:v>
                </c:pt>
                <c:pt idx="72">
                  <c:v>1.383561643835616</c:v>
                </c:pt>
                <c:pt idx="73">
                  <c:v>1.391891891891892</c:v>
                </c:pt>
                <c:pt idx="74">
                  <c:v>1.386666666666667</c:v>
                </c:pt>
                <c:pt idx="75">
                  <c:v>1.381578947368421</c:v>
                </c:pt>
                <c:pt idx="76">
                  <c:v>1.376623376623377</c:v>
                </c:pt>
                <c:pt idx="77">
                  <c:v>1.371794871794872</c:v>
                </c:pt>
                <c:pt idx="78">
                  <c:v>1.367088607594937</c:v>
                </c:pt>
                <c:pt idx="79">
                  <c:v>1.3625</c:v>
                </c:pt>
                <c:pt idx="80">
                  <c:v>1.358024691358025</c:v>
                </c:pt>
                <c:pt idx="81">
                  <c:v>1.353658536585366</c:v>
                </c:pt>
                <c:pt idx="82">
                  <c:v>1.349397590361446</c:v>
                </c:pt>
                <c:pt idx="83">
                  <c:v>1.357142857142857</c:v>
                </c:pt>
                <c:pt idx="84">
                  <c:v>1.352941176470588</c:v>
                </c:pt>
                <c:pt idx="85">
                  <c:v>1.348837209302325</c:v>
                </c:pt>
                <c:pt idx="86">
                  <c:v>1.390804597701149</c:v>
                </c:pt>
                <c:pt idx="87">
                  <c:v>1.420454545454545</c:v>
                </c:pt>
                <c:pt idx="88">
                  <c:v>1.415730337078652</c:v>
                </c:pt>
                <c:pt idx="89">
                  <c:v>1.411111111111111</c:v>
                </c:pt>
                <c:pt idx="90">
                  <c:v>1.406593406593407</c:v>
                </c:pt>
                <c:pt idx="91">
                  <c:v>1.402173913043478</c:v>
                </c:pt>
                <c:pt idx="92">
                  <c:v>1.408602150537634</c:v>
                </c:pt>
                <c:pt idx="93">
                  <c:v>1.446808510638298</c:v>
                </c:pt>
                <c:pt idx="94">
                  <c:v>1.442105263157895</c:v>
                </c:pt>
                <c:pt idx="95">
                  <c:v>1.4375</c:v>
                </c:pt>
                <c:pt idx="96">
                  <c:v>1.443298969072165</c:v>
                </c:pt>
                <c:pt idx="97">
                  <c:v>1.438775510204082</c:v>
                </c:pt>
                <c:pt idx="98">
                  <c:v>1.434343434343434</c:v>
                </c:pt>
                <c:pt idx="99">
                  <c:v>1.43</c:v>
                </c:pt>
                <c:pt idx="100">
                  <c:v>1.425742574257426</c:v>
                </c:pt>
                <c:pt idx="101">
                  <c:v>1.42156862745098</c:v>
                </c:pt>
                <c:pt idx="102">
                  <c:v>1.41747572815534</c:v>
                </c:pt>
                <c:pt idx="103">
                  <c:v>1.413461538461539</c:v>
                </c:pt>
                <c:pt idx="104">
                  <c:v>1.40952380952381</c:v>
                </c:pt>
                <c:pt idx="105">
                  <c:v>1.405660377358491</c:v>
                </c:pt>
                <c:pt idx="106">
                  <c:v>1.411214953271028</c:v>
                </c:pt>
                <c:pt idx="107">
                  <c:v>1.407407407407407</c:v>
                </c:pt>
                <c:pt idx="108">
                  <c:v>1.403669724770642</c:v>
                </c:pt>
                <c:pt idx="109">
                  <c:v>1.4</c:v>
                </c:pt>
                <c:pt idx="110">
                  <c:v>1.396396396396396</c:v>
                </c:pt>
                <c:pt idx="111">
                  <c:v>1.392857142857143</c:v>
                </c:pt>
                <c:pt idx="112">
                  <c:v>1.389380530973451</c:v>
                </c:pt>
                <c:pt idx="113">
                  <c:v>1.385964912280702</c:v>
                </c:pt>
                <c:pt idx="114">
                  <c:v>1.408695652173913</c:v>
                </c:pt>
                <c:pt idx="115">
                  <c:v>1.405172413793103</c:v>
                </c:pt>
                <c:pt idx="116">
                  <c:v>1.401709401709402</c:v>
                </c:pt>
                <c:pt idx="117">
                  <c:v>1.398305084745763</c:v>
                </c:pt>
                <c:pt idx="118">
                  <c:v>1.394957983193277</c:v>
                </c:pt>
                <c:pt idx="119">
                  <c:v>1.408333333333333</c:v>
                </c:pt>
                <c:pt idx="120">
                  <c:v>1.40495867768595</c:v>
                </c:pt>
                <c:pt idx="121">
                  <c:v>1.401639344262295</c:v>
                </c:pt>
                <c:pt idx="122">
                  <c:v>1.398373983739837</c:v>
                </c:pt>
                <c:pt idx="123">
                  <c:v>1.395161290322581</c:v>
                </c:pt>
                <c:pt idx="124">
                  <c:v>1.392</c:v>
                </c:pt>
                <c:pt idx="125">
                  <c:v>1.388888888888889</c:v>
                </c:pt>
                <c:pt idx="126">
                  <c:v>1.385826771653543</c:v>
                </c:pt>
                <c:pt idx="127">
                  <c:v>1.3828125</c:v>
                </c:pt>
                <c:pt idx="128">
                  <c:v>1.37984496124031</c:v>
                </c:pt>
                <c:pt idx="129">
                  <c:v>1.376923076923077</c:v>
                </c:pt>
                <c:pt idx="130">
                  <c:v>1.374045801526717</c:v>
                </c:pt>
                <c:pt idx="131">
                  <c:v>1.371212121212121</c:v>
                </c:pt>
                <c:pt idx="132">
                  <c:v>1.37593984962406</c:v>
                </c:pt>
                <c:pt idx="133">
                  <c:v>1.373134328358209</c:v>
                </c:pt>
                <c:pt idx="134">
                  <c:v>1.37037037037037</c:v>
                </c:pt>
                <c:pt idx="135">
                  <c:v>1.367647058823529</c:v>
                </c:pt>
                <c:pt idx="136">
                  <c:v>1.364963503649635</c:v>
                </c:pt>
                <c:pt idx="137">
                  <c:v>1.36231884057971</c:v>
                </c:pt>
                <c:pt idx="138">
                  <c:v>1.359712230215827</c:v>
                </c:pt>
                <c:pt idx="139">
                  <c:v>1.371428571428571</c:v>
                </c:pt>
                <c:pt idx="140">
                  <c:v>1.397163120567376</c:v>
                </c:pt>
                <c:pt idx="141">
                  <c:v>1.394366197183098</c:v>
                </c:pt>
                <c:pt idx="142">
                  <c:v>1.398601398601398</c:v>
                </c:pt>
                <c:pt idx="143">
                  <c:v>1.402777777777778</c:v>
                </c:pt>
                <c:pt idx="144">
                  <c:v>1.4</c:v>
                </c:pt>
                <c:pt idx="145">
                  <c:v>1.397260273972603</c:v>
                </c:pt>
                <c:pt idx="146">
                  <c:v>1.428571428571429</c:v>
                </c:pt>
                <c:pt idx="147">
                  <c:v>1.445945945945946</c:v>
                </c:pt>
                <c:pt idx="148">
                  <c:v>1.442953020134228</c:v>
                </c:pt>
                <c:pt idx="149">
                  <c:v>1.44</c:v>
                </c:pt>
                <c:pt idx="150">
                  <c:v>1.443708609271523</c:v>
                </c:pt>
                <c:pt idx="151">
                  <c:v>1.440789473684211</c:v>
                </c:pt>
                <c:pt idx="152">
                  <c:v>1.437908496732026</c:v>
                </c:pt>
                <c:pt idx="153">
                  <c:v>1.435064935064935</c:v>
                </c:pt>
                <c:pt idx="154">
                  <c:v>1.43225806451613</c:v>
                </c:pt>
                <c:pt idx="155">
                  <c:v>1.429487179487179</c:v>
                </c:pt>
                <c:pt idx="156">
                  <c:v>1.426751592356688</c:v>
                </c:pt>
                <c:pt idx="157">
                  <c:v>1.424050632911392</c:v>
                </c:pt>
                <c:pt idx="158">
                  <c:v>1.421383647798742</c:v>
                </c:pt>
                <c:pt idx="159">
                  <c:v>1.41875</c:v>
                </c:pt>
                <c:pt idx="160">
                  <c:v>1.416149068322981</c:v>
                </c:pt>
                <c:pt idx="161">
                  <c:v>1.419753086419753</c:v>
                </c:pt>
                <c:pt idx="162">
                  <c:v>1.417177914110429</c:v>
                </c:pt>
                <c:pt idx="163">
                  <c:v>1.414634146341463</c:v>
                </c:pt>
                <c:pt idx="164">
                  <c:v>1.424242424242424</c:v>
                </c:pt>
                <c:pt idx="165">
                  <c:v>1.427710843373494</c:v>
                </c:pt>
                <c:pt idx="166">
                  <c:v>1.425149700598802</c:v>
                </c:pt>
                <c:pt idx="167">
                  <c:v>1.422619047619048</c:v>
                </c:pt>
                <c:pt idx="168">
                  <c:v>1.431952662721893</c:v>
                </c:pt>
                <c:pt idx="169">
                  <c:v>1.447058823529412</c:v>
                </c:pt>
                <c:pt idx="170">
                  <c:v>1.450292397660819</c:v>
                </c:pt>
                <c:pt idx="171">
                  <c:v>1.447674418604651</c:v>
                </c:pt>
                <c:pt idx="172">
                  <c:v>1.450867052023121</c:v>
                </c:pt>
                <c:pt idx="173">
                  <c:v>1.448275862068965</c:v>
                </c:pt>
                <c:pt idx="174">
                  <c:v>1.445714285714286</c:v>
                </c:pt>
                <c:pt idx="175">
                  <c:v>1.443181818181818</c:v>
                </c:pt>
                <c:pt idx="176">
                  <c:v>1.440677966101695</c:v>
                </c:pt>
                <c:pt idx="177">
                  <c:v>1.449438202247191</c:v>
                </c:pt>
                <c:pt idx="178">
                  <c:v>1.446927374301676</c:v>
                </c:pt>
                <c:pt idx="179">
                  <c:v>1.455555555555555</c:v>
                </c:pt>
                <c:pt idx="180">
                  <c:v>1.453038674033149</c:v>
                </c:pt>
                <c:pt idx="181">
                  <c:v>1.45054945054945</c:v>
                </c:pt>
                <c:pt idx="182">
                  <c:v>1.44808743169399</c:v>
                </c:pt>
                <c:pt idx="183">
                  <c:v>1.451086956521739</c:v>
                </c:pt>
                <c:pt idx="184">
                  <c:v>1.454054054054054</c:v>
                </c:pt>
                <c:pt idx="185">
                  <c:v>1.456989247311828</c:v>
                </c:pt>
                <c:pt idx="186">
                  <c:v>1.454545454545455</c:v>
                </c:pt>
                <c:pt idx="187">
                  <c:v>1.452127659574468</c:v>
                </c:pt>
                <c:pt idx="188">
                  <c:v>1.44973544973545</c:v>
                </c:pt>
                <c:pt idx="189">
                  <c:v>1.494736842105263</c:v>
                </c:pt>
                <c:pt idx="190">
                  <c:v>1.492146596858639</c:v>
                </c:pt>
                <c:pt idx="191">
                  <c:v>1.489583333333333</c:v>
                </c:pt>
                <c:pt idx="192">
                  <c:v>1.487046632124352</c:v>
                </c:pt>
                <c:pt idx="193">
                  <c:v>1.489690721649485</c:v>
                </c:pt>
                <c:pt idx="194">
                  <c:v>1.487179487179487</c:v>
                </c:pt>
                <c:pt idx="195">
                  <c:v>1.489795918367347</c:v>
                </c:pt>
                <c:pt idx="196">
                  <c:v>1.527918781725888</c:v>
                </c:pt>
                <c:pt idx="197">
                  <c:v>1.525252525252525</c:v>
                </c:pt>
                <c:pt idx="198">
                  <c:v>1.537688442211055</c:v>
                </c:pt>
                <c:pt idx="199">
                  <c:v>1.54</c:v>
                </c:pt>
                <c:pt idx="200">
                  <c:v>1.54228855721393</c:v>
                </c:pt>
                <c:pt idx="201">
                  <c:v>1.53960396039604</c:v>
                </c:pt>
                <c:pt idx="202">
                  <c:v>1.571428571428571</c:v>
                </c:pt>
                <c:pt idx="203">
                  <c:v>1.583333333333333</c:v>
                </c:pt>
                <c:pt idx="204">
                  <c:v>1.580487804878049</c:v>
                </c:pt>
                <c:pt idx="205">
                  <c:v>1.587378640776699</c:v>
                </c:pt>
                <c:pt idx="206">
                  <c:v>1.589371980676328</c:v>
                </c:pt>
                <c:pt idx="207">
                  <c:v>1.586538461538461</c:v>
                </c:pt>
                <c:pt idx="208">
                  <c:v>1.588516746411483</c:v>
                </c:pt>
                <c:pt idx="209">
                  <c:v>1.59047619047619</c:v>
                </c:pt>
                <c:pt idx="210">
                  <c:v>1.601895734597156</c:v>
                </c:pt>
                <c:pt idx="211">
                  <c:v>1.608490566037736</c:v>
                </c:pt>
                <c:pt idx="212">
                  <c:v>1.605633802816901</c:v>
                </c:pt>
                <c:pt idx="213">
                  <c:v>1.602803738317757</c:v>
                </c:pt>
                <c:pt idx="214">
                  <c:v>1.6</c:v>
                </c:pt>
                <c:pt idx="215">
                  <c:v>1.597222222222222</c:v>
                </c:pt>
                <c:pt idx="216">
                  <c:v>1.599078341013825</c:v>
                </c:pt>
                <c:pt idx="217">
                  <c:v>1.596330275229358</c:v>
                </c:pt>
                <c:pt idx="218">
                  <c:v>1.593607305936073</c:v>
                </c:pt>
                <c:pt idx="219">
                  <c:v>1.590909090909091</c:v>
                </c:pt>
                <c:pt idx="220">
                  <c:v>1.588235294117647</c:v>
                </c:pt>
                <c:pt idx="221">
                  <c:v>1.585585585585586</c:v>
                </c:pt>
                <c:pt idx="222">
                  <c:v>1.582959641255605</c:v>
                </c:pt>
                <c:pt idx="223">
                  <c:v>1.580357142857143</c:v>
                </c:pt>
                <c:pt idx="224">
                  <c:v>1.577777777777778</c:v>
                </c:pt>
                <c:pt idx="225">
                  <c:v>1.575221238938053</c:v>
                </c:pt>
                <c:pt idx="226">
                  <c:v>1.581497797356828</c:v>
                </c:pt>
                <c:pt idx="227">
                  <c:v>1.609649122807017</c:v>
                </c:pt>
                <c:pt idx="228">
                  <c:v>1.606986899563319</c:v>
                </c:pt>
                <c:pt idx="229">
                  <c:v>1.617391304347826</c:v>
                </c:pt>
                <c:pt idx="230">
                  <c:v>1.619047619047619</c:v>
                </c:pt>
                <c:pt idx="231">
                  <c:v>1.616379310344828</c:v>
                </c:pt>
                <c:pt idx="232">
                  <c:v>1.613733905579399</c:v>
                </c:pt>
                <c:pt idx="233">
                  <c:v>1.611111111111111</c:v>
                </c:pt>
                <c:pt idx="234">
                  <c:v>1.608510638297872</c:v>
                </c:pt>
                <c:pt idx="235">
                  <c:v>1.610169491525424</c:v>
                </c:pt>
                <c:pt idx="236">
                  <c:v>1.611814345991561</c:v>
                </c:pt>
                <c:pt idx="237">
                  <c:v>1.609243697478992</c:v>
                </c:pt>
                <c:pt idx="238">
                  <c:v>1.606694560669456</c:v>
                </c:pt>
                <c:pt idx="239">
                  <c:v>1.604166666666667</c:v>
                </c:pt>
                <c:pt idx="240">
                  <c:v>1.601659751037344</c:v>
                </c:pt>
                <c:pt idx="241">
                  <c:v>1.603305785123967</c:v>
                </c:pt>
                <c:pt idx="242">
                  <c:v>1.609053497942387</c:v>
                </c:pt>
                <c:pt idx="243">
                  <c:v>1.60655737704918</c:v>
                </c:pt>
                <c:pt idx="244">
                  <c:v>1.636734693877551</c:v>
                </c:pt>
                <c:pt idx="245">
                  <c:v>1.634146341463414</c:v>
                </c:pt>
                <c:pt idx="246">
                  <c:v>1.631578947368421</c:v>
                </c:pt>
                <c:pt idx="247">
                  <c:v>1.629032258064516</c:v>
                </c:pt>
                <c:pt idx="248">
                  <c:v>1.626506024096385</c:v>
                </c:pt>
                <c:pt idx="249">
                  <c:v>1.624</c:v>
                </c:pt>
                <c:pt idx="250">
                  <c:v>1.629482071713147</c:v>
                </c:pt>
                <c:pt idx="251">
                  <c:v>1.662698412698413</c:v>
                </c:pt>
                <c:pt idx="252">
                  <c:v>1.6600790513834</c:v>
                </c:pt>
                <c:pt idx="253">
                  <c:v>1.661417322834646</c:v>
                </c:pt>
                <c:pt idx="254">
                  <c:v>1.67843137254902</c:v>
                </c:pt>
                <c:pt idx="255">
                  <c:v>1.67578125</c:v>
                </c:pt>
                <c:pt idx="256">
                  <c:v>1.673151750972763</c:v>
                </c:pt>
                <c:pt idx="257">
                  <c:v>1.670542635658915</c:v>
                </c:pt>
                <c:pt idx="258">
                  <c:v>1.667953667953668</c:v>
                </c:pt>
                <c:pt idx="259">
                  <c:v>1.665384615384615</c:v>
                </c:pt>
                <c:pt idx="260">
                  <c:v>1.662835249042146</c:v>
                </c:pt>
                <c:pt idx="261">
                  <c:v>1.66030534351145</c:v>
                </c:pt>
                <c:pt idx="262">
                  <c:v>1.657794676806084</c:v>
                </c:pt>
                <c:pt idx="263">
                  <c:v>1.65530303030303</c:v>
                </c:pt>
                <c:pt idx="264">
                  <c:v>1.652830188679245</c:v>
                </c:pt>
                <c:pt idx="265">
                  <c:v>1.650375939849624</c:v>
                </c:pt>
                <c:pt idx="266">
                  <c:v>1.651685393258427</c:v>
                </c:pt>
                <c:pt idx="267">
                  <c:v>1.649253731343283</c:v>
                </c:pt>
                <c:pt idx="268">
                  <c:v>1.650557620817844</c:v>
                </c:pt>
                <c:pt idx="269">
                  <c:v>1.648148148148148</c:v>
                </c:pt>
                <c:pt idx="270">
                  <c:v>1.645756457564575</c:v>
                </c:pt>
                <c:pt idx="271">
                  <c:v>1.643382352941176</c:v>
                </c:pt>
                <c:pt idx="272">
                  <c:v>1.641025641025641</c:v>
                </c:pt>
                <c:pt idx="273">
                  <c:v>1.638686131386861</c:v>
                </c:pt>
                <c:pt idx="274">
                  <c:v>1.643636363636363</c:v>
                </c:pt>
                <c:pt idx="275">
                  <c:v>1.641304347826087</c:v>
                </c:pt>
                <c:pt idx="276">
                  <c:v>1.642599277978339</c:v>
                </c:pt>
                <c:pt idx="277">
                  <c:v>1.643884892086331</c:v>
                </c:pt>
                <c:pt idx="278">
                  <c:v>1.652329749103942</c:v>
                </c:pt>
                <c:pt idx="279">
                  <c:v>1.65</c:v>
                </c:pt>
                <c:pt idx="280">
                  <c:v>1.651245551601423</c:v>
                </c:pt>
                <c:pt idx="281">
                  <c:v>1.652482269503546</c:v>
                </c:pt>
                <c:pt idx="282">
                  <c:v>1.65017667844523</c:v>
                </c:pt>
                <c:pt idx="283">
                  <c:v>1.654929577464789</c:v>
                </c:pt>
                <c:pt idx="284">
                  <c:v>1.663157894736842</c:v>
                </c:pt>
                <c:pt idx="285">
                  <c:v>1.660839160839161</c:v>
                </c:pt>
                <c:pt idx="286">
                  <c:v>1.658536585365853</c:v>
                </c:pt>
                <c:pt idx="287">
                  <c:v>1.663194444444444</c:v>
                </c:pt>
                <c:pt idx="288">
                  <c:v>1.660899653979239</c:v>
                </c:pt>
                <c:pt idx="289">
                  <c:v>1.66551724137931</c:v>
                </c:pt>
                <c:pt idx="290">
                  <c:v>1.663230240549828</c:v>
                </c:pt>
                <c:pt idx="291">
                  <c:v>1.66095890410959</c:v>
                </c:pt>
                <c:pt idx="292">
                  <c:v>1.662116040955631</c:v>
                </c:pt>
                <c:pt idx="293">
                  <c:v>1.666666666666667</c:v>
                </c:pt>
                <c:pt idx="294">
                  <c:v>1.667796610169491</c:v>
                </c:pt>
                <c:pt idx="295">
                  <c:v>1.672297297297297</c:v>
                </c:pt>
                <c:pt idx="296">
                  <c:v>1.67003367003367</c:v>
                </c:pt>
                <c:pt idx="297">
                  <c:v>1.671140939597315</c:v>
                </c:pt>
                <c:pt idx="298">
                  <c:v>1.668896321070234</c:v>
                </c:pt>
                <c:pt idx="299">
                  <c:v>1.666666666666667</c:v>
                </c:pt>
                <c:pt idx="300">
                  <c:v>1.664451827242525</c:v>
                </c:pt>
                <c:pt idx="301">
                  <c:v>1.662251655629139</c:v>
                </c:pt>
                <c:pt idx="302">
                  <c:v>1.666666666666667</c:v>
                </c:pt>
                <c:pt idx="303">
                  <c:v>1.674342105263158</c:v>
                </c:pt>
                <c:pt idx="304">
                  <c:v>1.675409836065574</c:v>
                </c:pt>
                <c:pt idx="305">
                  <c:v>1.673202614379085</c:v>
                </c:pt>
                <c:pt idx="306">
                  <c:v>1.671009771986971</c:v>
                </c:pt>
                <c:pt idx="307">
                  <c:v>1.668831168831169</c:v>
                </c:pt>
                <c:pt idx="308">
                  <c:v>1.666666666666667</c:v>
                </c:pt>
                <c:pt idx="309">
                  <c:v>1.667741935483871</c:v>
                </c:pt>
                <c:pt idx="310">
                  <c:v>1.672025723472669</c:v>
                </c:pt>
                <c:pt idx="311">
                  <c:v>1.673076923076923</c:v>
                </c:pt>
                <c:pt idx="312">
                  <c:v>1.680511182108626</c:v>
                </c:pt>
                <c:pt idx="313">
                  <c:v>1.678343949044586</c:v>
                </c:pt>
                <c:pt idx="314">
                  <c:v>1.676190476190476</c:v>
                </c:pt>
                <c:pt idx="315">
                  <c:v>1.674050632911392</c:v>
                </c:pt>
                <c:pt idx="316">
                  <c:v>1.678233438485804</c:v>
                </c:pt>
                <c:pt idx="317">
                  <c:v>1.676100628930817</c:v>
                </c:pt>
                <c:pt idx="318">
                  <c:v>1.677115987460815</c:v>
                </c:pt>
                <c:pt idx="319">
                  <c:v>1.678125</c:v>
                </c:pt>
                <c:pt idx="320">
                  <c:v>1.67601246105919</c:v>
                </c:pt>
                <c:pt idx="321">
                  <c:v>1.673913043478261</c:v>
                </c:pt>
                <c:pt idx="322">
                  <c:v>1.671826625386997</c:v>
                </c:pt>
                <c:pt idx="323">
                  <c:v>1.679012345679012</c:v>
                </c:pt>
                <c:pt idx="324">
                  <c:v>1.676923076923077</c:v>
                </c:pt>
                <c:pt idx="325">
                  <c:v>1.674846625766871</c:v>
                </c:pt>
                <c:pt idx="326">
                  <c:v>1.672782874617737</c:v>
                </c:pt>
                <c:pt idx="327">
                  <c:v>1.673780487804878</c:v>
                </c:pt>
                <c:pt idx="328">
                  <c:v>1.671732522796353</c:v>
                </c:pt>
                <c:pt idx="329">
                  <c:v>1.66969696969697</c:v>
                </c:pt>
                <c:pt idx="330">
                  <c:v>1.670694864048338</c:v>
                </c:pt>
                <c:pt idx="331">
                  <c:v>1.671686746987952</c:v>
                </c:pt>
                <c:pt idx="332">
                  <c:v>1.669669669669669</c:v>
                </c:pt>
                <c:pt idx="333">
                  <c:v>1.667664670658683</c:v>
                </c:pt>
                <c:pt idx="334">
                  <c:v>1.66865671641791</c:v>
                </c:pt>
                <c:pt idx="335">
                  <c:v>1.666666666666667</c:v>
                </c:pt>
                <c:pt idx="336">
                  <c:v>1.664688427299703</c:v>
                </c:pt>
                <c:pt idx="337">
                  <c:v>1.665680473372781</c:v>
                </c:pt>
                <c:pt idx="338">
                  <c:v>1.663716814159292</c:v>
                </c:pt>
                <c:pt idx="339">
                  <c:v>1.664705882352941</c:v>
                </c:pt>
                <c:pt idx="340">
                  <c:v>1.662756598240469</c:v>
                </c:pt>
                <c:pt idx="341">
                  <c:v>1.660818713450292</c:v>
                </c:pt>
                <c:pt idx="342">
                  <c:v>1.658892128279883</c:v>
                </c:pt>
                <c:pt idx="343">
                  <c:v>1.656976744186046</c:v>
                </c:pt>
                <c:pt idx="344">
                  <c:v>1.657971014492753</c:v>
                </c:pt>
                <c:pt idx="345">
                  <c:v>1.65606936416185</c:v>
                </c:pt>
                <c:pt idx="346">
                  <c:v>1.654178674351585</c:v>
                </c:pt>
                <c:pt idx="347">
                  <c:v>1.652298850574713</c:v>
                </c:pt>
                <c:pt idx="348">
                  <c:v>1.650429799426934</c:v>
                </c:pt>
                <c:pt idx="349">
                  <c:v>1.648571428571428</c:v>
                </c:pt>
                <c:pt idx="350">
                  <c:v>1.646723646723647</c:v>
                </c:pt>
                <c:pt idx="351">
                  <c:v>1.644886363636363</c:v>
                </c:pt>
                <c:pt idx="352">
                  <c:v>1.643059490084986</c:v>
                </c:pt>
                <c:pt idx="353">
                  <c:v>1.644067796610169</c:v>
                </c:pt>
                <c:pt idx="354">
                  <c:v>1.64225352112676</c:v>
                </c:pt>
                <c:pt idx="355">
                  <c:v>1.640449438202247</c:v>
                </c:pt>
                <c:pt idx="356">
                  <c:v>1.638655462184874</c:v>
                </c:pt>
                <c:pt idx="357">
                  <c:v>1.64245810055866</c:v>
                </c:pt>
                <c:pt idx="358">
                  <c:v>1.643454038997214</c:v>
                </c:pt>
                <c:pt idx="359">
                  <c:v>1.641666666666667</c:v>
                </c:pt>
                <c:pt idx="360">
                  <c:v>1.6398891966759</c:v>
                </c:pt>
                <c:pt idx="361">
                  <c:v>1.640883977900552</c:v>
                </c:pt>
                <c:pt idx="362">
                  <c:v>1.639118457300275</c:v>
                </c:pt>
                <c:pt idx="363">
                  <c:v>1.637362637362637</c:v>
                </c:pt>
                <c:pt idx="364">
                  <c:v>1.635616438356164</c:v>
                </c:pt>
                <c:pt idx="365">
                  <c:v>1.633879781420765</c:v>
                </c:pt>
                <c:pt idx="366">
                  <c:v>1.637602179836512</c:v>
                </c:pt>
                <c:pt idx="367">
                  <c:v>1.635869565217391</c:v>
                </c:pt>
                <c:pt idx="368">
                  <c:v>1.634146341463414</c:v>
                </c:pt>
                <c:pt idx="369">
                  <c:v>1.632432432432432</c:v>
                </c:pt>
                <c:pt idx="370">
                  <c:v>1.630727762803234</c:v>
                </c:pt>
                <c:pt idx="371">
                  <c:v>1.629032258064516</c:v>
                </c:pt>
                <c:pt idx="372">
                  <c:v>1.630026809651474</c:v>
                </c:pt>
                <c:pt idx="373">
                  <c:v>1.628342245989305</c:v>
                </c:pt>
                <c:pt idx="374">
                  <c:v>1.626666666666667</c:v>
                </c:pt>
                <c:pt idx="375">
                  <c:v>1.627659574468085</c:v>
                </c:pt>
                <c:pt idx="376">
                  <c:v>1.628647214854111</c:v>
                </c:pt>
                <c:pt idx="377">
                  <c:v>1.634920634920635</c:v>
                </c:pt>
                <c:pt idx="378">
                  <c:v>1.633245382585752</c:v>
                </c:pt>
                <c:pt idx="379">
                  <c:v>1.631578947368421</c:v>
                </c:pt>
                <c:pt idx="380">
                  <c:v>1.62992125984252</c:v>
                </c:pt>
                <c:pt idx="381">
                  <c:v>1.6282722513089</c:v>
                </c:pt>
                <c:pt idx="382">
                  <c:v>1.626631853785901</c:v>
                </c:pt>
                <c:pt idx="383">
                  <c:v>1.625</c:v>
                </c:pt>
                <c:pt idx="384">
                  <c:v>1.623376623376623</c:v>
                </c:pt>
                <c:pt idx="385">
                  <c:v>1.629533678756477</c:v>
                </c:pt>
                <c:pt idx="386">
                  <c:v>1.627906976744186</c:v>
                </c:pt>
                <c:pt idx="387">
                  <c:v>1.626288659793814</c:v>
                </c:pt>
                <c:pt idx="388">
                  <c:v>1.627249357326478</c:v>
                </c:pt>
                <c:pt idx="389">
                  <c:v>1.625641025641026</c:v>
                </c:pt>
                <c:pt idx="390">
                  <c:v>1.624040920716113</c:v>
                </c:pt>
                <c:pt idx="391">
                  <c:v>1.625</c:v>
                </c:pt>
                <c:pt idx="392">
                  <c:v>1.623409669211196</c:v>
                </c:pt>
                <c:pt idx="393">
                  <c:v>1.621827411167513</c:v>
                </c:pt>
                <c:pt idx="394">
                  <c:v>1.620253164556962</c:v>
                </c:pt>
                <c:pt idx="395">
                  <c:v>1.618686868686869</c:v>
                </c:pt>
                <c:pt idx="396">
                  <c:v>1.61712846347607</c:v>
                </c:pt>
                <c:pt idx="397">
                  <c:v>1.615577889447236</c:v>
                </c:pt>
                <c:pt idx="398">
                  <c:v>1.614035087719298</c:v>
                </c:pt>
                <c:pt idx="399">
                  <c:v>1.615</c:v>
                </c:pt>
                <c:pt idx="400">
                  <c:v>1.613466334164588</c:v>
                </c:pt>
                <c:pt idx="401">
                  <c:v>1.611940298507463</c:v>
                </c:pt>
                <c:pt idx="402">
                  <c:v>1.610421836228288</c:v>
                </c:pt>
                <c:pt idx="403">
                  <c:v>1.608910891089109</c:v>
                </c:pt>
                <c:pt idx="404">
                  <c:v>1.607407407407407</c:v>
                </c:pt>
                <c:pt idx="405">
                  <c:v>1.605911330049261</c:v>
                </c:pt>
                <c:pt idx="406">
                  <c:v>1.604422604422604</c:v>
                </c:pt>
                <c:pt idx="407">
                  <c:v>1.602941176470588</c:v>
                </c:pt>
                <c:pt idx="408">
                  <c:v>1.601466992665037</c:v>
                </c:pt>
                <c:pt idx="409">
                  <c:v>1.6</c:v>
                </c:pt>
                <c:pt idx="410">
                  <c:v>1.598540145985401</c:v>
                </c:pt>
                <c:pt idx="411">
                  <c:v>1.597087378640777</c:v>
                </c:pt>
                <c:pt idx="412">
                  <c:v>1.595641646489104</c:v>
                </c:pt>
                <c:pt idx="413">
                  <c:v>1.596618357487923</c:v>
                </c:pt>
                <c:pt idx="414">
                  <c:v>1.597590361445783</c:v>
                </c:pt>
                <c:pt idx="415">
                  <c:v>1.596153846153846</c:v>
                </c:pt>
                <c:pt idx="416">
                  <c:v>1.594724220623501</c:v>
                </c:pt>
                <c:pt idx="417">
                  <c:v>1.593301435406699</c:v>
                </c:pt>
                <c:pt idx="418">
                  <c:v>1.591885441527446</c:v>
                </c:pt>
                <c:pt idx="419">
                  <c:v>1.59047619047619</c:v>
                </c:pt>
                <c:pt idx="420">
                  <c:v>1.589073634204275</c:v>
                </c:pt>
                <c:pt idx="421">
                  <c:v>1.587677725118483</c:v>
                </c:pt>
                <c:pt idx="422">
                  <c:v>1.58628841607565</c:v>
                </c:pt>
                <c:pt idx="423">
                  <c:v>1.584905660377359</c:v>
                </c:pt>
                <c:pt idx="424">
                  <c:v>1.583529411764706</c:v>
                </c:pt>
                <c:pt idx="425">
                  <c:v>1.584507042253521</c:v>
                </c:pt>
                <c:pt idx="426">
                  <c:v>1.583138173302108</c:v>
                </c:pt>
                <c:pt idx="427">
                  <c:v>1.581775700934579</c:v>
                </c:pt>
                <c:pt idx="428">
                  <c:v>1.58041958041958</c:v>
                </c:pt>
                <c:pt idx="429">
                  <c:v>1.579069767441861</c:v>
                </c:pt>
                <c:pt idx="430">
                  <c:v>1.577726218097448</c:v>
                </c:pt>
                <c:pt idx="431">
                  <c:v>1.576388888888889</c:v>
                </c:pt>
                <c:pt idx="432">
                  <c:v>1.579676674364896</c:v>
                </c:pt>
                <c:pt idx="433">
                  <c:v>1.578341013824885</c:v>
                </c:pt>
                <c:pt idx="434">
                  <c:v>1.577011494252873</c:v>
                </c:pt>
                <c:pt idx="435">
                  <c:v>1.575688073394495</c:v>
                </c:pt>
                <c:pt idx="436">
                  <c:v>1.574370709382151</c:v>
                </c:pt>
                <c:pt idx="437">
                  <c:v>1.573059360730594</c:v>
                </c:pt>
                <c:pt idx="438">
                  <c:v>1.571753986332574</c:v>
                </c:pt>
                <c:pt idx="439">
                  <c:v>1.570454545454546</c:v>
                </c:pt>
                <c:pt idx="440">
                  <c:v>1.569160997732426</c:v>
                </c:pt>
                <c:pt idx="441">
                  <c:v>1.567873303167421</c:v>
                </c:pt>
                <c:pt idx="442">
                  <c:v>1.571106094808126</c:v>
                </c:pt>
                <c:pt idx="443">
                  <c:v>1.56981981981982</c:v>
                </c:pt>
                <c:pt idx="444">
                  <c:v>1.573033707865169</c:v>
                </c:pt>
                <c:pt idx="445">
                  <c:v>1.571748878923767</c:v>
                </c:pt>
                <c:pt idx="446">
                  <c:v>1.570469798657718</c:v>
                </c:pt>
                <c:pt idx="447">
                  <c:v>1.569196428571429</c:v>
                </c:pt>
                <c:pt idx="448">
                  <c:v>1.567928730512249</c:v>
                </c:pt>
                <c:pt idx="449">
                  <c:v>1.566666666666667</c:v>
                </c:pt>
                <c:pt idx="450">
                  <c:v>1.565410199556541</c:v>
                </c:pt>
                <c:pt idx="451">
                  <c:v>1.564159292035398</c:v>
                </c:pt>
                <c:pt idx="452">
                  <c:v>1.562913907284768</c:v>
                </c:pt>
                <c:pt idx="453">
                  <c:v>1.561674008810573</c:v>
                </c:pt>
                <c:pt idx="454">
                  <c:v>1.56043956043956</c:v>
                </c:pt>
                <c:pt idx="455">
                  <c:v>1.55921052631579</c:v>
                </c:pt>
                <c:pt idx="456">
                  <c:v>1.557986870897155</c:v>
                </c:pt>
                <c:pt idx="457">
                  <c:v>1.556768558951965</c:v>
                </c:pt>
                <c:pt idx="458">
                  <c:v>1.557734204793028</c:v>
                </c:pt>
                <c:pt idx="459">
                  <c:v>1.556521739130435</c:v>
                </c:pt>
                <c:pt idx="460">
                  <c:v>1.55531453362256</c:v>
                </c:pt>
                <c:pt idx="461">
                  <c:v>1.554112554112554</c:v>
                </c:pt>
                <c:pt idx="462">
                  <c:v>1.552915766738661</c:v>
                </c:pt>
                <c:pt idx="463">
                  <c:v>1.553879310344828</c:v>
                </c:pt>
                <c:pt idx="464">
                  <c:v>1.552688172043011</c:v>
                </c:pt>
                <c:pt idx="465">
                  <c:v>1.551502145922747</c:v>
                </c:pt>
                <c:pt idx="466">
                  <c:v>1.552462526766595</c:v>
                </c:pt>
                <c:pt idx="467">
                  <c:v>1.551282051282051</c:v>
                </c:pt>
                <c:pt idx="468">
                  <c:v>1.550106609808102</c:v>
                </c:pt>
                <c:pt idx="469">
                  <c:v>1.551063829787234</c:v>
                </c:pt>
                <c:pt idx="470">
                  <c:v>1.552016985138004</c:v>
                </c:pt>
                <c:pt idx="471">
                  <c:v>1.550847457627119</c:v>
                </c:pt>
                <c:pt idx="472">
                  <c:v>1.549682875264271</c:v>
                </c:pt>
                <c:pt idx="473">
                  <c:v>1.550632911392405</c:v>
                </c:pt>
                <c:pt idx="474">
                  <c:v>1.549473684210526</c:v>
                </c:pt>
                <c:pt idx="475">
                  <c:v>1.552521008403361</c:v>
                </c:pt>
                <c:pt idx="476">
                  <c:v>1.551362683438155</c:v>
                </c:pt>
                <c:pt idx="477">
                  <c:v>1.552301255230126</c:v>
                </c:pt>
                <c:pt idx="478">
                  <c:v>1.551148225469729</c:v>
                </c:pt>
                <c:pt idx="479">
                  <c:v>1.55</c:v>
                </c:pt>
                <c:pt idx="480">
                  <c:v>1.548856548856549</c:v>
                </c:pt>
                <c:pt idx="481">
                  <c:v>1.547717842323651</c:v>
                </c:pt>
                <c:pt idx="482">
                  <c:v>1.550724637681159</c:v>
                </c:pt>
                <c:pt idx="483">
                  <c:v>1.549586776859504</c:v>
                </c:pt>
                <c:pt idx="484">
                  <c:v>1.548453608247423</c:v>
                </c:pt>
                <c:pt idx="485">
                  <c:v>1.547325102880658</c:v>
                </c:pt>
                <c:pt idx="486">
                  <c:v>1.546201232032854</c:v>
                </c:pt>
                <c:pt idx="487">
                  <c:v>1.547131147540984</c:v>
                </c:pt>
                <c:pt idx="488">
                  <c:v>1.548057259713701</c:v>
                </c:pt>
                <c:pt idx="489">
                  <c:v>1.548979591836735</c:v>
                </c:pt>
                <c:pt idx="490">
                  <c:v>1.547861507128309</c:v>
                </c:pt>
                <c:pt idx="491">
                  <c:v>1.546747967479675</c:v>
                </c:pt>
                <c:pt idx="492">
                  <c:v>1.547667342799189</c:v>
                </c:pt>
                <c:pt idx="493">
                  <c:v>1.546558704453441</c:v>
                </c:pt>
                <c:pt idx="494">
                  <c:v>1.545454545454545</c:v>
                </c:pt>
                <c:pt idx="495">
                  <c:v>1.546370967741935</c:v>
                </c:pt>
                <c:pt idx="496">
                  <c:v>1.545271629778672</c:v>
                </c:pt>
                <c:pt idx="497">
                  <c:v>1.546184738955823</c:v>
                </c:pt>
                <c:pt idx="498">
                  <c:v>1.545090180360722</c:v>
                </c:pt>
                <c:pt idx="499">
                  <c:v>1.544</c:v>
                </c:pt>
                <c:pt idx="500">
                  <c:v>1.542914171656687</c:v>
                </c:pt>
              </c:numCache>
            </c:numRef>
          </c:val>
          <c:smooth val="0"/>
          <c:extLst xmlns:c16r2="http://schemas.microsoft.com/office/drawing/2015/06/chart">
            <c:ext xmlns:c16="http://schemas.microsoft.com/office/drawing/2014/chart" uri="{C3380CC4-5D6E-409C-BE32-E72D297353CC}">
              <c16:uniqueId val="{00000001-7B65-4837-9B5B-CE01CB4D35F1}"/>
            </c:ext>
          </c:extLst>
        </c:ser>
        <c:dLbls>
          <c:showLegendKey val="0"/>
          <c:showVal val="0"/>
          <c:showCatName val="0"/>
          <c:showSerName val="0"/>
          <c:showPercent val="0"/>
          <c:showBubbleSize val="0"/>
        </c:dLbls>
        <c:smooth val="0"/>
        <c:axId val="2010023488"/>
        <c:axId val="2010026240"/>
      </c:lineChart>
      <c:catAx>
        <c:axId val="2010023488"/>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026240"/>
        <c:crosses val="autoZero"/>
        <c:auto val="0"/>
        <c:lblAlgn val="ctr"/>
        <c:lblOffset val="100"/>
        <c:tickLblSkip val="50"/>
        <c:noMultiLvlLbl val="1"/>
      </c:catAx>
      <c:valAx>
        <c:axId val="2010026240"/>
        <c:scaling>
          <c:orientation val="minMax"/>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0234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Dashboard!$X$6</c:f>
              <c:strCache>
                <c:ptCount val="1"/>
                <c:pt idx="0">
                  <c:v>Online Judge</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DF83-4252-9592-B4BD5325D045}"/>
              </c:ext>
            </c:extLst>
          </c:dPt>
          <c:dPt>
            <c:idx val="1"/>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3-DF83-4252-9592-B4BD5325D045}"/>
              </c:ext>
            </c:extLst>
          </c:dPt>
          <c:dPt>
            <c:idx val="2"/>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5-DF83-4252-9592-B4BD5325D0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Dashboard!$X$7:$X$12</c:f>
              <c:strCache>
                <c:ptCount val="6"/>
                <c:pt idx="0">
                  <c:v>CodeForces</c:v>
                </c:pt>
                <c:pt idx="1">
                  <c:v>LeetCode</c:v>
                </c:pt>
                <c:pt idx="2">
                  <c:v>Uva</c:v>
                </c:pt>
                <c:pt idx="3">
                  <c:v>SPOJ</c:v>
                </c:pt>
                <c:pt idx="4">
                  <c:v>LintCode</c:v>
                </c:pt>
                <c:pt idx="5">
                  <c:v>Google</c:v>
                </c:pt>
              </c:strCache>
            </c:strRef>
          </c:cat>
          <c:val>
            <c:numRef>
              <c:f>Dashboard!$Y$7:$Y$12</c:f>
              <c:numCache>
                <c:formatCode>General</c:formatCode>
                <c:ptCount val="6"/>
                <c:pt idx="0">
                  <c:v>268.0</c:v>
                </c:pt>
                <c:pt idx="1">
                  <c:v>244.0</c:v>
                </c:pt>
                <c:pt idx="2">
                  <c:v>6.0</c:v>
                </c:pt>
                <c:pt idx="3">
                  <c:v>0.0</c:v>
                </c:pt>
                <c:pt idx="4">
                  <c:v>1.0</c:v>
                </c:pt>
                <c:pt idx="5">
                  <c:v>11.0</c:v>
                </c:pt>
              </c:numCache>
            </c:numRef>
          </c:val>
          <c:extLst xmlns:c16r2="http://schemas.microsoft.com/office/drawing/2015/06/chart">
            <c:ext xmlns:c16="http://schemas.microsoft.com/office/drawing/2014/chart" uri="{C3380CC4-5D6E-409C-BE32-E72D297353CC}">
              <c16:uniqueId val="{00000006-DF83-4252-9592-B4BD5325D045}"/>
            </c:ext>
          </c:extLst>
        </c:ser>
        <c:dLbls>
          <c:dLblPos val="inEnd"/>
          <c:showLegendKey val="0"/>
          <c:showVal val="1"/>
          <c:showCatName val="0"/>
          <c:showSerName val="0"/>
          <c:showPercent val="0"/>
          <c:showBubbleSize val="0"/>
        </c:dLbls>
        <c:gapWidth val="100"/>
        <c:axId val="2057319424"/>
        <c:axId val="-2106571456"/>
      </c:barChart>
      <c:catAx>
        <c:axId val="20573194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571456"/>
        <c:crosses val="autoZero"/>
        <c:auto val="1"/>
        <c:lblAlgn val="ctr"/>
        <c:lblOffset val="100"/>
        <c:noMultiLvlLbl val="0"/>
      </c:catAx>
      <c:valAx>
        <c:axId val="-2106571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319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Set'!$J$2:$J$502</c:f>
              <c:numCache>
                <c:formatCode>m/d/yy</c:formatCode>
                <c:ptCount val="501"/>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pt idx="382">
                  <c:v>41438.0</c:v>
                </c:pt>
                <c:pt idx="383">
                  <c:v>41439.0</c:v>
                </c:pt>
                <c:pt idx="384">
                  <c:v>41452.0</c:v>
                </c:pt>
                <c:pt idx="385">
                  <c:v>41452.0</c:v>
                </c:pt>
                <c:pt idx="386">
                  <c:v>41454.0</c:v>
                </c:pt>
                <c:pt idx="387">
                  <c:v>41454.0</c:v>
                </c:pt>
                <c:pt idx="388">
                  <c:v>41454.0</c:v>
                </c:pt>
                <c:pt idx="389">
                  <c:v>41454.0</c:v>
                </c:pt>
                <c:pt idx="390">
                  <c:v>41454.0</c:v>
                </c:pt>
                <c:pt idx="391">
                  <c:v>41456.0</c:v>
                </c:pt>
                <c:pt idx="392">
                  <c:v>41460.0</c:v>
                </c:pt>
                <c:pt idx="393">
                  <c:v>41460.0</c:v>
                </c:pt>
                <c:pt idx="394">
                  <c:v>41460.0</c:v>
                </c:pt>
                <c:pt idx="395">
                  <c:v>41460.0</c:v>
                </c:pt>
                <c:pt idx="396">
                  <c:v>41464.0</c:v>
                </c:pt>
                <c:pt idx="397">
                  <c:v>41464.0</c:v>
                </c:pt>
                <c:pt idx="398">
                  <c:v>41464.0</c:v>
                </c:pt>
                <c:pt idx="399">
                  <c:v>41464.0</c:v>
                </c:pt>
                <c:pt idx="400">
                  <c:v>41464.0</c:v>
                </c:pt>
                <c:pt idx="401">
                  <c:v>41465.0</c:v>
                </c:pt>
                <c:pt idx="402">
                  <c:v>41465.0</c:v>
                </c:pt>
                <c:pt idx="403">
                  <c:v>41465.0</c:v>
                </c:pt>
                <c:pt idx="404">
                  <c:v>41467.0</c:v>
                </c:pt>
                <c:pt idx="405">
                  <c:v>41467.0</c:v>
                </c:pt>
                <c:pt idx="406">
                  <c:v>41467.0</c:v>
                </c:pt>
                <c:pt idx="407">
                  <c:v>41467.0</c:v>
                </c:pt>
                <c:pt idx="408">
                  <c:v>41467.0</c:v>
                </c:pt>
                <c:pt idx="409">
                  <c:v>41467.0</c:v>
                </c:pt>
                <c:pt idx="410">
                  <c:v>41467.0</c:v>
                </c:pt>
                <c:pt idx="411">
                  <c:v>41467.0</c:v>
                </c:pt>
                <c:pt idx="412">
                  <c:v>41467.0</c:v>
                </c:pt>
                <c:pt idx="413">
                  <c:v>41468.0</c:v>
                </c:pt>
                <c:pt idx="414">
                  <c:v>41468.0</c:v>
                </c:pt>
                <c:pt idx="415">
                  <c:v>41469.0</c:v>
                </c:pt>
                <c:pt idx="416">
                  <c:v>41469.0</c:v>
                </c:pt>
                <c:pt idx="417">
                  <c:v>41469.0</c:v>
                </c:pt>
                <c:pt idx="418">
                  <c:v>41472.0</c:v>
                </c:pt>
                <c:pt idx="419">
                  <c:v>41472.0</c:v>
                </c:pt>
                <c:pt idx="420">
                  <c:v>41472.0</c:v>
                </c:pt>
                <c:pt idx="421">
                  <c:v>41479.0</c:v>
                </c:pt>
                <c:pt idx="422">
                  <c:v>41479.0</c:v>
                </c:pt>
                <c:pt idx="423">
                  <c:v>41479.0</c:v>
                </c:pt>
                <c:pt idx="424">
                  <c:v>41479.0</c:v>
                </c:pt>
                <c:pt idx="425">
                  <c:v>41479.0</c:v>
                </c:pt>
                <c:pt idx="426">
                  <c:v>41479.0</c:v>
                </c:pt>
                <c:pt idx="427">
                  <c:v>41480.0</c:v>
                </c:pt>
                <c:pt idx="428">
                  <c:v>41480.0</c:v>
                </c:pt>
                <c:pt idx="429">
                  <c:v>41480.0</c:v>
                </c:pt>
                <c:pt idx="430">
                  <c:v>41480.0</c:v>
                </c:pt>
                <c:pt idx="431">
                  <c:v>41485.0</c:v>
                </c:pt>
                <c:pt idx="432">
                  <c:v>41485.0</c:v>
                </c:pt>
                <c:pt idx="433">
                  <c:v>41485.0</c:v>
                </c:pt>
                <c:pt idx="434">
                  <c:v>41485.0</c:v>
                </c:pt>
                <c:pt idx="435">
                  <c:v>41485.0</c:v>
                </c:pt>
                <c:pt idx="436">
                  <c:v>41519.0</c:v>
                </c:pt>
                <c:pt idx="437">
                  <c:v>41519.0</c:v>
                </c:pt>
                <c:pt idx="438">
                  <c:v>41519.0</c:v>
                </c:pt>
                <c:pt idx="439">
                  <c:v>41567.0</c:v>
                </c:pt>
                <c:pt idx="440">
                  <c:v>41567.0</c:v>
                </c:pt>
                <c:pt idx="441">
                  <c:v>41567.0</c:v>
                </c:pt>
                <c:pt idx="442">
                  <c:v>41567.0</c:v>
                </c:pt>
                <c:pt idx="443">
                  <c:v>41567.0</c:v>
                </c:pt>
                <c:pt idx="444">
                  <c:v>41569.0</c:v>
                </c:pt>
                <c:pt idx="445">
                  <c:v>41681.0</c:v>
                </c:pt>
                <c:pt idx="446">
                  <c:v>41681.0</c:v>
                </c:pt>
                <c:pt idx="447">
                  <c:v>41681.0</c:v>
                </c:pt>
                <c:pt idx="448">
                  <c:v>41682.0</c:v>
                </c:pt>
                <c:pt idx="449">
                  <c:v>41682.0</c:v>
                </c:pt>
                <c:pt idx="450">
                  <c:v>41691.0</c:v>
                </c:pt>
                <c:pt idx="451">
                  <c:v>41691.0</c:v>
                </c:pt>
                <c:pt idx="452">
                  <c:v>41691.0</c:v>
                </c:pt>
                <c:pt idx="453">
                  <c:v>41692.0</c:v>
                </c:pt>
                <c:pt idx="454">
                  <c:v>41692.0</c:v>
                </c:pt>
                <c:pt idx="455">
                  <c:v>41696.0</c:v>
                </c:pt>
                <c:pt idx="456">
                  <c:v>41696.0</c:v>
                </c:pt>
                <c:pt idx="457">
                  <c:v>41698.0</c:v>
                </c:pt>
                <c:pt idx="458">
                  <c:v>41703.0</c:v>
                </c:pt>
                <c:pt idx="459">
                  <c:v>41703.0</c:v>
                </c:pt>
                <c:pt idx="460">
                  <c:v>41703.0</c:v>
                </c:pt>
                <c:pt idx="461">
                  <c:v>41704.0</c:v>
                </c:pt>
                <c:pt idx="462">
                  <c:v>41704.0</c:v>
                </c:pt>
                <c:pt idx="463">
                  <c:v>41705.0</c:v>
                </c:pt>
                <c:pt idx="464">
                  <c:v>41705.0</c:v>
                </c:pt>
                <c:pt idx="465">
                  <c:v>41705.0</c:v>
                </c:pt>
                <c:pt idx="466">
                  <c:v>41705.0</c:v>
                </c:pt>
                <c:pt idx="467">
                  <c:v>41705.0</c:v>
                </c:pt>
                <c:pt idx="468">
                  <c:v>41709.0</c:v>
                </c:pt>
                <c:pt idx="469">
                  <c:v>41719.0</c:v>
                </c:pt>
                <c:pt idx="470">
                  <c:v>41725.0</c:v>
                </c:pt>
                <c:pt idx="471">
                  <c:v>41725.0</c:v>
                </c:pt>
                <c:pt idx="472">
                  <c:v>41726.0</c:v>
                </c:pt>
                <c:pt idx="473">
                  <c:v>41726.0</c:v>
                </c:pt>
                <c:pt idx="474">
                  <c:v>41726.0</c:v>
                </c:pt>
                <c:pt idx="475">
                  <c:v>41727.0</c:v>
                </c:pt>
                <c:pt idx="476">
                  <c:v>41728.0</c:v>
                </c:pt>
                <c:pt idx="477">
                  <c:v>41728.0</c:v>
                </c:pt>
                <c:pt idx="478">
                  <c:v>41728.0</c:v>
                </c:pt>
                <c:pt idx="479">
                  <c:v>41729.0</c:v>
                </c:pt>
                <c:pt idx="480">
                  <c:v>41729.0</c:v>
                </c:pt>
                <c:pt idx="481">
                  <c:v>41734.0</c:v>
                </c:pt>
                <c:pt idx="482">
                  <c:v>41734.0</c:v>
                </c:pt>
                <c:pt idx="483">
                  <c:v>41737.0</c:v>
                </c:pt>
                <c:pt idx="484">
                  <c:v>41737.0</c:v>
                </c:pt>
                <c:pt idx="485">
                  <c:v>41737.0</c:v>
                </c:pt>
                <c:pt idx="486">
                  <c:v>41738.0</c:v>
                </c:pt>
                <c:pt idx="487">
                  <c:v>41738.0</c:v>
                </c:pt>
                <c:pt idx="488">
                  <c:v>41740.0</c:v>
                </c:pt>
                <c:pt idx="489">
                  <c:v>41740.0</c:v>
                </c:pt>
                <c:pt idx="490">
                  <c:v>41740.0</c:v>
                </c:pt>
                <c:pt idx="491">
                  <c:v>41741.0</c:v>
                </c:pt>
                <c:pt idx="492">
                  <c:v>41741.0</c:v>
                </c:pt>
                <c:pt idx="493">
                  <c:v>41744.0</c:v>
                </c:pt>
                <c:pt idx="494">
                  <c:v>41744.0</c:v>
                </c:pt>
                <c:pt idx="495">
                  <c:v>41744.0</c:v>
                </c:pt>
                <c:pt idx="496">
                  <c:v>41745.0</c:v>
                </c:pt>
                <c:pt idx="497">
                  <c:v>41745.0</c:v>
                </c:pt>
                <c:pt idx="498">
                  <c:v>41746.0</c:v>
                </c:pt>
                <c:pt idx="499">
                  <c:v>41746.0</c:v>
                </c:pt>
                <c:pt idx="500">
                  <c:v>41746.0</c:v>
                </c:pt>
              </c:numCache>
            </c:numRef>
          </c:cat>
          <c:val>
            <c:numRef>
              <c:f>'Problems Set'!$T$2:$T$502</c:f>
              <c:numCache>
                <c:formatCode>0.0000_);[Red]\(0.0000\)</c:formatCode>
                <c:ptCount val="501"/>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4932.142857142857</c:v>
                </c:pt>
                <c:pt idx="10">
                  <c:v>5080.76923076923</c:v>
                </c:pt>
                <c:pt idx="11">
                  <c:v>5275.0</c:v>
                </c:pt>
                <c:pt idx="12">
                  <c:v>5300.0</c:v>
                </c:pt>
                <c:pt idx="13">
                  <c:v>5130.76923076923</c:v>
                </c:pt>
                <c:pt idx="14">
                  <c:v>5445.454545454546</c:v>
                </c:pt>
                <c:pt idx="15">
                  <c:v>5400.0</c:v>
                </c:pt>
                <c:pt idx="16">
                  <c:v>5400.0</c:v>
                </c:pt>
                <c:pt idx="17">
                  <c:v>5400.0</c:v>
                </c:pt>
                <c:pt idx="18">
                  <c:v>5400.0</c:v>
                </c:pt>
                <c:pt idx="19">
                  <c:v>5375.0</c:v>
                </c:pt>
                <c:pt idx="20">
                  <c:v>5400.0</c:v>
                </c:pt>
                <c:pt idx="21">
                  <c:v>5400.0</c:v>
                </c:pt>
                <c:pt idx="22">
                  <c:v>5305.76923076923</c:v>
                </c:pt>
                <c:pt idx="23">
                  <c:v>5330.76923076923</c:v>
                </c:pt>
                <c:pt idx="24">
                  <c:v>5475.0</c:v>
                </c:pt>
                <c:pt idx="25">
                  <c:v>5400.0</c:v>
                </c:pt>
                <c:pt idx="26">
                  <c:v>5400.0</c:v>
                </c:pt>
                <c:pt idx="27">
                  <c:v>5330.76923076923</c:v>
                </c:pt>
                <c:pt idx="28">
                  <c:v>5475.0</c:v>
                </c:pt>
                <c:pt idx="29">
                  <c:v>5500.0</c:v>
                </c:pt>
                <c:pt idx="30">
                  <c:v>5500.0</c:v>
                </c:pt>
                <c:pt idx="31">
                  <c:v>5875.0</c:v>
                </c:pt>
                <c:pt idx="32">
                  <c:v>5825.0</c:v>
                </c:pt>
                <c:pt idx="33">
                  <c:v>5825.0</c:v>
                </c:pt>
                <c:pt idx="34">
                  <c:v>5825.0</c:v>
                </c:pt>
                <c:pt idx="35">
                  <c:v>5825.0</c:v>
                </c:pt>
                <c:pt idx="36">
                  <c:v>6075.0</c:v>
                </c:pt>
                <c:pt idx="37">
                  <c:v>6000.0</c:v>
                </c:pt>
                <c:pt idx="38">
                  <c:v>6000.0</c:v>
                </c:pt>
                <c:pt idx="39">
                  <c:v>6000.0</c:v>
                </c:pt>
                <c:pt idx="40">
                  <c:v>6000.0</c:v>
                </c:pt>
                <c:pt idx="41">
                  <c:v>5495.454545454546</c:v>
                </c:pt>
                <c:pt idx="42">
                  <c:v>5495.454545454546</c:v>
                </c:pt>
                <c:pt idx="43">
                  <c:v>5495.454545454546</c:v>
                </c:pt>
                <c:pt idx="44">
                  <c:v>5495.454545454546</c:v>
                </c:pt>
                <c:pt idx="45">
                  <c:v>5495.454545454546</c:v>
                </c:pt>
                <c:pt idx="46">
                  <c:v>5495.454545454546</c:v>
                </c:pt>
                <c:pt idx="47">
                  <c:v>5400.0</c:v>
                </c:pt>
                <c:pt idx="48">
                  <c:v>5330.76923076923</c:v>
                </c:pt>
                <c:pt idx="49">
                  <c:v>5330.76923076923</c:v>
                </c:pt>
                <c:pt idx="50">
                  <c:v>5645.454545454546</c:v>
                </c:pt>
                <c:pt idx="51">
                  <c:v>5500.0</c:v>
                </c:pt>
                <c:pt idx="52">
                  <c:v>5500.0</c:v>
                </c:pt>
                <c:pt idx="53">
                  <c:v>5330.76923076923</c:v>
                </c:pt>
                <c:pt idx="54">
                  <c:v>5182.142857142858</c:v>
                </c:pt>
                <c:pt idx="55">
                  <c:v>5150.0</c:v>
                </c:pt>
                <c:pt idx="56">
                  <c:v>5357.142857142857</c:v>
                </c:pt>
                <c:pt idx="57">
                  <c:v>5505.76923076923</c:v>
                </c:pt>
                <c:pt idx="58">
                  <c:v>5430.76923076923</c:v>
                </c:pt>
                <c:pt idx="59">
                  <c:v>5430.76923076923</c:v>
                </c:pt>
                <c:pt idx="60">
                  <c:v>5575.0</c:v>
                </c:pt>
                <c:pt idx="61">
                  <c:v>5600.000000000001</c:v>
                </c:pt>
                <c:pt idx="62">
                  <c:v>5575.0</c:v>
                </c:pt>
                <c:pt idx="63">
                  <c:v>5770.454545454545</c:v>
                </c:pt>
                <c:pt idx="64">
                  <c:v>5870.454545454545</c:v>
                </c:pt>
                <c:pt idx="65">
                  <c:v>5795.454545454546</c:v>
                </c:pt>
                <c:pt idx="66">
                  <c:v>5695.454545454546</c:v>
                </c:pt>
                <c:pt idx="67">
                  <c:v>5500.0</c:v>
                </c:pt>
                <c:pt idx="68">
                  <c:v>5500.0</c:v>
                </c:pt>
                <c:pt idx="69">
                  <c:v>5430.76923076923</c:v>
                </c:pt>
                <c:pt idx="70">
                  <c:v>5282.142857142858</c:v>
                </c:pt>
                <c:pt idx="71">
                  <c:v>5405.76923076923</c:v>
                </c:pt>
                <c:pt idx="72">
                  <c:v>5282.142857142858</c:v>
                </c:pt>
                <c:pt idx="73">
                  <c:v>5357.142857142857</c:v>
                </c:pt>
                <c:pt idx="74">
                  <c:v>5282.142857142858</c:v>
                </c:pt>
                <c:pt idx="75">
                  <c:v>5282.142857142858</c:v>
                </c:pt>
                <c:pt idx="76">
                  <c:v>5505.76923076923</c:v>
                </c:pt>
                <c:pt idx="77">
                  <c:v>5530.76923076923</c:v>
                </c:pt>
                <c:pt idx="78">
                  <c:v>5675.0</c:v>
                </c:pt>
                <c:pt idx="79">
                  <c:v>5770.454545454545</c:v>
                </c:pt>
                <c:pt idx="80">
                  <c:v>5795.454545454546</c:v>
                </c:pt>
                <c:pt idx="81">
                  <c:v>6100.0</c:v>
                </c:pt>
                <c:pt idx="82">
                  <c:v>6375.0</c:v>
                </c:pt>
                <c:pt idx="83">
                  <c:v>6025.0</c:v>
                </c:pt>
                <c:pt idx="84">
                  <c:v>6025.0</c:v>
                </c:pt>
                <c:pt idx="85">
                  <c:v>6025.0</c:v>
                </c:pt>
                <c:pt idx="86">
                  <c:v>5182.142857142858</c:v>
                </c:pt>
                <c:pt idx="87">
                  <c:v>4676.470588235295</c:v>
                </c:pt>
                <c:pt idx="88">
                  <c:v>4676.470588235295</c:v>
                </c:pt>
                <c:pt idx="89">
                  <c:v>4676.470588235295</c:v>
                </c:pt>
                <c:pt idx="90">
                  <c:v>4676.470588235295</c:v>
                </c:pt>
                <c:pt idx="91">
                  <c:v>4576.470588235294</c:v>
                </c:pt>
                <c:pt idx="92">
                  <c:v>4551.470588235295</c:v>
                </c:pt>
                <c:pt idx="93">
                  <c:v>4252.380952380952</c:v>
                </c:pt>
                <c:pt idx="94">
                  <c:v>4352.380952380952</c:v>
                </c:pt>
                <c:pt idx="95">
                  <c:v>4576.470588235294</c:v>
                </c:pt>
                <c:pt idx="96">
                  <c:v>4975.000000000001</c:v>
                </c:pt>
                <c:pt idx="97">
                  <c:v>4950.0</c:v>
                </c:pt>
                <c:pt idx="98">
                  <c:v>4950.0</c:v>
                </c:pt>
                <c:pt idx="99">
                  <c:v>4950.0</c:v>
                </c:pt>
                <c:pt idx="100">
                  <c:v>5050.0</c:v>
                </c:pt>
                <c:pt idx="101">
                  <c:v>5157.142857142857</c:v>
                </c:pt>
                <c:pt idx="102">
                  <c:v>5825.0</c:v>
                </c:pt>
                <c:pt idx="103">
                  <c:v>5925.0</c:v>
                </c:pt>
                <c:pt idx="104">
                  <c:v>5825.0</c:v>
                </c:pt>
                <c:pt idx="105">
                  <c:v>6075.0</c:v>
                </c:pt>
                <c:pt idx="106">
                  <c:v>5925.0</c:v>
                </c:pt>
                <c:pt idx="107">
                  <c:v>5925.0</c:v>
                </c:pt>
                <c:pt idx="108">
                  <c:v>5925.0</c:v>
                </c:pt>
                <c:pt idx="109">
                  <c:v>6025.0</c:v>
                </c:pt>
                <c:pt idx="110">
                  <c:v>5925.0</c:v>
                </c:pt>
                <c:pt idx="111">
                  <c:v>5925.0</c:v>
                </c:pt>
                <c:pt idx="112">
                  <c:v>5925.0</c:v>
                </c:pt>
                <c:pt idx="113">
                  <c:v>6025.0</c:v>
                </c:pt>
                <c:pt idx="114">
                  <c:v>5430.76923076923</c:v>
                </c:pt>
                <c:pt idx="115">
                  <c:v>5575.0</c:v>
                </c:pt>
                <c:pt idx="116">
                  <c:v>5500.0</c:v>
                </c:pt>
                <c:pt idx="117">
                  <c:v>5600.000000000001</c:v>
                </c:pt>
                <c:pt idx="118">
                  <c:v>5600.000000000001</c:v>
                </c:pt>
                <c:pt idx="119">
                  <c:v>5182.142857142858</c:v>
                </c:pt>
                <c:pt idx="120">
                  <c:v>5182.142857142858</c:v>
                </c:pt>
                <c:pt idx="121">
                  <c:v>5182.142857142858</c:v>
                </c:pt>
                <c:pt idx="122">
                  <c:v>5182.142857142858</c:v>
                </c:pt>
                <c:pt idx="123">
                  <c:v>5393.181818181818</c:v>
                </c:pt>
                <c:pt idx="124">
                  <c:v>5468.181818181818</c:v>
                </c:pt>
                <c:pt idx="125">
                  <c:v>5468.181818181818</c:v>
                </c:pt>
                <c:pt idx="126">
                  <c:v>5468.181818181818</c:v>
                </c:pt>
                <c:pt idx="127">
                  <c:v>5468.181818181818</c:v>
                </c:pt>
                <c:pt idx="128">
                  <c:v>5872.222222222221</c:v>
                </c:pt>
                <c:pt idx="129">
                  <c:v>5922.222222222221</c:v>
                </c:pt>
                <c:pt idx="130">
                  <c:v>5922.222222222221</c:v>
                </c:pt>
                <c:pt idx="131">
                  <c:v>6022.222222222221</c:v>
                </c:pt>
                <c:pt idx="132">
                  <c:v>6025.0</c:v>
                </c:pt>
                <c:pt idx="133">
                  <c:v>5925.0</c:v>
                </c:pt>
                <c:pt idx="134">
                  <c:v>5925.0</c:v>
                </c:pt>
                <c:pt idx="135">
                  <c:v>5925.0</c:v>
                </c:pt>
                <c:pt idx="136">
                  <c:v>5775.0</c:v>
                </c:pt>
                <c:pt idx="137">
                  <c:v>5775.0</c:v>
                </c:pt>
                <c:pt idx="138">
                  <c:v>5775.0</c:v>
                </c:pt>
                <c:pt idx="139">
                  <c:v>5491.666666666666</c:v>
                </c:pt>
                <c:pt idx="140">
                  <c:v>5175.000000000001</c:v>
                </c:pt>
                <c:pt idx="141">
                  <c:v>5158.333333333334</c:v>
                </c:pt>
                <c:pt idx="142">
                  <c:v>5075.000000000001</c:v>
                </c:pt>
                <c:pt idx="143">
                  <c:v>4976.470588235295</c:v>
                </c:pt>
                <c:pt idx="144">
                  <c:v>4976.470588235295</c:v>
                </c:pt>
                <c:pt idx="145">
                  <c:v>5123.529411764705</c:v>
                </c:pt>
                <c:pt idx="146">
                  <c:v>4697.727272727273</c:v>
                </c:pt>
                <c:pt idx="147">
                  <c:v>44</c:v>
                </c:pt>
                <c:pt idx="148">
                  <c:v>4478.260869565217</c:v>
                </c:pt>
                <c:pt idx="149">
                  <c:v>4634.21052631579</c:v>
                </c:pt>
                <c:pt idx="150">
                  <c:v>4450.0</c:v>
                </c:pt>
                <c:pt idx="151">
                  <c:v>4509.21052631579</c:v>
                </c:pt>
                <c:pt idx="152">
                  <c:v>4600.0</c:v>
                </c:pt>
                <c:pt idx="153">
                  <c:v>4625.0</c:v>
                </c:pt>
                <c:pt idx="154">
                  <c:v>4625.0</c:v>
                </c:pt>
                <c:pt idx="155">
                  <c:v>5205.76923076923</c:v>
                </c:pt>
                <c:pt idx="156">
                  <c:v>5750.0</c:v>
                </c:pt>
                <c:pt idx="157">
                  <c:v>5825.0</c:v>
                </c:pt>
                <c:pt idx="158">
                  <c:v>5925.0</c:v>
                </c:pt>
                <c:pt idx="159">
                  <c:v>6175</c:v>
                </c:pt>
                <c:pt idx="160">
                  <c:v>6200.0</c:v>
                </c:pt>
                <c:pt idx="161">
                  <c:v>5925.0</c:v>
                </c:pt>
                <c:pt idx="162">
                  <c:v>5925.0</c:v>
                </c:pt>
                <c:pt idx="163">
                  <c:v>5925.0</c:v>
                </c:pt>
                <c:pt idx="164">
                  <c:v>5600.000000000001</c:v>
                </c:pt>
                <c:pt idx="165">
                  <c:v>5338.46153846154</c:v>
                </c:pt>
                <c:pt idx="166">
                  <c:v>5338.46153846154</c:v>
                </c:pt>
                <c:pt idx="167">
                  <c:v>5338.46153846154</c:v>
                </c:pt>
                <c:pt idx="168">
                  <c:v>4983.333333333333</c:v>
                </c:pt>
                <c:pt idx="169">
                  <c:v>4686.11111111111</c:v>
                </c:pt>
                <c:pt idx="170">
                  <c:v>4661.11111111111</c:v>
                </c:pt>
                <c:pt idx="171">
                  <c:v>4786.11111111111</c:v>
                </c:pt>
                <c:pt idx="172">
                  <c:v>4702.631578947368</c:v>
                </c:pt>
                <c:pt idx="173">
                  <c:v>4826.470588235295</c:v>
                </c:pt>
                <c:pt idx="174">
                  <c:v>5006.25</c:v>
                </c:pt>
                <c:pt idx="175">
                  <c:v>4831.25</c:v>
                </c:pt>
                <c:pt idx="176">
                  <c:v>4831.25</c:v>
                </c:pt>
                <c:pt idx="177">
                  <c:v>4781.25</c:v>
                </c:pt>
                <c:pt idx="178">
                  <c:v>5155.76923076923</c:v>
                </c:pt>
                <c:pt idx="179">
                  <c:v>5057.142857142857</c:v>
                </c:pt>
                <c:pt idx="180">
                  <c:v>5082.142857142857</c:v>
                </c:pt>
                <c:pt idx="181">
                  <c:v>5105.76923076923</c:v>
                </c:pt>
                <c:pt idx="182">
                  <c:v>5130.76923076923</c:v>
                </c:pt>
                <c:pt idx="183">
                  <c:v>4982.142857142857</c:v>
                </c:pt>
                <c:pt idx="184">
                  <c:v>4850.0</c:v>
                </c:pt>
                <c:pt idx="185">
                  <c:v>4731.25</c:v>
                </c:pt>
                <c:pt idx="186">
                  <c:v>4932.142857142857</c:v>
                </c:pt>
                <c:pt idx="187">
                  <c:v>4982.142857142857</c:v>
                </c:pt>
                <c:pt idx="188">
                  <c:v>5250.0</c:v>
                </c:pt>
                <c:pt idx="189">
                  <c:v>4252.380952380952</c:v>
                </c:pt>
                <c:pt idx="190">
                  <c:v>4252.380952380952</c:v>
                </c:pt>
                <c:pt idx="191">
                  <c:v>4252.380952380952</c:v>
                </c:pt>
                <c:pt idx="192">
                  <c:v>4300.000000000001</c:v>
                </c:pt>
                <c:pt idx="193">
                  <c:v>44</c:v>
                </c:pt>
                <c:pt idx="194">
                  <c:v>4577.631578947368</c:v>
                </c:pt>
                <c:pt idx="195">
                  <c:v>4525.0</c:v>
                </c:pt>
                <c:pt idx="196">
                  <c:v>4239.285714285715</c:v>
                </c:pt>
                <c:pt idx="197">
                  <c:v>4239.285714285715</c:v>
                </c:pt>
                <c:pt idx="198">
                  <c:v>4472.727272727273</c:v>
                </c:pt>
                <c:pt idx="199">
                  <c:v>4628.260869565217</c:v>
                </c:pt>
                <c:pt idx="200">
                  <c:v>4562.5</c:v>
                </c:pt>
                <c:pt idx="201">
                  <c:v>4562.5</c:v>
                </c:pt>
                <c:pt idx="202">
                  <c:v>4200.0</c:v>
                </c:pt>
                <c:pt idx="203">
                  <c:v>4081.818181818182</c:v>
                </c:pt>
                <c:pt idx="204">
                  <c:v>4003.125</c:v>
                </c:pt>
                <c:pt idx="205">
                  <c:v>4240.384615384616</c:v>
                </c:pt>
                <c:pt idx="206">
                  <c:v>4283.333333333333</c:v>
                </c:pt>
                <c:pt idx="207">
                  <c:v>4487.5</c:v>
                </c:pt>
                <c:pt idx="208">
                  <c:v>4537.5</c:v>
                </c:pt>
                <c:pt idx="209">
                  <c:v>4537.5</c:v>
                </c:pt>
                <c:pt idx="210">
                  <c:v>4383.333333333333</c:v>
                </c:pt>
                <c:pt idx="211">
                  <c:v>4522.727272727273</c:v>
                </c:pt>
                <c:pt idx="212">
                  <c:v>4959.21052631579</c:v>
                </c:pt>
                <c:pt idx="213">
                  <c:v>4934.21052631579</c:v>
                </c:pt>
                <c:pt idx="214">
                  <c:v>5073.529411764705</c:v>
                </c:pt>
                <c:pt idx="215">
                  <c:v>5106.25</c:v>
                </c:pt>
                <c:pt idx="216">
                  <c:v>4923.529411764705</c:v>
                </c:pt>
                <c:pt idx="217">
                  <c:v>4906.25</c:v>
                </c:pt>
                <c:pt idx="218">
                  <c:v>5025.000000000001</c:v>
                </c:pt>
                <c:pt idx="219">
                  <c:v>5325.0</c:v>
                </c:pt>
                <c:pt idx="220">
                  <c:v>5875.0</c:v>
                </c:pt>
                <c:pt idx="221">
                  <c:v>5925.0</c:v>
                </c:pt>
                <c:pt idx="222">
                  <c:v>5825.0</c:v>
                </c:pt>
                <c:pt idx="223">
                  <c:v>5825.0</c:v>
                </c:pt>
                <c:pt idx="224">
                  <c:v>5825.0</c:v>
                </c:pt>
                <c:pt idx="225">
                  <c:v>6075.0</c:v>
                </c:pt>
                <c:pt idx="226">
                  <c:v>5595.454545454546</c:v>
                </c:pt>
                <c:pt idx="227">
                  <c:v>4625.0</c:v>
                </c:pt>
                <c:pt idx="228">
                  <c:v>4625.0</c:v>
                </c:pt>
                <c:pt idx="229">
                  <c:v>4371.428571428571</c:v>
                </c:pt>
                <c:pt idx="230">
                  <c:v>4197.727272727273</c:v>
                </c:pt>
                <c:pt idx="231">
                  <c:v>4197.727272727273</c:v>
                </c:pt>
                <c:pt idx="232">
                  <c:v>4197.727272727273</c:v>
                </c:pt>
                <c:pt idx="233">
                  <c:v>4197.727272727273</c:v>
                </c:pt>
                <c:pt idx="234">
                  <c:v>4197.727272727273</c:v>
                </c:pt>
                <c:pt idx="235">
                  <c:v>4221.428571428571</c:v>
                </c:pt>
                <c:pt idx="236">
                  <c:v>4675.0</c:v>
                </c:pt>
                <c:pt idx="237">
                  <c:v>4950.0</c:v>
                </c:pt>
                <c:pt idx="238">
                  <c:v>5325.0</c:v>
                </c:pt>
                <c:pt idx="239">
                  <c:v>5670.454545454545</c:v>
                </c:pt>
                <c:pt idx="240">
                  <c:v>5695.454545454546</c:v>
                </c:pt>
                <c:pt idx="241">
                  <c:v>5600.000000000001</c:v>
                </c:pt>
                <c:pt idx="242">
                  <c:v>5382.142857142857</c:v>
                </c:pt>
                <c:pt idx="243">
                  <c:v>5382.142857142857</c:v>
                </c:pt>
                <c:pt idx="244">
                  <c:v>4846.428571428571</c:v>
                </c:pt>
                <c:pt idx="245">
                  <c:v>4925.0</c:v>
                </c:pt>
                <c:pt idx="246">
                  <c:v>4950.0</c:v>
                </c:pt>
                <c:pt idx="247">
                  <c:v>4850.0</c:v>
                </c:pt>
                <c:pt idx="248">
                  <c:v>4850.0</c:v>
                </c:pt>
                <c:pt idx="249">
                  <c:v>4750.0</c:v>
                </c:pt>
                <c:pt idx="250">
                  <c:v>4746.428571428571</c:v>
                </c:pt>
                <c:pt idx="251">
                  <c:v>4378.571428571428</c:v>
                </c:pt>
                <c:pt idx="252">
                  <c:v>4328.571428571428</c:v>
                </c:pt>
                <c:pt idx="253">
                  <c:v>4571.428571428571</c:v>
                </c:pt>
                <c:pt idx="254">
                  <c:v>4640.384615384615</c:v>
                </c:pt>
                <c:pt idx="255">
                  <c:v>4640.384615384615</c:v>
                </c:pt>
                <c:pt idx="256">
                  <c:v>4640.384615384615</c:v>
                </c:pt>
                <c:pt idx="257">
                  <c:v>4640.384615384615</c:v>
                </c:pt>
                <c:pt idx="258">
                  <c:v>4640.384615384615</c:v>
                </c:pt>
                <c:pt idx="259">
                  <c:v>4712.5</c:v>
                </c:pt>
                <c:pt idx="260">
                  <c:v>5225.0</c:v>
                </c:pt>
                <c:pt idx="261">
                  <c:v>5250.0</c:v>
                </c:pt>
                <c:pt idx="262">
                  <c:v>5357.142857142857</c:v>
                </c:pt>
                <c:pt idx="263">
                  <c:v>6275</c:v>
                </c:pt>
                <c:pt idx="264">
                  <c:v>6000.0</c:v>
                </c:pt>
                <c:pt idx="265">
                  <c:v>6000.0</c:v>
                </c:pt>
                <c:pt idx="266">
                  <c:v>5725.0</c:v>
                </c:pt>
                <c:pt idx="267">
                  <c:v>5675.0</c:v>
                </c:pt>
                <c:pt idx="268">
                  <c:v>5568.181818181818</c:v>
                </c:pt>
                <c:pt idx="269">
                  <c:v>5568.181818181818</c:v>
                </c:pt>
                <c:pt idx="270">
                  <c:v>5568.181818181818</c:v>
                </c:pt>
                <c:pt idx="271">
                  <c:v>5668.181818181818</c:v>
                </c:pt>
                <c:pt idx="272">
                  <c:v>5868.181818181818</c:v>
                </c:pt>
                <c:pt idx="273">
                  <c:v>5968.181818181818</c:v>
                </c:pt>
                <c:pt idx="274">
                  <c:v>5738.46153846154</c:v>
                </c:pt>
                <c:pt idx="275">
                  <c:v>5966.666666666666</c:v>
                </c:pt>
                <c:pt idx="276">
                  <c:v>6230.76923076923</c:v>
                </c:pt>
                <c:pt idx="277">
                  <c:v>6105.76923076923</c:v>
                </c:pt>
                <c:pt idx="278">
                  <c:v>6031.25</c:v>
                </c:pt>
                <c:pt idx="279">
                  <c:v>6031.25</c:v>
                </c:pt>
                <c:pt idx="280">
                  <c:v>6123.529411764705</c:v>
                </c:pt>
                <c:pt idx="281">
                  <c:v>6025.0</c:v>
                </c:pt>
                <c:pt idx="282">
                  <c:v>6156.25</c:v>
                </c:pt>
                <c:pt idx="283">
                  <c:v>6135.416666666666</c:v>
                </c:pt>
                <c:pt idx="284">
                  <c:v>5810.66176470588</c:v>
                </c:pt>
                <c:pt idx="285">
                  <c:v>6062.5</c:v>
                </c:pt>
                <c:pt idx="286">
                  <c:v>5781.25</c:v>
                </c:pt>
                <c:pt idx="287">
                  <c:v>5885.416666666666</c:v>
                </c:pt>
                <c:pt idx="288">
                  <c:v>5875.0</c:v>
                </c:pt>
                <c:pt idx="289">
                  <c:v>5937.5</c:v>
                </c:pt>
                <c:pt idx="290">
                  <c:v>6093.75</c:v>
                </c:pt>
                <c:pt idx="291">
                  <c:v>6747.159090909091</c:v>
                </c:pt>
                <c:pt idx="292">
                  <c:v>6802.083333333334</c:v>
                </c:pt>
                <c:pt idx="293">
                  <c:v>6531.25</c:v>
                </c:pt>
                <c:pt idx="294">
                  <c:v>6721.153846153845</c:v>
                </c:pt>
                <c:pt idx="295">
                  <c:v>6541.666666666666</c:v>
                </c:pt>
                <c:pt idx="296">
                  <c:v>6721.153846153845</c:v>
                </c:pt>
                <c:pt idx="297">
                  <c:v>6531.25</c:v>
                </c:pt>
                <c:pt idx="298">
                  <c:v>6531.25</c:v>
                </c:pt>
                <c:pt idx="299">
                  <c:v>6377.403846153846</c:v>
                </c:pt>
                <c:pt idx="300">
                  <c:v>6528.409090909091</c:v>
                </c:pt>
                <c:pt idx="301">
                  <c:v>6625.0</c:v>
                </c:pt>
                <c:pt idx="302">
                  <c:v>6593.75</c:v>
                </c:pt>
                <c:pt idx="303">
                  <c:v>6283.653846153845</c:v>
                </c:pt>
                <c:pt idx="304">
                  <c:v>6435.096153846153</c:v>
                </c:pt>
                <c:pt idx="305">
                  <c:v>6466.346153846154</c:v>
                </c:pt>
                <c:pt idx="306">
                  <c:v>6466.346153846154</c:v>
                </c:pt>
                <c:pt idx="307">
                  <c:v>6341.346153846154</c:v>
                </c:pt>
                <c:pt idx="308">
                  <c:v>6466.346153846154</c:v>
                </c:pt>
                <c:pt idx="309">
                  <c:v>6906.25</c:v>
                </c:pt>
                <c:pt idx="310">
                  <c:v>6917.613636363636</c:v>
                </c:pt>
                <c:pt idx="311">
                  <c:v>6832.386363636364</c:v>
                </c:pt>
                <c:pt idx="312">
                  <c:v>6352.67857142857</c:v>
                </c:pt>
                <c:pt idx="313">
                  <c:v>6352.67857142857</c:v>
                </c:pt>
                <c:pt idx="314">
                  <c:v>6352.67857142857</c:v>
                </c:pt>
                <c:pt idx="315">
                  <c:v>6727.678571428571</c:v>
                </c:pt>
                <c:pt idx="316">
                  <c:v>6843.75</c:v>
                </c:pt>
                <c:pt idx="317">
                  <c:v>7096.153846153845</c:v>
                </c:pt>
                <c:pt idx="318">
                  <c:v>7002.403846153846</c:v>
                </c:pt>
                <c:pt idx="319">
                  <c:v>7497.15909090909</c:v>
                </c:pt>
                <c:pt idx="320">
                  <c:v>7465.90909090909</c:v>
                </c:pt>
                <c:pt idx="321">
                  <c:v>7340.90909090909</c:v>
                </c:pt>
                <c:pt idx="322">
                  <c:v>7215.909090909091</c:v>
                </c:pt>
                <c:pt idx="323">
                  <c:v>6739.583333333333</c:v>
                </c:pt>
                <c:pt idx="324">
                  <c:v>6552.083333333334</c:v>
                </c:pt>
                <c:pt idx="325">
                  <c:v>6684.659090909091</c:v>
                </c:pt>
                <c:pt idx="326">
                  <c:v>6750.0</c:v>
                </c:pt>
                <c:pt idx="327">
                  <c:v>6590.909090909091</c:v>
                </c:pt>
                <c:pt idx="328">
                  <c:v>6590.909090909091</c:v>
                </c:pt>
                <c:pt idx="329">
                  <c:v>6715.90909090909</c:v>
                </c:pt>
                <c:pt idx="330">
                  <c:v>7163.194444444444</c:v>
                </c:pt>
                <c:pt idx="331">
                  <c:v>7156.25</c:v>
                </c:pt>
                <c:pt idx="332">
                  <c:v>7031.25</c:v>
                </c:pt>
                <c:pt idx="333">
                  <c:v>7031.25</c:v>
                </c:pt>
                <c:pt idx="334">
                  <c:v>7125</c:v>
                </c:pt>
                <c:pt idx="335">
                  <c:v>7031.25</c:v>
                </c:pt>
                <c:pt idx="336">
                  <c:v>7031.25</c:v>
                </c:pt>
                <c:pt idx="337">
                  <c:v>7125</c:v>
                </c:pt>
                <c:pt idx="338">
                  <c:v>7100.694444444444</c:v>
                </c:pt>
                <c:pt idx="339">
                  <c:v>6531.250000000001</c:v>
                </c:pt>
                <c:pt idx="340">
                  <c:v>6531.250000000001</c:v>
                </c:pt>
                <c:pt idx="341">
                  <c:v>6572.916666666666</c:v>
                </c:pt>
                <c:pt idx="342">
                  <c:v>6354.166666666666</c:v>
                </c:pt>
                <c:pt idx="343">
                  <c:v>6479.166666666666</c:v>
                </c:pt>
                <c:pt idx="344">
                  <c:v>6447.916666666666</c:v>
                </c:pt>
                <c:pt idx="345">
                  <c:v>6229.166666666666</c:v>
                </c:pt>
                <c:pt idx="346">
                  <c:v>6875.0</c:v>
                </c:pt>
                <c:pt idx="347">
                  <c:v>6906.25</c:v>
                </c:pt>
                <c:pt idx="348">
                  <c:v>6906.25</c:v>
                </c:pt>
                <c:pt idx="349">
                  <c:v>6906.25</c:v>
                </c:pt>
                <c:pt idx="350">
                  <c:v>7031.25</c:v>
                </c:pt>
                <c:pt idx="351">
                  <c:v>7343.75</c:v>
                </c:pt>
                <c:pt idx="352">
                  <c:v>7375.0</c:v>
                </c:pt>
                <c:pt idx="353">
                  <c:v>7281.25</c:v>
                </c:pt>
                <c:pt idx="354">
                  <c:v>7406.250000000001</c:v>
                </c:pt>
                <c:pt idx="355">
                  <c:v>7406.250000000001</c:v>
                </c:pt>
                <c:pt idx="356">
                  <c:v>7531.25</c:v>
                </c:pt>
                <c:pt idx="357">
                  <c:v>7156.25</c:v>
                </c:pt>
                <c:pt idx="358">
                  <c:v>7090.909090909091</c:v>
                </c:pt>
                <c:pt idx="359">
                  <c:v>6965.90909090909</c:v>
                </c:pt>
                <c:pt idx="360">
                  <c:v>7000.0</c:v>
                </c:pt>
                <c:pt idx="361">
                  <c:v>6715.90909090909</c:v>
                </c:pt>
                <c:pt idx="362">
                  <c:v>6590.909090909091</c:v>
                </c:pt>
                <c:pt idx="363">
                  <c:v>6590.909090909091</c:v>
                </c:pt>
                <c:pt idx="364">
                  <c:v>6944.444444444444</c:v>
                </c:pt>
                <c:pt idx="365">
                  <c:v>7250.0</c:v>
                </c:pt>
                <c:pt idx="366">
                  <c:v>6781.250000000001</c:v>
                </c:pt>
                <c:pt idx="367">
                  <c:v>6781.250000000001</c:v>
                </c:pt>
                <c:pt idx="368">
                  <c:v>7100.694444444444</c:v>
                </c:pt>
                <c:pt idx="369">
                  <c:v>7006.944444444444</c:v>
                </c:pt>
                <c:pt idx="370">
                  <c:v>7006.944444444444</c:v>
                </c:pt>
                <c:pt idx="371">
                  <c:v>6881.944444444444</c:v>
                </c:pt>
                <c:pt idx="372">
                  <c:v>6656.25</c:v>
                </c:pt>
                <c:pt idx="373">
                  <c:v>7093.75</c:v>
                </c:pt>
                <c:pt idx="374">
                  <c:v>7156.25</c:v>
                </c:pt>
                <c:pt idx="375">
                  <c:v>6881.944444444444</c:v>
                </c:pt>
                <c:pt idx="376">
                  <c:v>6531.25</c:v>
                </c:pt>
                <c:pt idx="377">
                  <c:v>6283.653846153845</c:v>
                </c:pt>
                <c:pt idx="378">
                  <c:v>6533.653846153846</c:v>
                </c:pt>
                <c:pt idx="379">
                  <c:v>6770.833333333334</c:v>
                </c:pt>
                <c:pt idx="380">
                  <c:v>6802.083333333334</c:v>
                </c:pt>
                <c:pt idx="381">
                  <c:v>6677.083333333333</c:v>
                </c:pt>
                <c:pt idx="382">
                  <c:v>6809.65909090909</c:v>
                </c:pt>
                <c:pt idx="383">
                  <c:v>7000.0</c:v>
                </c:pt>
                <c:pt idx="384">
                  <c:v>7906.25</c:v>
                </c:pt>
                <c:pt idx="385">
                  <c:v>7031.25</c:v>
                </c:pt>
                <c:pt idx="386">
                  <c:v>6781.250000000001</c:v>
                </c:pt>
                <c:pt idx="387">
                  <c:v>6656.25</c:v>
                </c:pt>
                <c:pt idx="388">
                  <c:v>6465.909090909091</c:v>
                </c:pt>
                <c:pt idx="389">
                  <c:v>6340.90909090909</c:v>
                </c:pt>
                <c:pt idx="390">
                  <c:v>6215.909090909091</c:v>
                </c:pt>
                <c:pt idx="391">
                  <c:v>6239.583333333334</c:v>
                </c:pt>
                <c:pt idx="392">
                  <c:v>6600.694444444445</c:v>
                </c:pt>
                <c:pt idx="393">
                  <c:v>6694.444444444444</c:v>
                </c:pt>
                <c:pt idx="394">
                  <c:v>6694.444444444444</c:v>
                </c:pt>
                <c:pt idx="395">
                  <c:v>6937.5</c:v>
                </c:pt>
                <c:pt idx="396">
                  <c:v>6968.75</c:v>
                </c:pt>
                <c:pt idx="397">
                  <c:v>7093.75</c:v>
                </c:pt>
                <c:pt idx="398">
                  <c:v>7406.25</c:v>
                </c:pt>
                <c:pt idx="399">
                  <c:v>6906.25</c:v>
                </c:pt>
                <c:pt idx="400">
                  <c:v>6906.25</c:v>
                </c:pt>
                <c:pt idx="401">
                  <c:v>6781.25</c:v>
                </c:pt>
                <c:pt idx="402">
                  <c:v>6906.25</c:v>
                </c:pt>
                <c:pt idx="403">
                  <c:v>7031.25</c:v>
                </c:pt>
                <c:pt idx="404">
                  <c:v>6906.25</c:v>
                </c:pt>
                <c:pt idx="405">
                  <c:v>6906.25</c:v>
                </c:pt>
                <c:pt idx="406">
                  <c:v>7218.75</c:v>
                </c:pt>
                <c:pt idx="407">
                  <c:v>7375.0</c:v>
                </c:pt>
                <c:pt idx="408">
                  <c:v>7500.0</c:v>
                </c:pt>
                <c:pt idx="409">
                  <c:v>7625.0</c:v>
                </c:pt>
                <c:pt idx="410">
                  <c:v>7625.0</c:v>
                </c:pt>
                <c:pt idx="411">
                  <c:v>7625.0</c:v>
                </c:pt>
                <c:pt idx="412">
                  <c:v>7750.0</c:v>
                </c:pt>
                <c:pt idx="413">
                  <c:v>7406.250000000001</c:v>
                </c:pt>
                <c:pt idx="414">
                  <c:v>7256.944444444444</c:v>
                </c:pt>
                <c:pt idx="415">
                  <c:v>7131.944444444444</c:v>
                </c:pt>
                <c:pt idx="416">
                  <c:v>7131.944444444444</c:v>
                </c:pt>
                <c:pt idx="417">
                  <c:v>7006.944444444444</c:v>
                </c:pt>
                <c:pt idx="418">
                  <c:v>6881.944444444444</c:v>
                </c:pt>
                <c:pt idx="419">
                  <c:v>6881.944444444444</c:v>
                </c:pt>
                <c:pt idx="420">
                  <c:v>7125.0</c:v>
                </c:pt>
                <c:pt idx="421">
                  <c:v>7468.75</c:v>
                </c:pt>
                <c:pt idx="422">
                  <c:v>7562.5</c:v>
                </c:pt>
                <c:pt idx="423">
                  <c:v>7562.5</c:v>
                </c:pt>
                <c:pt idx="424">
                  <c:v>7437.5</c:v>
                </c:pt>
                <c:pt idx="425">
                  <c:v>7093.75</c:v>
                </c:pt>
                <c:pt idx="426">
                  <c:v>7093.75</c:v>
                </c:pt>
                <c:pt idx="427">
                  <c:v>7093.75</c:v>
                </c:pt>
                <c:pt idx="428">
                  <c:v>6968.75</c:v>
                </c:pt>
                <c:pt idx="429">
                  <c:v>7031.25</c:v>
                </c:pt>
                <c:pt idx="430">
                  <c:v>6906.25</c:v>
                </c:pt>
                <c:pt idx="431">
                  <c:v>6968.75</c:v>
                </c:pt>
                <c:pt idx="432">
                  <c:v>6788.194444444444</c:v>
                </c:pt>
                <c:pt idx="433">
                  <c:v>6944.444444444444</c:v>
                </c:pt>
                <c:pt idx="434">
                  <c:v>6944.444444444444</c:v>
                </c:pt>
                <c:pt idx="435">
                  <c:v>6944.444444444444</c:v>
                </c:pt>
                <c:pt idx="436">
                  <c:v>6819.444444444444</c:v>
                </c:pt>
                <c:pt idx="437">
                  <c:v>6756.944444444443</c:v>
                </c:pt>
                <c:pt idx="438">
                  <c:v>6694.444444444444</c:v>
                </c:pt>
                <c:pt idx="439">
                  <c:v>7312.5</c:v>
                </c:pt>
                <c:pt idx="440">
                  <c:v>7375.0</c:v>
                </c:pt>
                <c:pt idx="441">
                  <c:v>7375.0</c:v>
                </c:pt>
                <c:pt idx="442">
                  <c:v>6944.444444444444</c:v>
                </c:pt>
                <c:pt idx="443">
                  <c:v>7006.944444444444</c:v>
                </c:pt>
                <c:pt idx="444">
                  <c:v>6903.409090909091</c:v>
                </c:pt>
                <c:pt idx="445">
                  <c:v>6778.409090909091</c:v>
                </c:pt>
                <c:pt idx="446">
                  <c:v>6653.40909090909</c:v>
                </c:pt>
                <c:pt idx="447">
                  <c:v>6403.40909090909</c:v>
                </c:pt>
                <c:pt idx="448">
                  <c:v>6215.909090909091</c:v>
                </c:pt>
                <c:pt idx="449">
                  <c:v>6569.444444444444</c:v>
                </c:pt>
                <c:pt idx="450">
                  <c:v>6319.444444444444</c:v>
                </c:pt>
                <c:pt idx="451">
                  <c:v>6562.5</c:v>
                </c:pt>
                <c:pt idx="452">
                  <c:v>6375.0</c:v>
                </c:pt>
                <c:pt idx="453">
                  <c:v>6500.0</c:v>
                </c:pt>
                <c:pt idx="454">
                  <c:v>6562.5</c:v>
                </c:pt>
                <c:pt idx="455">
                  <c:v>6562.5</c:v>
                </c:pt>
                <c:pt idx="456">
                  <c:v>6625.0</c:v>
                </c:pt>
                <c:pt idx="457">
                  <c:v>6500.0</c:v>
                </c:pt>
                <c:pt idx="458">
                  <c:v>6281.25</c:v>
                </c:pt>
                <c:pt idx="459">
                  <c:v>6406.25</c:v>
                </c:pt>
                <c:pt idx="460">
                  <c:v>6343.75</c:v>
                </c:pt>
                <c:pt idx="461">
                  <c:v>6218.75</c:v>
                </c:pt>
                <c:pt idx="462">
                  <c:v>6468.75</c:v>
                </c:pt>
                <c:pt idx="463">
                  <c:v>6319.444444444444</c:v>
                </c:pt>
                <c:pt idx="464">
                  <c:v>6194.444444444444</c:v>
                </c:pt>
                <c:pt idx="465">
                  <c:v>6375.0</c:v>
                </c:pt>
                <c:pt idx="466">
                  <c:v>6006.944444444444</c:v>
                </c:pt>
                <c:pt idx="467">
                  <c:v>5881.944444444444</c:v>
                </c:pt>
                <c:pt idx="468">
                  <c:v>6131.944444444443</c:v>
                </c:pt>
                <c:pt idx="469">
                  <c:v>6031.25</c:v>
                </c:pt>
                <c:pt idx="470">
                  <c:v>5687.5</c:v>
                </c:pt>
                <c:pt idx="471">
                  <c:v>5781.25</c:v>
                </c:pt>
                <c:pt idx="472">
                  <c:v>5781.25</c:v>
                </c:pt>
                <c:pt idx="473">
                  <c:v>5687.5</c:v>
                </c:pt>
                <c:pt idx="474">
                  <c:v>5906.25</c:v>
                </c:pt>
                <c:pt idx="475">
                  <c:v>5802.083333333333</c:v>
                </c:pt>
                <c:pt idx="476">
                  <c:v>5684.659090909091</c:v>
                </c:pt>
                <c:pt idx="477">
                  <c:v>5559.65909090909</c:v>
                </c:pt>
                <c:pt idx="478">
                  <c:v>5590.909090909091</c:v>
                </c:pt>
                <c:pt idx="479">
                  <c:v>5403.40909090909</c:v>
                </c:pt>
                <c:pt idx="480">
                  <c:v>5625.0</c:v>
                </c:pt>
                <c:pt idx="481">
                  <c:v>5656.25</c:v>
                </c:pt>
                <c:pt idx="482">
                  <c:v>5593.75</c:v>
                </c:pt>
                <c:pt idx="483">
                  <c:v>5406.25</c:v>
                </c:pt>
                <c:pt idx="484">
                  <c:v>5600.694444444444</c:v>
                </c:pt>
                <c:pt idx="485">
                  <c:v>5631.944444444444</c:v>
                </c:pt>
                <c:pt idx="486">
                  <c:v>5631.944444444444</c:v>
                </c:pt>
                <c:pt idx="487">
                  <c:v>5468.75</c:v>
                </c:pt>
                <c:pt idx="488">
                  <c:v>5278.409090909091</c:v>
                </c:pt>
                <c:pt idx="489">
                  <c:v>5406.25</c:v>
                </c:pt>
                <c:pt idx="490">
                  <c:v>5281.25</c:v>
                </c:pt>
                <c:pt idx="491">
                  <c:v>5343.75</c:v>
                </c:pt>
                <c:pt idx="492">
                  <c:v>5153.40909090909</c:v>
                </c:pt>
                <c:pt idx="493">
                  <c:v>5153.40909090909</c:v>
                </c:pt>
                <c:pt idx="494">
                  <c:v>5312.5</c:v>
                </c:pt>
                <c:pt idx="495">
                  <c:v>525</c:v>
                </c:pt>
                <c:pt idx="496">
                  <c:v>5413.194444444444</c:v>
                </c:pt>
                <c:pt idx="497">
                  <c:v>5218.75</c:v>
                </c:pt>
                <c:pt idx="498">
                  <c:v>5218.75</c:v>
                </c:pt>
                <c:pt idx="499">
                  <c:v>5350.694444444445</c:v>
                </c:pt>
                <c:pt idx="500">
                  <c:v>5506.944444444445</c:v>
                </c:pt>
              </c:numCache>
            </c:numRef>
          </c:val>
          <c:smooth val="0"/>
          <c:extLst xmlns:c16r2="http://schemas.microsoft.com/office/drawing/2015/06/chart">
            <c:ext xmlns:c16="http://schemas.microsoft.com/office/drawing/2014/chart" uri="{C3380CC4-5D6E-409C-BE32-E72D297353CC}">
              <c16:uniqueId val="{00000000-087C-4EC3-BA22-EF051663552A}"/>
            </c:ext>
          </c:extLst>
        </c:ser>
        <c:ser>
          <c:idx val="1"/>
          <c:order val="1"/>
          <c:spPr>
            <a:ln w="28575" cap="rnd">
              <a:solidFill>
                <a:schemeClr val="accent2"/>
              </a:solidFill>
              <a:round/>
            </a:ln>
            <a:effectLst/>
          </c:spPr>
          <c:marker>
            <c:symbol val="none"/>
          </c:marker>
          <c:cat>
            <c:numRef>
              <c:f>'Problems Set'!$J$2:$J$502</c:f>
              <c:numCache>
                <c:formatCode>m/d/yy</c:formatCode>
                <c:ptCount val="501"/>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pt idx="382">
                  <c:v>41438.0</c:v>
                </c:pt>
                <c:pt idx="383">
                  <c:v>41439.0</c:v>
                </c:pt>
                <c:pt idx="384">
                  <c:v>41452.0</c:v>
                </c:pt>
                <c:pt idx="385">
                  <c:v>41452.0</c:v>
                </c:pt>
                <c:pt idx="386">
                  <c:v>41454.0</c:v>
                </c:pt>
                <c:pt idx="387">
                  <c:v>41454.0</c:v>
                </c:pt>
                <c:pt idx="388">
                  <c:v>41454.0</c:v>
                </c:pt>
                <c:pt idx="389">
                  <c:v>41454.0</c:v>
                </c:pt>
                <c:pt idx="390">
                  <c:v>41454.0</c:v>
                </c:pt>
                <c:pt idx="391">
                  <c:v>41456.0</c:v>
                </c:pt>
                <c:pt idx="392">
                  <c:v>41460.0</c:v>
                </c:pt>
                <c:pt idx="393">
                  <c:v>41460.0</c:v>
                </c:pt>
                <c:pt idx="394">
                  <c:v>41460.0</c:v>
                </c:pt>
                <c:pt idx="395">
                  <c:v>41460.0</c:v>
                </c:pt>
                <c:pt idx="396">
                  <c:v>41464.0</c:v>
                </c:pt>
                <c:pt idx="397">
                  <c:v>41464.0</c:v>
                </c:pt>
                <c:pt idx="398">
                  <c:v>41464.0</c:v>
                </c:pt>
                <c:pt idx="399">
                  <c:v>41464.0</c:v>
                </c:pt>
                <c:pt idx="400">
                  <c:v>41464.0</c:v>
                </c:pt>
                <c:pt idx="401">
                  <c:v>41465.0</c:v>
                </c:pt>
                <c:pt idx="402">
                  <c:v>41465.0</c:v>
                </c:pt>
                <c:pt idx="403">
                  <c:v>41465.0</c:v>
                </c:pt>
                <c:pt idx="404">
                  <c:v>41467.0</c:v>
                </c:pt>
                <c:pt idx="405">
                  <c:v>41467.0</c:v>
                </c:pt>
                <c:pt idx="406">
                  <c:v>41467.0</c:v>
                </c:pt>
                <c:pt idx="407">
                  <c:v>41467.0</c:v>
                </c:pt>
                <c:pt idx="408">
                  <c:v>41467.0</c:v>
                </c:pt>
                <c:pt idx="409">
                  <c:v>41467.0</c:v>
                </c:pt>
                <c:pt idx="410">
                  <c:v>41467.0</c:v>
                </c:pt>
                <c:pt idx="411">
                  <c:v>41467.0</c:v>
                </c:pt>
                <c:pt idx="412">
                  <c:v>41467.0</c:v>
                </c:pt>
                <c:pt idx="413">
                  <c:v>41468.0</c:v>
                </c:pt>
                <c:pt idx="414">
                  <c:v>41468.0</c:v>
                </c:pt>
                <c:pt idx="415">
                  <c:v>41469.0</c:v>
                </c:pt>
                <c:pt idx="416">
                  <c:v>41469.0</c:v>
                </c:pt>
                <c:pt idx="417">
                  <c:v>41469.0</c:v>
                </c:pt>
                <c:pt idx="418">
                  <c:v>41472.0</c:v>
                </c:pt>
                <c:pt idx="419">
                  <c:v>41472.0</c:v>
                </c:pt>
                <c:pt idx="420">
                  <c:v>41472.0</c:v>
                </c:pt>
                <c:pt idx="421">
                  <c:v>41479.0</c:v>
                </c:pt>
                <c:pt idx="422">
                  <c:v>41479.0</c:v>
                </c:pt>
                <c:pt idx="423">
                  <c:v>41479.0</c:v>
                </c:pt>
                <c:pt idx="424">
                  <c:v>41479.0</c:v>
                </c:pt>
                <c:pt idx="425">
                  <c:v>41479.0</c:v>
                </c:pt>
                <c:pt idx="426">
                  <c:v>41479.0</c:v>
                </c:pt>
                <c:pt idx="427">
                  <c:v>41480.0</c:v>
                </c:pt>
                <c:pt idx="428">
                  <c:v>41480.0</c:v>
                </c:pt>
                <c:pt idx="429">
                  <c:v>41480.0</c:v>
                </c:pt>
                <c:pt idx="430">
                  <c:v>41480.0</c:v>
                </c:pt>
                <c:pt idx="431">
                  <c:v>41485.0</c:v>
                </c:pt>
                <c:pt idx="432">
                  <c:v>41485.0</c:v>
                </c:pt>
                <c:pt idx="433">
                  <c:v>41485.0</c:v>
                </c:pt>
                <c:pt idx="434">
                  <c:v>41485.0</c:v>
                </c:pt>
                <c:pt idx="435">
                  <c:v>41485.0</c:v>
                </c:pt>
                <c:pt idx="436">
                  <c:v>41519.0</c:v>
                </c:pt>
                <c:pt idx="437">
                  <c:v>41519.0</c:v>
                </c:pt>
                <c:pt idx="438">
                  <c:v>41519.0</c:v>
                </c:pt>
                <c:pt idx="439">
                  <c:v>41567.0</c:v>
                </c:pt>
                <c:pt idx="440">
                  <c:v>41567.0</c:v>
                </c:pt>
                <c:pt idx="441">
                  <c:v>41567.0</c:v>
                </c:pt>
                <c:pt idx="442">
                  <c:v>41567.0</c:v>
                </c:pt>
                <c:pt idx="443">
                  <c:v>41567.0</c:v>
                </c:pt>
                <c:pt idx="444">
                  <c:v>41569.0</c:v>
                </c:pt>
                <c:pt idx="445">
                  <c:v>41681.0</c:v>
                </c:pt>
                <c:pt idx="446">
                  <c:v>41681.0</c:v>
                </c:pt>
                <c:pt idx="447">
                  <c:v>41681.0</c:v>
                </c:pt>
                <c:pt idx="448">
                  <c:v>41682.0</c:v>
                </c:pt>
                <c:pt idx="449">
                  <c:v>41682.0</c:v>
                </c:pt>
                <c:pt idx="450">
                  <c:v>41691.0</c:v>
                </c:pt>
                <c:pt idx="451">
                  <c:v>41691.0</c:v>
                </c:pt>
                <c:pt idx="452">
                  <c:v>41691.0</c:v>
                </c:pt>
                <c:pt idx="453">
                  <c:v>41692.0</c:v>
                </c:pt>
                <c:pt idx="454">
                  <c:v>41692.0</c:v>
                </c:pt>
                <c:pt idx="455">
                  <c:v>41696.0</c:v>
                </c:pt>
                <c:pt idx="456">
                  <c:v>41696.0</c:v>
                </c:pt>
                <c:pt idx="457">
                  <c:v>41698.0</c:v>
                </c:pt>
                <c:pt idx="458">
                  <c:v>41703.0</c:v>
                </c:pt>
                <c:pt idx="459">
                  <c:v>41703.0</c:v>
                </c:pt>
                <c:pt idx="460">
                  <c:v>41703.0</c:v>
                </c:pt>
                <c:pt idx="461">
                  <c:v>41704.0</c:v>
                </c:pt>
                <c:pt idx="462">
                  <c:v>41704.0</c:v>
                </c:pt>
                <c:pt idx="463">
                  <c:v>41705.0</c:v>
                </c:pt>
                <c:pt idx="464">
                  <c:v>41705.0</c:v>
                </c:pt>
                <c:pt idx="465">
                  <c:v>41705.0</c:v>
                </c:pt>
                <c:pt idx="466">
                  <c:v>41705.0</c:v>
                </c:pt>
                <c:pt idx="467">
                  <c:v>41705.0</c:v>
                </c:pt>
                <c:pt idx="468">
                  <c:v>41709.0</c:v>
                </c:pt>
                <c:pt idx="469">
                  <c:v>41719.0</c:v>
                </c:pt>
                <c:pt idx="470">
                  <c:v>41725.0</c:v>
                </c:pt>
                <c:pt idx="471">
                  <c:v>41725.0</c:v>
                </c:pt>
                <c:pt idx="472">
                  <c:v>41726.0</c:v>
                </c:pt>
                <c:pt idx="473">
                  <c:v>41726.0</c:v>
                </c:pt>
                <c:pt idx="474">
                  <c:v>41726.0</c:v>
                </c:pt>
                <c:pt idx="475">
                  <c:v>41727.0</c:v>
                </c:pt>
                <c:pt idx="476">
                  <c:v>41728.0</c:v>
                </c:pt>
                <c:pt idx="477">
                  <c:v>41728.0</c:v>
                </c:pt>
                <c:pt idx="478">
                  <c:v>41728.0</c:v>
                </c:pt>
                <c:pt idx="479">
                  <c:v>41729.0</c:v>
                </c:pt>
                <c:pt idx="480">
                  <c:v>41729.0</c:v>
                </c:pt>
                <c:pt idx="481">
                  <c:v>41734.0</c:v>
                </c:pt>
                <c:pt idx="482">
                  <c:v>41734.0</c:v>
                </c:pt>
                <c:pt idx="483">
                  <c:v>41737.0</c:v>
                </c:pt>
                <c:pt idx="484">
                  <c:v>41737.0</c:v>
                </c:pt>
                <c:pt idx="485">
                  <c:v>41737.0</c:v>
                </c:pt>
                <c:pt idx="486">
                  <c:v>41738.0</c:v>
                </c:pt>
                <c:pt idx="487">
                  <c:v>41738.0</c:v>
                </c:pt>
                <c:pt idx="488">
                  <c:v>41740.0</c:v>
                </c:pt>
                <c:pt idx="489">
                  <c:v>41740.0</c:v>
                </c:pt>
                <c:pt idx="490">
                  <c:v>41740.0</c:v>
                </c:pt>
                <c:pt idx="491">
                  <c:v>41741.0</c:v>
                </c:pt>
                <c:pt idx="492">
                  <c:v>41741.0</c:v>
                </c:pt>
                <c:pt idx="493">
                  <c:v>41744.0</c:v>
                </c:pt>
                <c:pt idx="494">
                  <c:v>41744.0</c:v>
                </c:pt>
                <c:pt idx="495">
                  <c:v>41744.0</c:v>
                </c:pt>
                <c:pt idx="496">
                  <c:v>41745.0</c:v>
                </c:pt>
                <c:pt idx="497">
                  <c:v>41745.0</c:v>
                </c:pt>
                <c:pt idx="498">
                  <c:v>41746.0</c:v>
                </c:pt>
                <c:pt idx="499">
                  <c:v>41746.0</c:v>
                </c:pt>
                <c:pt idx="500">
                  <c:v>41746.0</c:v>
                </c:pt>
              </c:numCache>
            </c:numRef>
          </c:cat>
          <c:val>
            <c:numRef>
              <c:f>'Problems Set'!$Y$2:$Y$502</c:f>
              <c:numCache>
                <c:formatCode>0.0000_);[Red]\(0.0000\)</c:formatCode>
                <c:ptCount val="501"/>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4795.588235294118</c:v>
                </c:pt>
                <c:pt idx="10">
                  <c:v>4765.55023923445</c:v>
                </c:pt>
                <c:pt idx="11">
                  <c:v>4833.333333333334</c:v>
                </c:pt>
                <c:pt idx="12">
                  <c:v>4893.772893772894</c:v>
                </c:pt>
                <c:pt idx="13">
                  <c:v>4861.024844720497</c:v>
                </c:pt>
                <c:pt idx="14">
                  <c:v>4912.5</c:v>
                </c:pt>
                <c:pt idx="15">
                  <c:v>4944.71153846154</c:v>
                </c:pt>
                <c:pt idx="16">
                  <c:v>4985.838779956427</c:v>
                </c:pt>
                <c:pt idx="17">
                  <c:v>5023.809523809523</c:v>
                </c:pt>
                <c:pt idx="18">
                  <c:v>5058.983666061704</c:v>
                </c:pt>
                <c:pt idx="19">
                  <c:v>5025.403225806452</c:v>
                </c:pt>
                <c:pt idx="20">
                  <c:v>5057.291666666666</c:v>
                </c:pt>
                <c:pt idx="21">
                  <c:v>5087.121212121212</c:v>
                </c:pt>
                <c:pt idx="22">
                  <c:v>5042.874396135267</c:v>
                </c:pt>
                <c:pt idx="23">
                  <c:v>5069.538288288289</c:v>
                </c:pt>
                <c:pt idx="24">
                  <c:v>5094.736842105263</c:v>
                </c:pt>
                <c:pt idx="25">
                  <c:v>5118.589743589743</c:v>
                </c:pt>
                <c:pt idx="26">
                  <c:v>5141.203703703704</c:v>
                </c:pt>
                <c:pt idx="27">
                  <c:v>5148.809523809522</c:v>
                </c:pt>
                <c:pt idx="28">
                  <c:v>5168.805132317562</c:v>
                </c:pt>
                <c:pt idx="29">
                  <c:v>5187.878787878788</c:v>
                </c:pt>
                <c:pt idx="30">
                  <c:v>5206.093189964158</c:v>
                </c:pt>
                <c:pt idx="31">
                  <c:v>5223.505434782608</c:v>
                </c:pt>
                <c:pt idx="32">
                  <c:v>5240.167633784654</c:v>
                </c:pt>
                <c:pt idx="33">
                  <c:v>5256.127450980392</c:v>
                </c:pt>
                <c:pt idx="34">
                  <c:v>5271.428571428571</c:v>
                </c:pt>
                <c:pt idx="35">
                  <c:v>5286.11111111111</c:v>
                </c:pt>
                <c:pt idx="36">
                  <c:v>5300.211976682565</c:v>
                </c:pt>
                <c:pt idx="37">
                  <c:v>5313.765182186236</c:v>
                </c:pt>
                <c:pt idx="38">
                  <c:v>5326.80212868892</c:v>
                </c:pt>
                <c:pt idx="39">
                  <c:v>5339.351851851852</c:v>
                </c:pt>
                <c:pt idx="40">
                  <c:v>5351.441241685144</c:v>
                </c:pt>
                <c:pt idx="41">
                  <c:v>5286.535303776683</c:v>
                </c:pt>
                <c:pt idx="42">
                  <c:v>5298.778084351596</c:v>
                </c:pt>
                <c:pt idx="43">
                  <c:v>5310.60606060606</c:v>
                </c:pt>
                <c:pt idx="44">
                  <c:v>5322.040072859745</c:v>
                </c:pt>
                <c:pt idx="45">
                  <c:v>5333.099579242637</c:v>
                </c:pt>
                <c:pt idx="46">
                  <c:v>5343.802769334685</c:v>
                </c:pt>
                <c:pt idx="47">
                  <c:v>5340.945512820513</c:v>
                </c:pt>
                <c:pt idx="48">
                  <c:v>5338.562290587877</c:v>
                </c:pt>
                <c:pt idx="49">
                  <c:v>5348.235294117646</c:v>
                </c:pt>
                <c:pt idx="50">
                  <c:v>5357.63000852515</c:v>
                </c:pt>
                <c:pt idx="51">
                  <c:v>5335.793607800651</c:v>
                </c:pt>
                <c:pt idx="52">
                  <c:v>5344.994758909854</c:v>
                </c:pt>
                <c:pt idx="53">
                  <c:v>5324.324324324324</c:v>
                </c:pt>
                <c:pt idx="54">
                  <c:v>5304.665071770335</c:v>
                </c:pt>
                <c:pt idx="55">
                  <c:v>5303.800366300366</c:v>
                </c:pt>
                <c:pt idx="56">
                  <c:v>5330.113257828114</c:v>
                </c:pt>
                <c:pt idx="57">
                  <c:v>5355.603448275862</c:v>
                </c:pt>
                <c:pt idx="58">
                  <c:v>5363.36053567692</c:v>
                </c:pt>
                <c:pt idx="59">
                  <c:v>5370.934959349594</c:v>
                </c:pt>
                <c:pt idx="60">
                  <c:v>5378.333004147738</c:v>
                </c:pt>
                <c:pt idx="61">
                  <c:v>5385.560675883256</c:v>
                </c:pt>
                <c:pt idx="62">
                  <c:v>5367.109634551494</c:v>
                </c:pt>
                <c:pt idx="63">
                  <c:v>5374.236709770115</c:v>
                </c:pt>
                <c:pt idx="64">
                  <c:v>5371.99654278306</c:v>
                </c:pt>
                <c:pt idx="65">
                  <c:v>5378.787878787878</c:v>
                </c:pt>
                <c:pt idx="66">
                  <c:v>5385.435460062326</c:v>
                </c:pt>
                <c:pt idx="67">
                  <c:v>5383.104048070841</c:v>
                </c:pt>
                <c:pt idx="68">
                  <c:v>5389.45420906568</c:v>
                </c:pt>
                <c:pt idx="69">
                  <c:v>5387.202380952381</c:v>
                </c:pt>
                <c:pt idx="70">
                  <c:v>5371.083644725496</c:v>
                </c:pt>
                <c:pt idx="71">
                  <c:v>5377.209595959595</c:v>
                </c:pt>
                <c:pt idx="72">
                  <c:v>5361.725213617251</c:v>
                </c:pt>
                <c:pt idx="73">
                  <c:v>5360.305694043558</c:v>
                </c:pt>
                <c:pt idx="74">
                  <c:v>5366.217948717948</c:v>
                </c:pt>
                <c:pt idx="75">
                  <c:v>5372.02380952381</c:v>
                </c:pt>
                <c:pt idx="76">
                  <c:v>5390.713060524381</c:v>
                </c:pt>
                <c:pt idx="77">
                  <c:v>5408.968368080517</c:v>
                </c:pt>
                <c:pt idx="78">
                  <c:v>5414.146741678387</c:v>
                </c:pt>
                <c:pt idx="79">
                  <c:v>5419.237385321101</c:v>
                </c:pt>
                <c:pt idx="80">
                  <c:v>5424.242424242425</c:v>
                </c:pt>
                <c:pt idx="81">
                  <c:v>5441.359041968798</c:v>
                </c:pt>
                <c:pt idx="82">
                  <c:v>5446.052065404474</c:v>
                </c:pt>
                <c:pt idx="83">
                  <c:v>5431.390977443608</c:v>
                </c:pt>
                <c:pt idx="84">
                  <c:v>5436.061381074168</c:v>
                </c:pt>
                <c:pt idx="85">
                  <c:v>5440.65757818765</c:v>
                </c:pt>
                <c:pt idx="86">
                  <c:v>5372.233304835186</c:v>
                </c:pt>
                <c:pt idx="87">
                  <c:v>5316.704545454545</c:v>
                </c:pt>
                <c:pt idx="88">
                  <c:v>5321.87444266096</c:v>
                </c:pt>
                <c:pt idx="89">
                  <c:v>5326.968503937009</c:v>
                </c:pt>
                <c:pt idx="90">
                  <c:v>5331.988324175825</c:v>
                </c:pt>
                <c:pt idx="91">
                  <c:v>5336.935456690259</c:v>
                </c:pt>
                <c:pt idx="92">
                  <c:v>5325.617663957974</c:v>
                </c:pt>
                <c:pt idx="93">
                  <c:v>5268.069461827284</c:v>
                </c:pt>
                <c:pt idx="94">
                  <c:v>5283.749519784864</c:v>
                </c:pt>
                <c:pt idx="95">
                  <c:v>5288.722826086956</c:v>
                </c:pt>
                <c:pt idx="96">
                  <c:v>5278.718703976436</c:v>
                </c:pt>
                <c:pt idx="97">
                  <c:v>5283.63366623245</c:v>
                </c:pt>
                <c:pt idx="98">
                  <c:v>5288.48342580737</c:v>
                </c:pt>
                <c:pt idx="99">
                  <c:v>5293.26923076923</c:v>
                </c:pt>
                <c:pt idx="100">
                  <c:v>5307.893289328933</c:v>
                </c:pt>
                <c:pt idx="101">
                  <c:v>5312.457741717377</c:v>
                </c:pt>
                <c:pt idx="102">
                  <c:v>5316.963691980316</c:v>
                </c:pt>
                <c:pt idx="103">
                  <c:v>5321.412218733647</c:v>
                </c:pt>
                <c:pt idx="104">
                  <c:v>5325.804375804376</c:v>
                </c:pt>
                <c:pt idx="105">
                  <c:v>5330.141192858046</c:v>
                </c:pt>
                <c:pt idx="106">
                  <c:v>5329.733242557405</c:v>
                </c:pt>
                <c:pt idx="107">
                  <c:v>5333.942495126706</c:v>
                </c:pt>
                <c:pt idx="108">
                  <c:v>5338.100377765785</c:v>
                </c:pt>
                <c:pt idx="109">
                  <c:v>5351.298701298701</c:v>
                </c:pt>
                <c:pt idx="110">
                  <c:v>5355.274629468178</c:v>
                </c:pt>
                <c:pt idx="111">
                  <c:v>5359.203296703296</c:v>
                </c:pt>
                <c:pt idx="112">
                  <c:v>5363.085508144974</c:v>
                </c:pt>
                <c:pt idx="113">
                  <c:v>5375.693981789917</c:v>
                </c:pt>
                <c:pt idx="114">
                  <c:v>5339.694041867955</c:v>
                </c:pt>
                <c:pt idx="115">
                  <c:v>5343.54506029194</c:v>
                </c:pt>
                <c:pt idx="116">
                  <c:v>5347.352511986658</c:v>
                </c:pt>
                <c:pt idx="117">
                  <c:v>5359.591679506933</c:v>
                </c:pt>
                <c:pt idx="118">
                  <c:v>5363.242887516453</c:v>
                </c:pt>
                <c:pt idx="119">
                  <c:v>5341.605029585798</c:v>
                </c:pt>
                <c:pt idx="120">
                  <c:v>5345.284394749636</c:v>
                </c:pt>
                <c:pt idx="121">
                  <c:v>5348.923880740102</c:v>
                </c:pt>
                <c:pt idx="122">
                  <c:v>5352.524106636415</c:v>
                </c:pt>
                <c:pt idx="123">
                  <c:v>5349.699328733916</c:v>
                </c:pt>
                <c:pt idx="124">
                  <c:v>5353.241379310345</c:v>
                </c:pt>
                <c:pt idx="125">
                  <c:v>5356.746031746032</c:v>
                </c:pt>
                <c:pt idx="126">
                  <c:v>5360.213851109521</c:v>
                </c:pt>
                <c:pt idx="127">
                  <c:v>5371.457891949151</c:v>
                </c:pt>
                <c:pt idx="128">
                  <c:v>5374.793136486368</c:v>
                </c:pt>
                <c:pt idx="129">
                  <c:v>5378.09411259132</c:v>
                </c:pt>
                <c:pt idx="130">
                  <c:v>5381.361323155216</c:v>
                </c:pt>
                <c:pt idx="131">
                  <c:v>5392.171019588146</c:v>
                </c:pt>
                <c:pt idx="132">
                  <c:v>5383.602448744813</c:v>
                </c:pt>
                <c:pt idx="133">
                  <c:v>5386.761842959117</c:v>
                </c:pt>
                <c:pt idx="134">
                  <c:v>5389.88988988989</c:v>
                </c:pt>
                <c:pt idx="135">
                  <c:v>5392.987033523087</c:v>
                </c:pt>
                <c:pt idx="136">
                  <c:v>5389.98399625278</c:v>
                </c:pt>
                <c:pt idx="137">
                  <c:v>5400.285229725563</c:v>
                </c:pt>
                <c:pt idx="138">
                  <c:v>5403.258345704389</c:v>
                </c:pt>
                <c:pt idx="139">
                  <c:v>5390.997023809524</c:v>
                </c:pt>
                <c:pt idx="140">
                  <c:v>5364.74421283796</c:v>
                </c:pt>
                <c:pt idx="141">
                  <c:v>5367.726561388532</c:v>
                </c:pt>
                <c:pt idx="142">
                  <c:v>5360.13986013986</c:v>
                </c:pt>
                <c:pt idx="143">
                  <c:v>5352.688393839384</c:v>
                </c:pt>
                <c:pt idx="144">
                  <c:v>5355.665024630542</c:v>
                </c:pt>
                <c:pt idx="145">
                  <c:v>5358.6153639538</c:v>
                </c:pt>
                <c:pt idx="146">
                  <c:v>5318.027210884354</c:v>
                </c:pt>
                <c:pt idx="147">
                  <c:v>5291.898206617833</c:v>
                </c:pt>
                <c:pt idx="148">
                  <c:v>5294.989854846262</c:v>
                </c:pt>
                <c:pt idx="149">
                  <c:v>5298.055555555556</c:v>
                </c:pt>
                <c:pt idx="150">
                  <c:v>5291.61856734917</c:v>
                </c:pt>
                <c:pt idx="151">
                  <c:v>5294.663242009131</c:v>
                </c:pt>
                <c:pt idx="152">
                  <c:v>5297.682709447415</c:v>
                </c:pt>
                <c:pt idx="153">
                  <c:v>5300.677263912558</c:v>
                </c:pt>
                <c:pt idx="154">
                  <c:v>5303.64719558268</c:v>
                </c:pt>
                <c:pt idx="155">
                  <c:v>5313.003047027712</c:v>
                </c:pt>
                <c:pt idx="156">
                  <c:v>5315.883757961784</c:v>
                </c:pt>
                <c:pt idx="157">
                  <c:v>5318.741209563995</c:v>
                </c:pt>
                <c:pt idx="158">
                  <c:v>5327.864974675794</c:v>
                </c:pt>
                <c:pt idx="159">
                  <c:v>5330.637389867841</c:v>
                </c:pt>
                <c:pt idx="160">
                  <c:v>5333.38781736951</c:v>
                </c:pt>
                <c:pt idx="161">
                  <c:v>5327.026301663982</c:v>
                </c:pt>
                <c:pt idx="162">
                  <c:v>5329.761240804186</c:v>
                </c:pt>
                <c:pt idx="163">
                  <c:v>5332.474768713205</c:v>
                </c:pt>
                <c:pt idx="164">
                  <c:v>5323.404255319148</c:v>
                </c:pt>
                <c:pt idx="165">
                  <c:v>5318.800518529816</c:v>
                </c:pt>
                <c:pt idx="166">
                  <c:v>5321.46631107533</c:v>
                </c:pt>
                <c:pt idx="167">
                  <c:v>5324.11212392907</c:v>
                </c:pt>
                <c:pt idx="168">
                  <c:v>5309.575040344271</c:v>
                </c:pt>
                <c:pt idx="169">
                  <c:v>5286.9918699187</c:v>
                </c:pt>
                <c:pt idx="170">
                  <c:v>5281.420958309753</c:v>
                </c:pt>
                <c:pt idx="171">
                  <c:v>5289.944662370412</c:v>
                </c:pt>
                <c:pt idx="172">
                  <c:v>5284.423001635077</c:v>
                </c:pt>
                <c:pt idx="173">
                  <c:v>5287.082649151615</c:v>
                </c:pt>
                <c:pt idx="174">
                  <c:v>5289.723320158103</c:v>
                </c:pt>
                <c:pt idx="175">
                  <c:v>5292.34520400859</c:v>
                </c:pt>
                <c:pt idx="176">
                  <c:v>5294.948487869724</c:v>
                </c:pt>
                <c:pt idx="177">
                  <c:v>5281.552129605434</c:v>
                </c:pt>
                <c:pt idx="178">
                  <c:v>5284.161256228294</c:v>
                </c:pt>
                <c:pt idx="179">
                  <c:v>5271.055979643766</c:v>
                </c:pt>
                <c:pt idx="180">
                  <c:v>5273.669726697897</c:v>
                </c:pt>
                <c:pt idx="181">
                  <c:v>5276.2654012654</c:v>
                </c:pt>
                <c:pt idx="182">
                  <c:v>5278.843179709248</c:v>
                </c:pt>
                <c:pt idx="183">
                  <c:v>5273.708475818271</c:v>
                </c:pt>
                <c:pt idx="184">
                  <c:v>5268.642620315482</c:v>
                </c:pt>
                <c:pt idx="185">
                  <c:v>5263.644209022735</c:v>
                </c:pt>
                <c:pt idx="186">
                  <c:v>5266.209893048128</c:v>
                </c:pt>
                <c:pt idx="187">
                  <c:v>5268.758280726367</c:v>
                </c:pt>
                <c:pt idx="188">
                  <c:v>5271.289537712895</c:v>
                </c:pt>
                <c:pt idx="189">
                  <c:v>5204.836916234248</c:v>
                </c:pt>
                <c:pt idx="190">
                  <c:v>5207.495177734913</c:v>
                </c:pt>
                <c:pt idx="191">
                  <c:v>5210.136217948718</c:v>
                </c:pt>
                <c:pt idx="192">
                  <c:v>5212.760195699661</c:v>
                </c:pt>
                <c:pt idx="193">
                  <c:v>5213.556344308493</c:v>
                </c:pt>
                <c:pt idx="194">
                  <c:v>5221.264367816092</c:v>
                </c:pt>
                <c:pt idx="195">
                  <c:v>5216.906625663964</c:v>
                </c:pt>
                <c:pt idx="196">
                  <c:v>5175.902659493734</c:v>
                </c:pt>
                <c:pt idx="197">
                  <c:v>5178.490200013378</c:v>
                </c:pt>
                <c:pt idx="198">
                  <c:v>5161.600486090584</c:v>
                </c:pt>
                <c:pt idx="199">
                  <c:v>5162.792207792207</c:v>
                </c:pt>
                <c:pt idx="200">
                  <c:v>5159.003370245547</c:v>
                </c:pt>
                <c:pt idx="201">
                  <c:v>5161.571583203336</c:v>
                </c:pt>
                <c:pt idx="202">
                  <c:v>5120.689655172413</c:v>
                </c:pt>
                <c:pt idx="203">
                  <c:v>5110.100619195046</c:v>
                </c:pt>
                <c:pt idx="204">
                  <c:v>5112.72207166516</c:v>
                </c:pt>
                <c:pt idx="205">
                  <c:v>5108.299189453995</c:v>
                </c:pt>
                <c:pt idx="206">
                  <c:v>5109.833634347973</c:v>
                </c:pt>
                <c:pt idx="207">
                  <c:v>5117.205710955711</c:v>
                </c:pt>
                <c:pt idx="208">
                  <c:v>5113.8957744855</c:v>
                </c:pt>
                <c:pt idx="209">
                  <c:v>5115.383518676933</c:v>
                </c:pt>
                <c:pt idx="210">
                  <c:v>5100.682857062733</c:v>
                </c:pt>
                <c:pt idx="211">
                  <c:v>5091.887760748077</c:v>
                </c:pt>
                <c:pt idx="212">
                  <c:v>5099.106333909891</c:v>
                </c:pt>
                <c:pt idx="213">
                  <c:v>5101.594643197733</c:v>
                </c:pt>
                <c:pt idx="214">
                  <c:v>5104.069767441861</c:v>
                </c:pt>
                <c:pt idx="215">
                  <c:v>5106.531803542674</c:v>
                </c:pt>
                <c:pt idx="216">
                  <c:v>5103.414387973279</c:v>
                </c:pt>
                <c:pt idx="217">
                  <c:v>5105.860487187598</c:v>
                </c:pt>
                <c:pt idx="218">
                  <c:v>5108.293755151705</c:v>
                </c:pt>
                <c:pt idx="219">
                  <c:v>5110.714285714286</c:v>
                </c:pt>
                <c:pt idx="220">
                  <c:v>5117.647058823529</c:v>
                </c:pt>
                <c:pt idx="221">
                  <c:v>5120.02201064701</c:v>
                </c:pt>
                <c:pt idx="222">
                  <c:v>5122.384684764795</c:v>
                </c:pt>
                <c:pt idx="223">
                  <c:v>5124.735169491525</c:v>
                </c:pt>
                <c:pt idx="224">
                  <c:v>5127.073552425665</c:v>
                </c:pt>
                <c:pt idx="225">
                  <c:v>5129.399920453414</c:v>
                </c:pt>
                <c:pt idx="226">
                  <c:v>5120.850870626925</c:v>
                </c:pt>
                <c:pt idx="227">
                  <c:v>5085.95953439457</c:v>
                </c:pt>
                <c:pt idx="228">
                  <c:v>5088.333016897664</c:v>
                </c:pt>
                <c:pt idx="229">
                  <c:v>5075.140252454417</c:v>
                </c:pt>
                <c:pt idx="230">
                  <c:v>5072.383498854088</c:v>
                </c:pt>
                <c:pt idx="231">
                  <c:v>5074.755747126436</c:v>
                </c:pt>
                <c:pt idx="232">
                  <c:v>5077.116245091772</c:v>
                </c:pt>
                <c:pt idx="233">
                  <c:v>5079.46507515473</c:v>
                </c:pt>
                <c:pt idx="234">
                  <c:v>5081.802319036361</c:v>
                </c:pt>
                <c:pt idx="235">
                  <c:v>5079.058876003568</c:v>
                </c:pt>
                <c:pt idx="236">
                  <c:v>5076.341484966973</c:v>
                </c:pt>
                <c:pt idx="237">
                  <c:v>5082.862518375495</c:v>
                </c:pt>
                <c:pt idx="238">
                  <c:v>5085.152981171548</c:v>
                </c:pt>
                <c:pt idx="239">
                  <c:v>5091.599025974026</c:v>
                </c:pt>
                <c:pt idx="240">
                  <c:v>5093.85010642186</c:v>
                </c:pt>
                <c:pt idx="241">
                  <c:v>5095.24367385192</c:v>
                </c:pt>
                <c:pt idx="242">
                  <c:v>5091.697978171408</c:v>
                </c:pt>
                <c:pt idx="243">
                  <c:v>5093.906825025092</c:v>
                </c:pt>
                <c:pt idx="244">
                  <c:v>5065.647106722987</c:v>
                </c:pt>
                <c:pt idx="245">
                  <c:v>5067.861909962383</c:v>
                </c:pt>
                <c:pt idx="246">
                  <c:v>5070.066605720256</c:v>
                </c:pt>
                <c:pt idx="247">
                  <c:v>5072.261258383903</c:v>
                </c:pt>
                <c:pt idx="248">
                  <c:v>5074.44593187565</c:v>
                </c:pt>
                <c:pt idx="249">
                  <c:v>5076.62068965517</c:v>
                </c:pt>
                <c:pt idx="250">
                  <c:v>5073.38859720044</c:v>
                </c:pt>
                <c:pt idx="251">
                  <c:v>5042.199397658826</c:v>
                </c:pt>
                <c:pt idx="252">
                  <c:v>5044.372294372295</c:v>
                </c:pt>
                <c:pt idx="253">
                  <c:v>5042.047617270589</c:v>
                </c:pt>
                <c:pt idx="254">
                  <c:v>5037.731354223932</c:v>
                </c:pt>
                <c:pt idx="255">
                  <c:v>5039.852400203962</c:v>
                </c:pt>
                <c:pt idx="256">
                  <c:v>5041.964528097005</c:v>
                </c:pt>
                <c:pt idx="257">
                  <c:v>5044.06778898901</c:v>
                </c:pt>
                <c:pt idx="258">
                  <c:v>5046.162233662234</c:v>
                </c:pt>
                <c:pt idx="259">
                  <c:v>5048.247912595487</c:v>
                </c:pt>
                <c:pt idx="260">
                  <c:v>5050.324875964476</c:v>
                </c:pt>
                <c:pt idx="261">
                  <c:v>5052.393173642186</c:v>
                </c:pt>
                <c:pt idx="262">
                  <c:v>5054.452855199358</c:v>
                </c:pt>
                <c:pt idx="263">
                  <c:v>5056.503969905</c:v>
                </c:pt>
                <c:pt idx="264">
                  <c:v>5058.546566726974</c:v>
                </c:pt>
                <c:pt idx="265">
                  <c:v>5060.580694332642</c:v>
                </c:pt>
                <c:pt idx="266">
                  <c:v>5058.294478840225</c:v>
                </c:pt>
                <c:pt idx="267">
                  <c:v>5062.124333085702</c:v>
                </c:pt>
                <c:pt idx="268">
                  <c:v>5063.569610502696</c:v>
                </c:pt>
                <c:pt idx="269">
                  <c:v>5065.553474823137</c:v>
                </c:pt>
                <c:pt idx="270">
                  <c:v>5067.52933000182</c:v>
                </c:pt>
                <c:pt idx="271">
                  <c:v>5073.173690617186</c:v>
                </c:pt>
                <c:pt idx="272">
                  <c:v>5082.4461996337</c:v>
                </c:pt>
                <c:pt idx="273">
                  <c:v>5088.007819485312</c:v>
                </c:pt>
                <c:pt idx="274">
                  <c:v>5085.104585679807</c:v>
                </c:pt>
                <c:pt idx="275">
                  <c:v>5090.609703426432</c:v>
                </c:pt>
                <c:pt idx="276">
                  <c:v>5095.509183956837</c:v>
                </c:pt>
                <c:pt idx="277">
                  <c:v>5096.777938699368</c:v>
                </c:pt>
                <c:pt idx="278">
                  <c:v>5100.548908015146</c:v>
                </c:pt>
                <c:pt idx="279">
                  <c:v>5102.32683982684</c:v>
                </c:pt>
                <c:pt idx="280">
                  <c:v>5107.12587434041</c:v>
                </c:pt>
                <c:pt idx="281">
                  <c:v>5108.346269747054</c:v>
                </c:pt>
                <c:pt idx="282">
                  <c:v>5117.144997389548</c:v>
                </c:pt>
                <c:pt idx="283">
                  <c:v>5117.807911297573</c:v>
                </c:pt>
                <c:pt idx="284">
                  <c:v>5110.992671552298</c:v>
                </c:pt>
                <c:pt idx="285">
                  <c:v>5116.166728008833</c:v>
                </c:pt>
                <c:pt idx="286">
                  <c:v>5121.310719409715</c:v>
                </c:pt>
                <c:pt idx="287">
                  <c:v>5121.989895035955</c:v>
                </c:pt>
                <c:pt idx="288">
                  <c:v>5127.072520184543</c:v>
                </c:pt>
                <c:pt idx="289">
                  <c:v>5131.186192617977</c:v>
                </c:pt>
                <c:pt idx="290">
                  <c:v>5139.633211212406</c:v>
                </c:pt>
                <c:pt idx="291">
                  <c:v>5154.877489055218</c:v>
                </c:pt>
                <c:pt idx="292">
                  <c:v>5159.312780764028</c:v>
                </c:pt>
                <c:pt idx="293">
                  <c:v>5156.462585034014</c:v>
                </c:pt>
                <c:pt idx="294">
                  <c:v>5160.868816315283</c:v>
                </c:pt>
                <c:pt idx="295">
                  <c:v>5161.437005187006</c:v>
                </c:pt>
                <c:pt idx="296">
                  <c:v>5166.228820462692</c:v>
                </c:pt>
                <c:pt idx="297">
                  <c:v>5170.561440392443</c:v>
                </c:pt>
                <c:pt idx="298">
                  <c:v>5178.638212880611</c:v>
                </c:pt>
                <c:pt idx="299">
                  <c:v>5186.666666666666</c:v>
                </c:pt>
                <c:pt idx="300">
                  <c:v>5191.324991213586</c:v>
                </c:pt>
                <c:pt idx="301">
                  <c:v>5192.646632014986</c:v>
                </c:pt>
                <c:pt idx="302">
                  <c:v>5193.069306930694</c:v>
                </c:pt>
                <c:pt idx="303">
                  <c:v>5193.09501344225</c:v>
                </c:pt>
                <c:pt idx="304">
                  <c:v>5198.909242565205</c:v>
                </c:pt>
                <c:pt idx="305">
                  <c:v>5206.69296364379</c:v>
                </c:pt>
                <c:pt idx="306">
                  <c:v>5214.431300836238</c:v>
                </c:pt>
                <c:pt idx="307">
                  <c:v>5218.877911971297</c:v>
                </c:pt>
                <c:pt idx="308">
                  <c:v>5226.537216828478</c:v>
                </c:pt>
                <c:pt idx="309">
                  <c:v>5233.732139514568</c:v>
                </c:pt>
                <c:pt idx="310">
                  <c:v>5232.45424189958</c:v>
                </c:pt>
                <c:pt idx="311">
                  <c:v>5229.977158856469</c:v>
                </c:pt>
                <c:pt idx="312">
                  <c:v>5229.971209562798</c:v>
                </c:pt>
                <c:pt idx="313">
                  <c:v>5237.440928703513</c:v>
                </c:pt>
                <c:pt idx="314">
                  <c:v>5244.868326118326</c:v>
                </c:pt>
                <c:pt idx="315">
                  <c:v>5258.582888660236</c:v>
                </c:pt>
                <c:pt idx="316">
                  <c:v>5265.159151822775</c:v>
                </c:pt>
                <c:pt idx="317">
                  <c:v>5272.429997522036</c:v>
                </c:pt>
                <c:pt idx="318">
                  <c:v>5276.155040576567</c:v>
                </c:pt>
                <c:pt idx="319">
                  <c:v>5279.857716480447</c:v>
                </c:pt>
                <c:pt idx="320">
                  <c:v>5287.015483676706</c:v>
                </c:pt>
                <c:pt idx="321">
                  <c:v>5291.028071307574</c:v>
                </c:pt>
                <c:pt idx="322">
                  <c:v>5295.020639834881</c:v>
                </c:pt>
                <c:pt idx="323">
                  <c:v>5291.712055192448</c:v>
                </c:pt>
                <c:pt idx="324">
                  <c:v>5298.743824982357</c:v>
                </c:pt>
                <c:pt idx="325">
                  <c:v>5305.737207577698</c:v>
                </c:pt>
                <c:pt idx="326">
                  <c:v>5309.634425193856</c:v>
                </c:pt>
                <c:pt idx="327">
                  <c:v>5313.14002176907</c:v>
                </c:pt>
                <c:pt idx="328">
                  <c:v>5320.03315833103</c:v>
                </c:pt>
                <c:pt idx="329">
                  <c:v>5326.889127206732</c:v>
                </c:pt>
                <c:pt idx="330">
                  <c:v>5330.30763263277</c:v>
                </c:pt>
                <c:pt idx="331">
                  <c:v>5336.718495604038</c:v>
                </c:pt>
                <c:pt idx="332">
                  <c:v>5340.460064380927</c:v>
                </c:pt>
                <c:pt idx="333">
                  <c:v>5347.177727131017</c:v>
                </c:pt>
                <c:pt idx="334">
                  <c:v>5350.492617413824</c:v>
                </c:pt>
                <c:pt idx="335">
                  <c:v>5354.166666666666</c:v>
                </c:pt>
                <c:pt idx="336">
                  <c:v>5360.790661017575</c:v>
                </c:pt>
                <c:pt idx="337">
                  <c:v>5366.991339716438</c:v>
                </c:pt>
                <c:pt idx="338">
                  <c:v>5367.64105943639</c:v>
                </c:pt>
                <c:pt idx="339">
                  <c:v>5366.425898981501</c:v>
                </c:pt>
                <c:pt idx="340">
                  <c:v>5370.003154949392</c:v>
                </c:pt>
                <c:pt idx="341">
                  <c:v>5373.563750926613</c:v>
                </c:pt>
                <c:pt idx="342">
                  <c:v>5374.192358339268</c:v>
                </c:pt>
                <c:pt idx="343">
                  <c:v>5380.635454916361</c:v>
                </c:pt>
                <c:pt idx="344">
                  <c:v>5383.748859835816</c:v>
                </c:pt>
                <c:pt idx="345">
                  <c:v>5387.239102583502</c:v>
                </c:pt>
                <c:pt idx="346">
                  <c:v>5390.713331793673</c:v>
                </c:pt>
                <c:pt idx="347">
                  <c:v>5397.045227386306</c:v>
                </c:pt>
                <c:pt idx="348">
                  <c:v>5400.479544730977</c:v>
                </c:pt>
                <c:pt idx="349">
                  <c:v>5403.898242139144</c:v>
                </c:pt>
                <c:pt idx="350">
                  <c:v>5407.301432387937</c:v>
                </c:pt>
                <c:pt idx="351">
                  <c:v>5413.530136206626</c:v>
                </c:pt>
                <c:pt idx="352">
                  <c:v>5419.727459216567</c:v>
                </c:pt>
                <c:pt idx="353">
                  <c:v>5425.461587745355</c:v>
                </c:pt>
                <c:pt idx="354">
                  <c:v>5431.592298214674</c:v>
                </c:pt>
                <c:pt idx="355">
                  <c:v>5437.692396490687</c:v>
                </c:pt>
                <c:pt idx="356">
                  <c:v>5443.76212023271</c:v>
                </c:pt>
                <c:pt idx="357">
                  <c:v>5443.340744118876</c:v>
                </c:pt>
                <c:pt idx="358">
                  <c:v>5446.142769463198</c:v>
                </c:pt>
                <c:pt idx="359">
                  <c:v>5449.354906937395</c:v>
                </c:pt>
                <c:pt idx="360">
                  <c:v>5452.552968480947</c:v>
                </c:pt>
                <c:pt idx="361">
                  <c:v>5455.303495358744</c:v>
                </c:pt>
                <c:pt idx="362">
                  <c:v>5458.469338148483</c:v>
                </c:pt>
                <c:pt idx="363">
                  <c:v>5464.368685006268</c:v>
                </c:pt>
                <c:pt idx="364">
                  <c:v>5470.239324476262</c:v>
                </c:pt>
                <c:pt idx="365">
                  <c:v>5476.081473765008</c:v>
                </c:pt>
                <c:pt idx="366">
                  <c:v>5475.560713978066</c:v>
                </c:pt>
                <c:pt idx="367">
                  <c:v>5478.63552650585</c:v>
                </c:pt>
                <c:pt idx="368">
                  <c:v>5484.407232132023</c:v>
                </c:pt>
                <c:pt idx="369">
                  <c:v>5487.448541256488</c:v>
                </c:pt>
                <c:pt idx="370">
                  <c:v>5490.476933015526</c:v>
                </c:pt>
                <c:pt idx="371">
                  <c:v>5493.492494410732</c:v>
                </c:pt>
                <c:pt idx="372">
                  <c:v>5496.040285028926</c:v>
                </c:pt>
                <c:pt idx="373">
                  <c:v>5501.70020986451</c:v>
                </c:pt>
                <c:pt idx="374">
                  <c:v>5507.333333333333</c:v>
                </c:pt>
                <c:pt idx="375">
                  <c:v>5507.161729940203</c:v>
                </c:pt>
                <c:pt idx="376">
                  <c:v>5506.992025160057</c:v>
                </c:pt>
                <c:pt idx="377">
                  <c:v>5505.945959829454</c:v>
                </c:pt>
                <c:pt idx="378">
                  <c:v>5514.134637107258</c:v>
                </c:pt>
                <c:pt idx="379">
                  <c:v>5519.6519524618</c:v>
                </c:pt>
                <c:pt idx="380">
                  <c:v>5525.143596180913</c:v>
                </c:pt>
                <c:pt idx="381">
                  <c:v>5527.991952997424</c:v>
                </c:pt>
                <c:pt idx="382">
                  <c:v>5533.439643936314</c:v>
                </c:pt>
                <c:pt idx="383">
                  <c:v>5536.258012820513</c:v>
                </c:pt>
                <c:pt idx="384">
                  <c:v>5541.662337662337</c:v>
                </c:pt>
                <c:pt idx="385">
                  <c:v>5537.917946901488</c:v>
                </c:pt>
                <c:pt idx="386">
                  <c:v>5540.697674418604</c:v>
                </c:pt>
                <c:pt idx="387">
                  <c:v>5543.46622935285</c:v>
                </c:pt>
                <c:pt idx="388">
                  <c:v>5545.777035945045</c:v>
                </c:pt>
                <c:pt idx="389">
                  <c:v>5545.955674189112</c:v>
                </c:pt>
                <c:pt idx="390">
                  <c:v>5548.694041122097</c:v>
                </c:pt>
                <c:pt idx="391">
                  <c:v>5552.246860282575</c:v>
                </c:pt>
                <c:pt idx="392">
                  <c:v>5554.956647283575</c:v>
                </c:pt>
                <c:pt idx="393">
                  <c:v>5560.193791059952</c:v>
                </c:pt>
                <c:pt idx="394">
                  <c:v>5562.87579113924</c:v>
                </c:pt>
                <c:pt idx="395">
                  <c:v>5565.547243101845</c:v>
                </c:pt>
                <c:pt idx="396">
                  <c:v>5570.72710437314</c:v>
                </c:pt>
                <c:pt idx="397">
                  <c:v>5573.371327867955</c:v>
                </c:pt>
                <c:pt idx="398">
                  <c:v>5576.005230467473</c:v>
                </c:pt>
                <c:pt idx="399">
                  <c:v>5575.657894736842</c:v>
                </c:pt>
                <c:pt idx="400">
                  <c:v>5578.2741754578</c:v>
                </c:pt>
                <c:pt idx="401">
                  <c:v>5580.880320619126</c:v>
                </c:pt>
                <c:pt idx="402">
                  <c:v>5585.957781966529</c:v>
                </c:pt>
                <c:pt idx="403">
                  <c:v>5591.012947448591</c:v>
                </c:pt>
                <c:pt idx="404">
                  <c:v>5593.57683336178</c:v>
                </c:pt>
                <c:pt idx="405">
                  <c:v>5596.130889419443</c:v>
                </c:pt>
                <c:pt idx="406">
                  <c:v>5598.675175244854</c:v>
                </c:pt>
                <c:pt idx="407">
                  <c:v>5603.660730347184</c:v>
                </c:pt>
                <c:pt idx="408">
                  <c:v>5608.624647716456</c:v>
                </c:pt>
                <c:pt idx="409">
                  <c:v>5613.567073170731</c:v>
                </c:pt>
                <c:pt idx="410">
                  <c:v>5618.488151184882</c:v>
                </c:pt>
                <c:pt idx="411">
                  <c:v>5623.388024906306</c:v>
                </c:pt>
                <c:pt idx="412">
                  <c:v>5628.26683617044</c:v>
                </c:pt>
                <c:pt idx="413">
                  <c:v>5627.784538139402</c:v>
                </c:pt>
                <c:pt idx="414">
                  <c:v>5629.715241054716</c:v>
                </c:pt>
                <c:pt idx="415">
                  <c:v>5632.139133456903</c:v>
                </c:pt>
                <c:pt idx="416">
                  <c:v>5636.952092461368</c:v>
                </c:pt>
                <c:pt idx="417">
                  <c:v>5639.352270931218</c:v>
                </c:pt>
                <c:pt idx="418">
                  <c:v>5641.743567357133</c:v>
                </c:pt>
                <c:pt idx="419">
                  <c:v>5646.506986027943</c:v>
                </c:pt>
                <c:pt idx="420">
                  <c:v>5651.250315108521</c:v>
                </c:pt>
                <c:pt idx="421">
                  <c:v>5653.604017825564</c:v>
                </c:pt>
                <c:pt idx="422">
                  <c:v>5659.495196118844</c:v>
                </c:pt>
                <c:pt idx="423">
                  <c:v>5661.823337825696</c:v>
                </c:pt>
                <c:pt idx="424">
                  <c:v>5664.142994493488</c:v>
                </c:pt>
                <c:pt idx="425">
                  <c:v>5663.575899843505</c:v>
                </c:pt>
                <c:pt idx="426">
                  <c:v>5665.881407369427</c:v>
                </c:pt>
                <c:pt idx="427">
                  <c:v>5670.515019533677</c:v>
                </c:pt>
                <c:pt idx="428">
                  <c:v>5672.798440497555</c:v>
                </c:pt>
                <c:pt idx="429">
                  <c:v>5676.236428400177</c:v>
                </c:pt>
                <c:pt idx="430">
                  <c:v>5679.66084345571</c:v>
                </c:pt>
                <c:pt idx="431">
                  <c:v>5683.07176945668</c:v>
                </c:pt>
                <c:pt idx="432">
                  <c:v>5681.924692408465</c:v>
                </c:pt>
                <c:pt idx="433">
                  <c:v>5686.463554105418</c:v>
                </c:pt>
                <c:pt idx="434">
                  <c:v>5688.68503066251</c:v>
                </c:pt>
                <c:pt idx="435">
                  <c:v>5693.192213185903</c:v>
                </c:pt>
                <c:pt idx="436">
                  <c:v>5693.104411686445</c:v>
                </c:pt>
                <c:pt idx="437">
                  <c:v>5695.302403721892</c:v>
                </c:pt>
                <c:pt idx="438">
                  <c:v>5697.49265458387</c:v>
                </c:pt>
                <c:pt idx="439">
                  <c:v>5701.947934482306</c:v>
                </c:pt>
                <c:pt idx="440">
                  <c:v>5706.38525159582</c:v>
                </c:pt>
                <c:pt idx="441">
                  <c:v>5710.80471815766</c:v>
                </c:pt>
                <c:pt idx="442">
                  <c:v>5710.713915051504</c:v>
                </c:pt>
                <c:pt idx="443">
                  <c:v>5716.226718109787</c:v>
                </c:pt>
                <c:pt idx="444">
                  <c:v>5716.1316211878</c:v>
                </c:pt>
                <c:pt idx="445">
                  <c:v>5715.999085227381</c:v>
                </c:pt>
                <c:pt idx="446">
                  <c:v>5715.869328285435</c:v>
                </c:pt>
                <c:pt idx="447">
                  <c:v>5715.742322444626</c:v>
                </c:pt>
                <c:pt idx="448">
                  <c:v>5716.73162583519</c:v>
                </c:pt>
                <c:pt idx="449">
                  <c:v>5721.052009456264</c:v>
                </c:pt>
                <c:pt idx="450">
                  <c:v>5720.920774106015</c:v>
                </c:pt>
                <c:pt idx="451">
                  <c:v>5720.7922356711</c:v>
                </c:pt>
                <c:pt idx="452">
                  <c:v>5721.770120103266</c:v>
                </c:pt>
                <c:pt idx="453">
                  <c:v>5723.847107360991</c:v>
                </c:pt>
                <c:pt idx="454">
                  <c:v>5724.818139606872</c:v>
                </c:pt>
                <c:pt idx="455">
                  <c:v>5724.690484121697</c:v>
                </c:pt>
                <c:pt idx="456">
                  <c:v>5726.753620337816</c:v>
                </c:pt>
                <c:pt idx="457">
                  <c:v>5728.809783374266</c:v>
                </c:pt>
                <c:pt idx="458">
                  <c:v>5728.11066928714</c:v>
                </c:pt>
                <c:pt idx="459">
                  <c:v>5730.155452999756</c:v>
                </c:pt>
                <c:pt idx="460">
                  <c:v>5730.024172785497</c:v>
                </c:pt>
                <c:pt idx="461">
                  <c:v>5729.895452736678</c:v>
                </c:pt>
                <c:pt idx="462">
                  <c:v>5735.168836006332</c:v>
                </c:pt>
                <c:pt idx="463">
                  <c:v>5734.45869601607</c:v>
                </c:pt>
                <c:pt idx="464">
                  <c:v>5734.323712507075</c:v>
                </c:pt>
                <c:pt idx="465">
                  <c:v>5735.264218593248</c:v>
                </c:pt>
                <c:pt idx="466">
                  <c:v>5732.41526988112</c:v>
                </c:pt>
                <c:pt idx="467">
                  <c:v>5732.287914106096</c:v>
                </c:pt>
                <c:pt idx="468">
                  <c:v>5736.4274129451</c:v>
                </c:pt>
                <c:pt idx="469">
                  <c:v>5735.720018679041</c:v>
                </c:pt>
                <c:pt idx="470">
                  <c:v>5732.893601819338</c:v>
                </c:pt>
                <c:pt idx="471">
                  <c:v>5735.945169954617</c:v>
                </c:pt>
                <c:pt idx="472">
                  <c:v>5735.814472655743</c:v>
                </c:pt>
                <c:pt idx="473">
                  <c:v>5733.003961078102</c:v>
                </c:pt>
                <c:pt idx="474">
                  <c:v>5736.03832951945</c:v>
                </c:pt>
                <c:pt idx="475">
                  <c:v>5734.774593193164</c:v>
                </c:pt>
                <c:pt idx="476">
                  <c:v>5734.64502238087</c:v>
                </c:pt>
                <c:pt idx="477">
                  <c:v>5731.862319412645</c:v>
                </c:pt>
                <c:pt idx="478">
                  <c:v>5731.739801122236</c:v>
                </c:pt>
                <c:pt idx="479">
                  <c:v>5731.619623655914</c:v>
                </c:pt>
                <c:pt idx="480">
                  <c:v>5732.541266098312</c:v>
                </c:pt>
                <c:pt idx="481">
                  <c:v>5732.423547995951</c:v>
                </c:pt>
                <c:pt idx="482">
                  <c:v>5730.142605599737</c:v>
                </c:pt>
                <c:pt idx="483">
                  <c:v>5730.027548209366</c:v>
                </c:pt>
                <c:pt idx="484">
                  <c:v>5729.91475283814</c:v>
                </c:pt>
                <c:pt idx="485">
                  <c:v>5729.804198406444</c:v>
                </c:pt>
                <c:pt idx="486">
                  <c:v>5729.695864045528</c:v>
                </c:pt>
                <c:pt idx="487">
                  <c:v>5727.998452936707</c:v>
                </c:pt>
                <c:pt idx="488">
                  <c:v>5726.309050092795</c:v>
                </c:pt>
                <c:pt idx="489">
                  <c:v>5723.607189911536</c:v>
                </c:pt>
                <c:pt idx="490">
                  <c:v>5723.510022510451</c:v>
                </c:pt>
                <c:pt idx="491">
                  <c:v>5724.431241520036</c:v>
                </c:pt>
                <c:pt idx="492">
                  <c:v>5721.747984230074</c:v>
                </c:pt>
                <c:pt idx="493">
                  <c:v>5721.657269432138</c:v>
                </c:pt>
                <c:pt idx="494">
                  <c:v>5721.56862745098</c:v>
                </c:pt>
                <c:pt idx="495">
                  <c:v>5718.905743996299</c:v>
                </c:pt>
                <c:pt idx="496">
                  <c:v>5718.823356807512</c:v>
                </c:pt>
                <c:pt idx="497">
                  <c:v>5716.176393887238</c:v>
                </c:pt>
                <c:pt idx="498">
                  <c:v>5716.10016401155</c:v>
                </c:pt>
                <c:pt idx="499">
                  <c:v>5716.02590673575</c:v>
                </c:pt>
                <c:pt idx="500">
                  <c:v>5717.949611772574</c:v>
                </c:pt>
              </c:numCache>
            </c:numRef>
          </c:val>
          <c:smooth val="0"/>
          <c:extLst xmlns:c16r2="http://schemas.microsoft.com/office/drawing/2015/06/chart">
            <c:ext xmlns:c16="http://schemas.microsoft.com/office/drawing/2014/chart" uri="{C3380CC4-5D6E-409C-BE32-E72D297353CC}">
              <c16:uniqueId val="{00000001-087C-4EC3-BA22-EF051663552A}"/>
            </c:ext>
          </c:extLst>
        </c:ser>
        <c:ser>
          <c:idx val="2"/>
          <c:order val="2"/>
          <c:spPr>
            <a:ln w="28575" cap="rnd">
              <a:solidFill>
                <a:schemeClr val="accent3"/>
              </a:solidFill>
              <a:round/>
            </a:ln>
            <a:effectLst/>
          </c:spPr>
          <c:marker>
            <c:symbol val="none"/>
          </c:marker>
          <c:val>
            <c:numRef>
              <c:f>'Problems Set'!$O$2:$O$502</c:f>
              <c:numCache>
                <c:formatCode>0.0000_);[Red]\(0.0000\)</c:formatCode>
                <c:ptCount val="501"/>
                <c:pt idx="0">
                  <c:v>3833.333333333333</c:v>
                </c:pt>
                <c:pt idx="1">
                  <c:v>3833.333333333333</c:v>
                </c:pt>
                <c:pt idx="2">
                  <c:v>4055.555555555556</c:v>
                </c:pt>
                <c:pt idx="3">
                  <c:v>4541.666666666666</c:v>
                </c:pt>
                <c:pt idx="4">
                  <c:v>4833.333333333334</c:v>
                </c:pt>
                <c:pt idx="5">
                  <c:v>4666.666666666666</c:v>
                </c:pt>
                <c:pt idx="6">
                  <c:v>4857.142857142857</c:v>
                </c:pt>
                <c:pt idx="7">
                  <c:v>5000.0</c:v>
                </c:pt>
                <c:pt idx="8">
                  <c:v>5111.11111111111</c:v>
                </c:pt>
                <c:pt idx="9">
                  <c:v>5200.0</c:v>
                </c:pt>
                <c:pt idx="10">
                  <c:v>5136.363636363636</c:v>
                </c:pt>
                <c:pt idx="11">
                  <c:v>5208.333333333333</c:v>
                </c:pt>
                <c:pt idx="12">
                  <c:v>5269.23076923077</c:v>
                </c:pt>
                <c:pt idx="13">
                  <c:v>5214.285714285715</c:v>
                </c:pt>
                <c:pt idx="14">
                  <c:v>5266.666666666666</c:v>
                </c:pt>
                <c:pt idx="15">
                  <c:v>5281.25</c:v>
                </c:pt>
                <c:pt idx="16">
                  <c:v>5323.529411764706</c:v>
                </c:pt>
                <c:pt idx="17">
                  <c:v>5361.11111111111</c:v>
                </c:pt>
                <c:pt idx="18">
                  <c:v>5394.736842105263</c:v>
                </c:pt>
                <c:pt idx="19">
                  <c:v>5350.0</c:v>
                </c:pt>
                <c:pt idx="20">
                  <c:v>5380.952380952381</c:v>
                </c:pt>
                <c:pt idx="21">
                  <c:v>5409.09090909091</c:v>
                </c:pt>
                <c:pt idx="22">
                  <c:v>5384.057971014493</c:v>
                </c:pt>
                <c:pt idx="23">
                  <c:v>5409.722222222221</c:v>
                </c:pt>
                <c:pt idx="24">
                  <c:v>5433.333333333332</c:v>
                </c:pt>
                <c:pt idx="25">
                  <c:v>5455.128205128204</c:v>
                </c:pt>
                <c:pt idx="26">
                  <c:v>5475.308641975308</c:v>
                </c:pt>
                <c:pt idx="27">
                  <c:v>5476.190476190475</c:v>
                </c:pt>
                <c:pt idx="28">
                  <c:v>5494.252873563217</c:v>
                </c:pt>
                <c:pt idx="29">
                  <c:v>5511.11111111111</c:v>
                </c:pt>
                <c:pt idx="30">
                  <c:v>5526.881720430106</c:v>
                </c:pt>
                <c:pt idx="31">
                  <c:v>5541.666666666666</c:v>
                </c:pt>
                <c:pt idx="32">
                  <c:v>5555.555555555554</c:v>
                </c:pt>
                <c:pt idx="33">
                  <c:v>5568.627450980392</c:v>
                </c:pt>
                <c:pt idx="34">
                  <c:v>5580.952380952381</c:v>
                </c:pt>
                <c:pt idx="35">
                  <c:v>5592.592592592592</c:v>
                </c:pt>
                <c:pt idx="36">
                  <c:v>5603.603603603603</c:v>
                </c:pt>
                <c:pt idx="37">
                  <c:v>5614.035087719298</c:v>
                </c:pt>
                <c:pt idx="38">
                  <c:v>5623.931623931623</c:v>
                </c:pt>
                <c:pt idx="39">
                  <c:v>5633.333333333333</c:v>
                </c:pt>
                <c:pt idx="40">
                  <c:v>5642.276422764227</c:v>
                </c:pt>
                <c:pt idx="41">
                  <c:v>5599.206349206349</c:v>
                </c:pt>
                <c:pt idx="42">
                  <c:v>5608.527131782945</c:v>
                </c:pt>
                <c:pt idx="43">
                  <c:v>5617.424242424242</c:v>
                </c:pt>
                <c:pt idx="44">
                  <c:v>5625.925925925926</c:v>
                </c:pt>
                <c:pt idx="45">
                  <c:v>5634.057971014493</c:v>
                </c:pt>
                <c:pt idx="46">
                  <c:v>5641.843971631205</c:v>
                </c:pt>
                <c:pt idx="47">
                  <c:v>5638.888888888888</c:v>
                </c:pt>
                <c:pt idx="48">
                  <c:v>5636.054421768706</c:v>
                </c:pt>
                <c:pt idx="49">
                  <c:v>5643.333333333332</c:v>
                </c:pt>
                <c:pt idx="50">
                  <c:v>5650.32679738562</c:v>
                </c:pt>
                <c:pt idx="51">
                  <c:v>5628.205128205127</c:v>
                </c:pt>
                <c:pt idx="52">
                  <c:v>5635.220125786162</c:v>
                </c:pt>
                <c:pt idx="53">
                  <c:v>5614.197530864196</c:v>
                </c:pt>
                <c:pt idx="54">
                  <c:v>5593.939393939393</c:v>
                </c:pt>
                <c:pt idx="55">
                  <c:v>5592.261904761903</c:v>
                </c:pt>
                <c:pt idx="56">
                  <c:v>5616.959064327485</c:v>
                </c:pt>
                <c:pt idx="57">
                  <c:v>5640.804597701149</c:v>
                </c:pt>
                <c:pt idx="58">
                  <c:v>5646.89265536723</c:v>
                </c:pt>
                <c:pt idx="59">
                  <c:v>5652.777777777777</c:v>
                </c:pt>
                <c:pt idx="60">
                  <c:v>5658.46994535519</c:v>
                </c:pt>
                <c:pt idx="61">
                  <c:v>5663.978494623655</c:v>
                </c:pt>
                <c:pt idx="62">
                  <c:v>5645.502645502644</c:v>
                </c:pt>
                <c:pt idx="63">
                  <c:v>5651.041666666666</c:v>
                </c:pt>
                <c:pt idx="64">
                  <c:v>5648.717948717948</c:v>
                </c:pt>
                <c:pt idx="65">
                  <c:v>5654.040404040404</c:v>
                </c:pt>
                <c:pt idx="66">
                  <c:v>5659.203980099502</c:v>
                </c:pt>
                <c:pt idx="67">
                  <c:v>5656.862745098038</c:v>
                </c:pt>
                <c:pt idx="68">
                  <c:v>5661.83574879227</c:v>
                </c:pt>
                <c:pt idx="69">
                  <c:v>5659.52380952381</c:v>
                </c:pt>
                <c:pt idx="70">
                  <c:v>5643.19248826291</c:v>
                </c:pt>
                <c:pt idx="71">
                  <c:v>5648.148148148148</c:v>
                </c:pt>
                <c:pt idx="72">
                  <c:v>5632.4200913242</c:v>
                </c:pt>
                <c:pt idx="73">
                  <c:v>5630.63063063063</c:v>
                </c:pt>
                <c:pt idx="74">
                  <c:v>5635.555555555554</c:v>
                </c:pt>
                <c:pt idx="75">
                  <c:v>5640.350877192982</c:v>
                </c:pt>
                <c:pt idx="76">
                  <c:v>5658.008658008657</c:v>
                </c:pt>
                <c:pt idx="77">
                  <c:v>5675.213675213675</c:v>
                </c:pt>
                <c:pt idx="78">
                  <c:v>5679.324894514767</c:v>
                </c:pt>
                <c:pt idx="79">
                  <c:v>5683.333333333333</c:v>
                </c:pt>
                <c:pt idx="80">
                  <c:v>5687.24279835391</c:v>
                </c:pt>
                <c:pt idx="81">
                  <c:v>5703.252032520325</c:v>
                </c:pt>
                <c:pt idx="82">
                  <c:v>5706.827309236947</c:v>
                </c:pt>
                <c:pt idx="83">
                  <c:v>5692.460317460317</c:v>
                </c:pt>
                <c:pt idx="84">
                  <c:v>5696.078431372549</c:v>
                </c:pt>
                <c:pt idx="85">
                  <c:v>5699.612403100774</c:v>
                </c:pt>
                <c:pt idx="86">
                  <c:v>5668.582375478927</c:v>
                </c:pt>
                <c:pt idx="87">
                  <c:v>5646.780303030303</c:v>
                </c:pt>
                <c:pt idx="88">
                  <c:v>5650.749063670411</c:v>
                </c:pt>
                <c:pt idx="89">
                  <c:v>5654.62962962963</c:v>
                </c:pt>
                <c:pt idx="90">
                  <c:v>5658.424908424907</c:v>
                </c:pt>
                <c:pt idx="91">
                  <c:v>5662.13768115942</c:v>
                </c:pt>
                <c:pt idx="92">
                  <c:v>5649.641577060931</c:v>
                </c:pt>
                <c:pt idx="93">
                  <c:v>5621.45390070922</c:v>
                </c:pt>
                <c:pt idx="94">
                  <c:v>5635.964912280701</c:v>
                </c:pt>
                <c:pt idx="95">
                  <c:v>5639.756944444444</c:v>
                </c:pt>
                <c:pt idx="96">
                  <c:v>5628.006872852233</c:v>
                </c:pt>
                <c:pt idx="97">
                  <c:v>5631.802721088434</c:v>
                </c:pt>
                <c:pt idx="98">
                  <c:v>5635.521885521885</c:v>
                </c:pt>
                <c:pt idx="99">
                  <c:v>5639.166666666666</c:v>
                </c:pt>
                <c:pt idx="100">
                  <c:v>5652.640264026402</c:v>
                </c:pt>
                <c:pt idx="101">
                  <c:v>5656.045751633986</c:v>
                </c:pt>
                <c:pt idx="102">
                  <c:v>5659.385113268607</c:v>
                </c:pt>
                <c:pt idx="103">
                  <c:v>5662.660256410255</c:v>
                </c:pt>
                <c:pt idx="104">
                  <c:v>5665.873015873016</c:v>
                </c:pt>
                <c:pt idx="105">
                  <c:v>5669.025157232704</c:v>
                </c:pt>
                <c:pt idx="106">
                  <c:v>5667.445482866044</c:v>
                </c:pt>
                <c:pt idx="107">
                  <c:v>5670.524691358024</c:v>
                </c:pt>
                <c:pt idx="108">
                  <c:v>5673.54740061162</c:v>
                </c:pt>
                <c:pt idx="109">
                  <c:v>5685.60606060606</c:v>
                </c:pt>
                <c:pt idx="110">
                  <c:v>5688.438438438438</c:v>
                </c:pt>
                <c:pt idx="111">
                  <c:v>5691.220238095237</c:v>
                </c:pt>
                <c:pt idx="112">
                  <c:v>5693.952802359881</c:v>
                </c:pt>
                <c:pt idx="113">
                  <c:v>5705.409356725146</c:v>
                </c:pt>
                <c:pt idx="114">
                  <c:v>5685.144927536232</c:v>
                </c:pt>
                <c:pt idx="115">
                  <c:v>5687.859195402298</c:v>
                </c:pt>
                <c:pt idx="116">
                  <c:v>5690.527065527065</c:v>
                </c:pt>
                <c:pt idx="117">
                  <c:v>5701.62429378531</c:v>
                </c:pt>
                <c:pt idx="118">
                  <c:v>5704.131652661064</c:v>
                </c:pt>
                <c:pt idx="119">
                  <c:v>5688.541666666666</c:v>
                </c:pt>
                <c:pt idx="120">
                  <c:v>5691.11570247934</c:v>
                </c:pt>
                <c:pt idx="121">
                  <c:v>5693.647540983606</c:v>
                </c:pt>
                <c:pt idx="122">
                  <c:v>5696.138211382114</c:v>
                </c:pt>
                <c:pt idx="123">
                  <c:v>5686.49193548387</c:v>
                </c:pt>
                <c:pt idx="124">
                  <c:v>5689.0</c:v>
                </c:pt>
                <c:pt idx="125">
                  <c:v>5691.468253968254</c:v>
                </c:pt>
                <c:pt idx="126">
                  <c:v>5693.897637795276</c:v>
                </c:pt>
                <c:pt idx="127">
                  <c:v>5704.1015625</c:v>
                </c:pt>
                <c:pt idx="128">
                  <c:v>5706.395348837209</c:v>
                </c:pt>
                <c:pt idx="129">
                  <c:v>5708.653846153845</c:v>
                </c:pt>
                <c:pt idx="130">
                  <c:v>5710.87786259542</c:v>
                </c:pt>
                <c:pt idx="131">
                  <c:v>5720.64393939394</c:v>
                </c:pt>
                <c:pt idx="132">
                  <c:v>5711.466165413533</c:v>
                </c:pt>
                <c:pt idx="133">
                  <c:v>5713.619402985075</c:v>
                </c:pt>
                <c:pt idx="134">
                  <c:v>5715.740740740741</c:v>
                </c:pt>
                <c:pt idx="135">
                  <c:v>5717.830882352941</c:v>
                </c:pt>
                <c:pt idx="136">
                  <c:v>5708.941605839416</c:v>
                </c:pt>
                <c:pt idx="137">
                  <c:v>5718.297101449275</c:v>
                </c:pt>
                <c:pt idx="138">
                  <c:v>5720.323741007194</c:v>
                </c:pt>
                <c:pt idx="139">
                  <c:v>5713.988095238095</c:v>
                </c:pt>
                <c:pt idx="140">
                  <c:v>5708.924349881796</c:v>
                </c:pt>
                <c:pt idx="141">
                  <c:v>5710.974178403756</c:v>
                </c:pt>
                <c:pt idx="142">
                  <c:v>5702.505827505828</c:v>
                </c:pt>
                <c:pt idx="143">
                  <c:v>5694.155092592593</c:v>
                </c:pt>
                <c:pt idx="144">
                  <c:v>5696.264367816092</c:v>
                </c:pt>
                <c:pt idx="145">
                  <c:v>5698.344748858448</c:v>
                </c:pt>
                <c:pt idx="146">
                  <c:v>5684.52380952381</c:v>
                </c:pt>
                <c:pt idx="147">
                  <c:v>5668.918918918919</c:v>
                </c:pt>
                <c:pt idx="148">
                  <c:v>5671.140939597315</c:v>
                </c:pt>
                <c:pt idx="149">
                  <c:v>5673.333333333333</c:v>
                </c:pt>
                <c:pt idx="150">
                  <c:v>5665.562913907284</c:v>
                </c:pt>
                <c:pt idx="151">
                  <c:v>5667.763157894737</c:v>
                </c:pt>
                <c:pt idx="152">
                  <c:v>5669.934640522876</c:v>
                </c:pt>
                <c:pt idx="153">
                  <c:v>5672.077922077922</c:v>
                </c:pt>
                <c:pt idx="154">
                  <c:v>5674.193548387096</c:v>
                </c:pt>
                <c:pt idx="155">
                  <c:v>5682.692307692307</c:v>
                </c:pt>
                <c:pt idx="156">
                  <c:v>5684.713375796178</c:v>
                </c:pt>
                <c:pt idx="157">
                  <c:v>5686.708860759493</c:v>
                </c:pt>
                <c:pt idx="158">
                  <c:v>5694.96855345912</c:v>
                </c:pt>
                <c:pt idx="159">
                  <c:v>5696.875</c:v>
                </c:pt>
                <c:pt idx="160">
                  <c:v>5698.757763975155</c:v>
                </c:pt>
                <c:pt idx="161">
                  <c:v>5691.358024691357</c:v>
                </c:pt>
                <c:pt idx="162">
                  <c:v>5693.251533742331</c:v>
                </c:pt>
                <c:pt idx="163">
                  <c:v>5695.121951219512</c:v>
                </c:pt>
                <c:pt idx="164">
                  <c:v>5689.89898989899</c:v>
                </c:pt>
                <c:pt idx="165">
                  <c:v>5687.248995983936</c:v>
                </c:pt>
                <c:pt idx="166">
                  <c:v>5689.121756487025</c:v>
                </c:pt>
                <c:pt idx="167">
                  <c:v>5690.972222222223</c:v>
                </c:pt>
                <c:pt idx="168">
                  <c:v>5679.980276134123</c:v>
                </c:pt>
                <c:pt idx="169">
                  <c:v>5666.42156862745</c:v>
                </c:pt>
                <c:pt idx="170">
                  <c:v>5659.600389863548</c:v>
                </c:pt>
                <c:pt idx="171">
                  <c:v>5667.393410852714</c:v>
                </c:pt>
                <c:pt idx="172">
                  <c:v>5660.645472061657</c:v>
                </c:pt>
                <c:pt idx="173">
                  <c:v>5662.595785440613</c:v>
                </c:pt>
                <c:pt idx="174">
                  <c:v>5664.52380952381</c:v>
                </c:pt>
                <c:pt idx="175">
                  <c:v>5666.429924242425</c:v>
                </c:pt>
                <c:pt idx="176">
                  <c:v>5668.31450094162</c:v>
                </c:pt>
                <c:pt idx="177">
                  <c:v>5658.005617977528</c:v>
                </c:pt>
                <c:pt idx="178">
                  <c:v>5659.91620111732</c:v>
                </c:pt>
                <c:pt idx="179">
                  <c:v>5649.76851851852</c:v>
                </c:pt>
                <c:pt idx="180">
                  <c:v>5651.703499079191</c:v>
                </c:pt>
                <c:pt idx="181">
                  <c:v>5653.617216117217</c:v>
                </c:pt>
                <c:pt idx="182">
                  <c:v>5655.510018214937</c:v>
                </c:pt>
                <c:pt idx="183">
                  <c:v>5649.230072463768</c:v>
                </c:pt>
                <c:pt idx="184">
                  <c:v>5643.018018018019</c:v>
                </c:pt>
                <c:pt idx="185">
                  <c:v>5636.872759856632</c:v>
                </c:pt>
                <c:pt idx="186">
                  <c:v>5638.814616755794</c:v>
                </c:pt>
                <c:pt idx="187">
                  <c:v>5640.735815602838</c:v>
                </c:pt>
                <c:pt idx="188">
                  <c:v>5642.636684303352</c:v>
                </c:pt>
                <c:pt idx="189">
                  <c:v>5624.780701754386</c:v>
                </c:pt>
                <c:pt idx="190">
                  <c:v>5626.745200698081</c:v>
                </c:pt>
                <c:pt idx="191">
                  <c:v>5628.689236111112</c:v>
                </c:pt>
                <c:pt idx="192">
                  <c:v>5630.613126079448</c:v>
                </c:pt>
                <c:pt idx="193">
                  <c:v>5629.939862542956</c:v>
                </c:pt>
                <c:pt idx="194">
                  <c:v>5636.965811965812</c:v>
                </c:pt>
                <c:pt idx="195">
                  <c:v>5631.164965986395</c:v>
                </c:pt>
                <c:pt idx="196">
                  <c:v>5621.756909193458</c:v>
                </c:pt>
                <c:pt idx="197">
                  <c:v>5623.667227833895</c:v>
                </c:pt>
                <c:pt idx="198">
                  <c:v>5612.367392518147</c:v>
                </c:pt>
                <c:pt idx="199">
                  <c:v>5611.805555555556</c:v>
                </c:pt>
                <c:pt idx="200">
                  <c:v>5606.274184632394</c:v>
                </c:pt>
                <c:pt idx="201">
                  <c:v>5608.223322332234</c:v>
                </c:pt>
                <c:pt idx="202">
                  <c:v>5590.756704980843</c:v>
                </c:pt>
                <c:pt idx="203">
                  <c:v>5584.797113289761</c:v>
                </c:pt>
                <c:pt idx="204">
                  <c:v>5586.822493224933</c:v>
                </c:pt>
                <c:pt idx="205">
                  <c:v>5583.164778856526</c:v>
                </c:pt>
                <c:pt idx="206">
                  <c:v>5582.763016639828</c:v>
                </c:pt>
                <c:pt idx="207">
                  <c:v>5589.576655982906</c:v>
                </c:pt>
                <c:pt idx="208">
                  <c:v>5584.363370547581</c:v>
                </c:pt>
                <c:pt idx="209">
                  <c:v>5583.96164021164</c:v>
                </c:pt>
                <c:pt idx="210">
                  <c:v>5573.492627698788</c:v>
                </c:pt>
                <c:pt idx="211">
                  <c:v>5565.284329140462</c:v>
                </c:pt>
                <c:pt idx="212">
                  <c:v>5572.020083463745</c:v>
                </c:pt>
                <c:pt idx="213">
                  <c:v>5574.019989615783</c:v>
                </c:pt>
                <c:pt idx="214">
                  <c:v>5576.001291989663</c:v>
                </c:pt>
                <c:pt idx="215">
                  <c:v>5577.964248971193</c:v>
                </c:pt>
                <c:pt idx="216">
                  <c:v>5572.996671786993</c:v>
                </c:pt>
                <c:pt idx="217">
                  <c:v>5574.955402650356</c:v>
                </c:pt>
                <c:pt idx="218">
                  <c:v>5576.896245560628</c:v>
                </c:pt>
                <c:pt idx="219">
                  <c:v>5578.819444444444</c:v>
                </c:pt>
                <c:pt idx="220">
                  <c:v>5585.250125691301</c:v>
                </c:pt>
                <c:pt idx="221">
                  <c:v>5587.118368368368</c:v>
                </c:pt>
                <c:pt idx="222">
                  <c:v>5588.96985550573</c:v>
                </c:pt>
                <c:pt idx="223">
                  <c:v>5590.804811507936</c:v>
                </c:pt>
                <c:pt idx="224">
                  <c:v>5592.623456790124</c:v>
                </c:pt>
                <c:pt idx="225">
                  <c:v>5594.426007866273</c:v>
                </c:pt>
                <c:pt idx="226">
                  <c:v>5586.667890357317</c:v>
                </c:pt>
                <c:pt idx="227">
                  <c:v>5571.211013645224</c:v>
                </c:pt>
                <c:pt idx="228">
                  <c:v>5573.083454633673</c:v>
                </c:pt>
                <c:pt idx="229">
                  <c:v>5563.526570048308</c:v>
                </c:pt>
                <c:pt idx="230">
                  <c:v>5558.922558922559</c:v>
                </c:pt>
                <c:pt idx="231">
                  <c:v>5560.823754789271</c:v>
                </c:pt>
                <c:pt idx="232">
                  <c:v>5562.70863137816</c:v>
                </c:pt>
                <c:pt idx="233">
                  <c:v>5564.577397910731</c:v>
                </c:pt>
                <c:pt idx="234">
                  <c:v>5566.430260047281</c:v>
                </c:pt>
                <c:pt idx="235">
                  <c:v>5561.911487758945</c:v>
                </c:pt>
                <c:pt idx="236">
                  <c:v>5557.430848570089</c:v>
                </c:pt>
                <c:pt idx="237">
                  <c:v>5563.492063492062</c:v>
                </c:pt>
                <c:pt idx="238">
                  <c:v>5565.318456531845</c:v>
                </c:pt>
                <c:pt idx="239">
                  <c:v>5571.296296296296</c:v>
                </c:pt>
                <c:pt idx="240">
                  <c:v>5573.075149838635</c:v>
                </c:pt>
                <c:pt idx="241">
                  <c:v>5572.77318640955</c:v>
                </c:pt>
                <c:pt idx="242">
                  <c:v>5569.73022405121</c:v>
                </c:pt>
                <c:pt idx="243">
                  <c:v>5571.493624772312</c:v>
                </c:pt>
                <c:pt idx="244">
                  <c:v>5564.172335600906</c:v>
                </c:pt>
                <c:pt idx="245">
                  <c:v>5565.94399277326</c:v>
                </c:pt>
                <c:pt idx="246">
                  <c:v>5567.701304543408</c:v>
                </c:pt>
                <c:pt idx="247">
                  <c:v>5569.444444444443</c:v>
                </c:pt>
                <c:pt idx="248">
                  <c:v>5571.173583221776</c:v>
                </c:pt>
                <c:pt idx="249">
                  <c:v>5572.888888888888</c:v>
                </c:pt>
                <c:pt idx="250">
                  <c:v>5569.942452412571</c:v>
                </c:pt>
                <c:pt idx="251">
                  <c:v>5561.728395061727</c:v>
                </c:pt>
                <c:pt idx="252">
                  <c:v>5563.460693895476</c:v>
                </c:pt>
                <c:pt idx="253">
                  <c:v>5559.273840769903</c:v>
                </c:pt>
                <c:pt idx="254">
                  <c:v>5563.616557734204</c:v>
                </c:pt>
                <c:pt idx="255">
                  <c:v>5565.321180555554</c:v>
                </c:pt>
                <c:pt idx="256">
                  <c:v>5567.012537829657</c:v>
                </c:pt>
                <c:pt idx="257">
                  <c:v>5568.690783807062</c:v>
                </c:pt>
                <c:pt idx="258">
                  <c:v>5570.35607035607</c:v>
                </c:pt>
                <c:pt idx="259">
                  <c:v>5572.008547008546</c:v>
                </c:pt>
                <c:pt idx="260">
                  <c:v>5573.648361004681</c:v>
                </c:pt>
                <c:pt idx="261">
                  <c:v>5575.275657336725</c:v>
                </c:pt>
                <c:pt idx="262">
                  <c:v>5576.890578791718</c:v>
                </c:pt>
                <c:pt idx="263">
                  <c:v>5578.493265993266</c:v>
                </c:pt>
                <c:pt idx="264">
                  <c:v>5580.083857442347</c:v>
                </c:pt>
                <c:pt idx="265">
                  <c:v>5581.662489557225</c:v>
                </c:pt>
                <c:pt idx="266">
                  <c:v>5577.611319184352</c:v>
                </c:pt>
                <c:pt idx="267">
                  <c:v>5577.321724709783</c:v>
                </c:pt>
                <c:pt idx="268">
                  <c:v>5577.034283353985</c:v>
                </c:pt>
                <c:pt idx="269">
                  <c:v>5578.600823045267</c:v>
                </c:pt>
                <c:pt idx="270">
                  <c:v>5580.155801558014</c:v>
                </c:pt>
                <c:pt idx="271">
                  <c:v>5585.375816993464</c:v>
                </c:pt>
                <c:pt idx="272">
                  <c:v>5594.220594220594</c:v>
                </c:pt>
                <c:pt idx="273">
                  <c:v>5599.35117599351</c:v>
                </c:pt>
                <c:pt idx="274">
                  <c:v>5596.565656565655</c:v>
                </c:pt>
                <c:pt idx="275">
                  <c:v>5601.650563607084</c:v>
                </c:pt>
                <c:pt idx="276">
                  <c:v>5604.893702366626</c:v>
                </c:pt>
                <c:pt idx="277">
                  <c:v>5604.516386890486</c:v>
                </c:pt>
                <c:pt idx="278">
                  <c:v>5610.862206292313</c:v>
                </c:pt>
                <c:pt idx="279">
                  <c:v>5612.251984126983</c:v>
                </c:pt>
                <c:pt idx="280">
                  <c:v>5615.411229735072</c:v>
                </c:pt>
                <c:pt idx="281">
                  <c:v>5615.00197005516</c:v>
                </c:pt>
                <c:pt idx="282">
                  <c:v>5623.42952493129</c:v>
                </c:pt>
                <c:pt idx="283">
                  <c:v>5624.1686228482</c:v>
                </c:pt>
                <c:pt idx="284">
                  <c:v>5619.785575048732</c:v>
                </c:pt>
                <c:pt idx="285">
                  <c:v>5624.611499611498</c:v>
                </c:pt>
                <c:pt idx="286">
                  <c:v>5629.403794037939</c:v>
                </c:pt>
                <c:pt idx="287">
                  <c:v>5630.111882716048</c:v>
                </c:pt>
                <c:pt idx="288">
                  <c:v>5634.851980007687</c:v>
                </c:pt>
                <c:pt idx="289">
                  <c:v>5638.9846743295</c:v>
                </c:pt>
                <c:pt idx="290">
                  <c:v>5647.09812905689</c:v>
                </c:pt>
                <c:pt idx="291">
                  <c:v>5662.005327245051</c:v>
                </c:pt>
                <c:pt idx="292">
                  <c:v>5664.865377322713</c:v>
                </c:pt>
                <c:pt idx="293">
                  <c:v>5662.037037037035</c:v>
                </c:pt>
                <c:pt idx="294">
                  <c:v>5664.877589453858</c:v>
                </c:pt>
                <c:pt idx="295">
                  <c:v>5665.446696696695</c:v>
                </c:pt>
                <c:pt idx="296">
                  <c:v>5669.940142162362</c:v>
                </c:pt>
                <c:pt idx="297">
                  <c:v>5672.725577926918</c:v>
                </c:pt>
                <c:pt idx="298">
                  <c:v>5680.509104422145</c:v>
                </c:pt>
                <c:pt idx="299">
                  <c:v>5688.240740740738</c:v>
                </c:pt>
                <c:pt idx="300">
                  <c:v>5692.598744924324</c:v>
                </c:pt>
                <c:pt idx="301">
                  <c:v>5693.616629874905</c:v>
                </c:pt>
                <c:pt idx="302">
                  <c:v>5694.077741107441</c:v>
                </c:pt>
                <c:pt idx="303">
                  <c:v>5696.317616959061</c:v>
                </c:pt>
                <c:pt idx="304">
                  <c:v>5701.411657559196</c:v>
                </c:pt>
                <c:pt idx="305">
                  <c:v>5708.92338416848</c:v>
                </c:pt>
                <c:pt idx="306">
                  <c:v>5716.38617444806</c:v>
                </c:pt>
                <c:pt idx="307">
                  <c:v>5720.55375180375</c:v>
                </c:pt>
                <c:pt idx="308">
                  <c:v>5727.930600503413</c:v>
                </c:pt>
                <c:pt idx="309">
                  <c:v>5733.646953405015</c:v>
                </c:pt>
                <c:pt idx="310">
                  <c:v>5734.503394069308</c:v>
                </c:pt>
                <c:pt idx="311">
                  <c:v>5730.54665242165</c:v>
                </c:pt>
                <c:pt idx="312">
                  <c:v>5732.60560880369</c:v>
                </c:pt>
                <c:pt idx="313">
                  <c:v>5739.826610049537</c:v>
                </c:pt>
                <c:pt idx="314">
                  <c:v>5747.001763668427</c:v>
                </c:pt>
                <c:pt idx="315">
                  <c:v>5760.460618846692</c:v>
                </c:pt>
                <c:pt idx="316">
                  <c:v>5766.99964949176</c:v>
                </c:pt>
                <c:pt idx="317">
                  <c:v>5774.021663172604</c:v>
                </c:pt>
                <c:pt idx="318">
                  <c:v>5776.297457331938</c:v>
                </c:pt>
                <c:pt idx="319">
                  <c:v>5778.559027777775</c:v>
                </c:pt>
                <c:pt idx="320">
                  <c:v>5785.47940463828</c:v>
                </c:pt>
                <c:pt idx="321">
                  <c:v>5789.251207729466</c:v>
                </c:pt>
                <c:pt idx="322">
                  <c:v>5792.99965600275</c:v>
                </c:pt>
                <c:pt idx="323">
                  <c:v>5791.70953360768</c:v>
                </c:pt>
                <c:pt idx="324">
                  <c:v>5798.50427350427</c:v>
                </c:pt>
                <c:pt idx="325">
                  <c:v>5805.257327880025</c:v>
                </c:pt>
                <c:pt idx="326">
                  <c:v>5808.910975195376</c:v>
                </c:pt>
                <c:pt idx="327">
                  <c:v>5811.017953929537</c:v>
                </c:pt>
                <c:pt idx="328">
                  <c:v>5817.671394799052</c:v>
                </c:pt>
                <c:pt idx="329">
                  <c:v>5824.28451178451</c:v>
                </c:pt>
                <c:pt idx="330">
                  <c:v>5826.325948304797</c:v>
                </c:pt>
                <c:pt idx="331">
                  <c:v>5831.367135207494</c:v>
                </c:pt>
                <c:pt idx="332">
                  <c:v>5834.876543209874</c:v>
                </c:pt>
                <c:pt idx="333">
                  <c:v>5841.358948769126</c:v>
                </c:pt>
                <c:pt idx="334">
                  <c:v>5843.325041459367</c:v>
                </c:pt>
                <c:pt idx="335">
                  <c:v>5846.767526455024</c:v>
                </c:pt>
                <c:pt idx="336">
                  <c:v>5853.15694032311</c:v>
                </c:pt>
                <c:pt idx="337">
                  <c:v>5858.029257067716</c:v>
                </c:pt>
                <c:pt idx="338">
                  <c:v>5858.44804981973</c:v>
                </c:pt>
                <c:pt idx="339">
                  <c:v>5856.658496732024</c:v>
                </c:pt>
                <c:pt idx="340">
                  <c:v>5860.01140436624</c:v>
                </c:pt>
                <c:pt idx="341">
                  <c:v>5863.344704353474</c:v>
                </c:pt>
                <c:pt idx="342">
                  <c:v>5863.743116294134</c:v>
                </c:pt>
                <c:pt idx="343">
                  <c:v>5869.953165374674</c:v>
                </c:pt>
                <c:pt idx="344">
                  <c:v>5871.779388083733</c:v>
                </c:pt>
                <c:pt idx="345">
                  <c:v>5875.040141297364</c:v>
                </c:pt>
                <c:pt idx="346">
                  <c:v>5878.282100544346</c:v>
                </c:pt>
                <c:pt idx="347">
                  <c:v>5884.378991060024</c:v>
                </c:pt>
                <c:pt idx="348">
                  <c:v>5887.575612862143</c:v>
                </c:pt>
                <c:pt idx="349">
                  <c:v>5890.753968253965</c:v>
                </c:pt>
                <c:pt idx="350">
                  <c:v>5893.914213358656</c:v>
                </c:pt>
                <c:pt idx="351">
                  <c:v>5899.897411616159</c:v>
                </c:pt>
                <c:pt idx="352">
                  <c:v>5905.846710733394</c:v>
                </c:pt>
                <c:pt idx="353">
                  <c:v>5910.349968612677</c:v>
                </c:pt>
                <c:pt idx="354">
                  <c:v>5916.236306729262</c:v>
                </c:pt>
                <c:pt idx="355">
                  <c:v>5922.089575530585</c:v>
                </c:pt>
                <c:pt idx="356">
                  <c:v>5927.910052910051</c:v>
                </c:pt>
                <c:pt idx="357">
                  <c:v>5927.64587212911</c:v>
                </c:pt>
                <c:pt idx="358">
                  <c:v>5929.240173320952</c:v>
                </c:pt>
                <c:pt idx="359">
                  <c:v>5932.214506172837</c:v>
                </c:pt>
                <c:pt idx="360">
                  <c:v>5935.172360726376</c:v>
                </c:pt>
                <c:pt idx="361">
                  <c:v>5936.732658072435</c:v>
                </c:pt>
                <c:pt idx="362">
                  <c:v>5939.661769207222</c:v>
                </c:pt>
                <c:pt idx="363">
                  <c:v>5945.322039072037</c:v>
                </c:pt>
                <c:pt idx="364">
                  <c:v>5950.95129375951</c:v>
                </c:pt>
                <c:pt idx="365">
                  <c:v>5956.549787492409</c:v>
                </c:pt>
                <c:pt idx="366">
                  <c:v>5956.214047835299</c:v>
                </c:pt>
                <c:pt idx="367">
                  <c:v>5959.050422705312</c:v>
                </c:pt>
                <c:pt idx="368">
                  <c:v>5964.581451370068</c:v>
                </c:pt>
                <c:pt idx="369">
                  <c:v>5967.379879879878</c:v>
                </c:pt>
                <c:pt idx="370">
                  <c:v>5970.16322252171</c:v>
                </c:pt>
                <c:pt idx="371">
                  <c:v>5972.931600955793</c:v>
                </c:pt>
                <c:pt idx="372">
                  <c:v>5974.344652963954</c:v>
                </c:pt>
                <c:pt idx="373">
                  <c:v>5979.76084373143</c:v>
                </c:pt>
                <c:pt idx="374">
                  <c:v>5985.148148148147</c:v>
                </c:pt>
                <c:pt idx="375">
                  <c:v>5983.857860520093</c:v>
                </c:pt>
                <c:pt idx="376">
                  <c:v>5982.574417919244</c:v>
                </c:pt>
                <c:pt idx="377">
                  <c:v>5983.612580834801</c:v>
                </c:pt>
                <c:pt idx="378">
                  <c:v>5991.571386690119</c:v>
                </c:pt>
                <c:pt idx="379">
                  <c:v>5996.856725146197</c:v>
                </c:pt>
                <c:pt idx="380">
                  <c:v>6002.114319043451</c:v>
                </c:pt>
                <c:pt idx="381">
                  <c:v>6004.726585223966</c:v>
                </c:pt>
                <c:pt idx="382">
                  <c:v>6009.936176385261</c:v>
                </c:pt>
                <c:pt idx="383">
                  <c:v>6012.514467592591</c:v>
                </c:pt>
                <c:pt idx="384">
                  <c:v>6017.676767676766</c:v>
                </c:pt>
                <c:pt idx="385">
                  <c:v>6016.011801957396</c:v>
                </c:pt>
                <c:pt idx="386">
                  <c:v>6018.554407120298</c:v>
                </c:pt>
                <c:pt idx="387">
                  <c:v>6021.083906071017</c:v>
                </c:pt>
                <c:pt idx="388">
                  <c:v>6022.315052842044</c:v>
                </c:pt>
                <c:pt idx="389">
                  <c:v>6022.257834757833</c:v>
                </c:pt>
                <c:pt idx="390">
                  <c:v>6024.758454106279</c:v>
                </c:pt>
                <c:pt idx="391">
                  <c:v>6027.246315192742</c:v>
                </c:pt>
                <c:pt idx="392">
                  <c:v>6029.721515408537</c:v>
                </c:pt>
                <c:pt idx="393">
                  <c:v>6034.72222222222</c:v>
                </c:pt>
                <c:pt idx="394">
                  <c:v>6037.165963431784</c:v>
                </c:pt>
                <c:pt idx="395">
                  <c:v>6039.597362514028</c:v>
                </c:pt>
                <c:pt idx="396">
                  <c:v>6044.535404422053</c:v>
                </c:pt>
                <c:pt idx="397">
                  <c:v>6046.936069235063</c:v>
                </c:pt>
                <c:pt idx="398">
                  <c:v>6049.32470064049</c:v>
                </c:pt>
                <c:pt idx="399">
                  <c:v>6047.951388888888</c:v>
                </c:pt>
                <c:pt idx="400">
                  <c:v>6050.32557495151</c:v>
                </c:pt>
                <c:pt idx="401">
                  <c:v>6052.687949143172</c:v>
                </c:pt>
                <c:pt idx="402">
                  <c:v>6057.5199889716</c:v>
                </c:pt>
                <c:pt idx="403">
                  <c:v>6062.32810781078</c:v>
                </c:pt>
                <c:pt idx="404">
                  <c:v>6064.643347050754</c:v>
                </c:pt>
                <c:pt idx="405">
                  <c:v>6066.947181171317</c:v>
                </c:pt>
                <c:pt idx="406">
                  <c:v>6069.239694239693</c:v>
                </c:pt>
                <c:pt idx="407">
                  <c:v>6073.971949891066</c:v>
                </c:pt>
                <c:pt idx="408">
                  <c:v>6078.681064928007</c:v>
                </c:pt>
                <c:pt idx="409">
                  <c:v>6083.367208672085</c:v>
                </c:pt>
                <c:pt idx="410">
                  <c:v>6088.030548796971</c:v>
                </c:pt>
                <c:pt idx="411">
                  <c:v>6092.671251348434</c:v>
                </c:pt>
                <c:pt idx="412">
                  <c:v>6097.289480764056</c:v>
                </c:pt>
                <c:pt idx="413">
                  <c:v>6095.84675254965</c:v>
                </c:pt>
                <c:pt idx="414">
                  <c:v>6096.820615796517</c:v>
                </c:pt>
                <c:pt idx="415">
                  <c:v>6098.991720085468</c:v>
                </c:pt>
                <c:pt idx="416">
                  <c:v>6103.550492938981</c:v>
                </c:pt>
                <c:pt idx="417">
                  <c:v>6105.695108984581</c:v>
                </c:pt>
                <c:pt idx="418">
                  <c:v>6107.829488199415</c:v>
                </c:pt>
                <c:pt idx="419">
                  <c:v>6112.334656084655</c:v>
                </c:pt>
                <c:pt idx="420">
                  <c:v>6116.818421747161</c:v>
                </c:pt>
                <c:pt idx="421">
                  <c:v>6118.911269088993</c:v>
                </c:pt>
                <c:pt idx="422">
                  <c:v>6124.540320462305</c:v>
                </c:pt>
                <c:pt idx="423">
                  <c:v>6126.60508385744</c:v>
                </c:pt>
                <c:pt idx="424">
                  <c:v>6128.660130718953</c:v>
                </c:pt>
                <c:pt idx="425">
                  <c:v>6127.184402712571</c:v>
                </c:pt>
                <c:pt idx="426">
                  <c:v>6129.22846734322</c:v>
                </c:pt>
                <c:pt idx="427">
                  <c:v>6133.59942886812</c:v>
                </c:pt>
                <c:pt idx="428">
                  <c:v>6135.61901061901</c:v>
                </c:pt>
                <c:pt idx="429">
                  <c:v>6138.791989664081</c:v>
                </c:pt>
                <c:pt idx="430">
                  <c:v>6141.95024490848</c:v>
                </c:pt>
                <c:pt idx="431">
                  <c:v>6145.093878600822</c:v>
                </c:pt>
                <c:pt idx="432">
                  <c:v>6144.373877341544</c:v>
                </c:pt>
                <c:pt idx="433">
                  <c:v>6148.649513568867</c:v>
                </c:pt>
                <c:pt idx="434">
                  <c:v>6150.60664112388</c:v>
                </c:pt>
                <c:pt idx="435">
                  <c:v>6154.848369011212</c:v>
                </c:pt>
                <c:pt idx="436">
                  <c:v>6154.494024917365</c:v>
                </c:pt>
                <c:pt idx="437">
                  <c:v>6156.42440385591</c:v>
                </c:pt>
                <c:pt idx="438">
                  <c:v>6158.345988357376</c:v>
                </c:pt>
                <c:pt idx="439">
                  <c:v>6162.531565656564</c:v>
                </c:pt>
                <c:pt idx="440">
                  <c:v>6166.69816074578</c:v>
                </c:pt>
                <c:pt idx="441">
                  <c:v>6170.845902463548</c:v>
                </c:pt>
                <c:pt idx="442">
                  <c:v>6171.212691246551</c:v>
                </c:pt>
                <c:pt idx="443">
                  <c:v>6176.457707707707</c:v>
                </c:pt>
                <c:pt idx="444">
                  <c:v>6176.810237203495</c:v>
                </c:pt>
                <c:pt idx="445">
                  <c:v>6176.413801694071</c:v>
                </c:pt>
                <c:pt idx="446">
                  <c:v>6176.019139945314</c:v>
                </c:pt>
                <c:pt idx="447">
                  <c:v>6175.626240079364</c:v>
                </c:pt>
                <c:pt idx="448">
                  <c:v>6176.34867607028</c:v>
                </c:pt>
                <c:pt idx="449">
                  <c:v>6180.4012345679</c:v>
                </c:pt>
                <c:pt idx="450">
                  <c:v>6180.0012318305</c:v>
                </c:pt>
                <c:pt idx="451">
                  <c:v>6179.602999016715</c:v>
                </c:pt>
                <c:pt idx="452">
                  <c:v>6180.310277164581</c:v>
                </c:pt>
                <c:pt idx="453">
                  <c:v>6182.115761135584</c:v>
                </c:pt>
                <c:pt idx="454">
                  <c:v>6182.814407814408</c:v>
                </c:pt>
                <c:pt idx="455">
                  <c:v>6182.413499025341</c:v>
                </c:pt>
                <c:pt idx="456">
                  <c:v>6184.202528567955</c:v>
                </c:pt>
                <c:pt idx="457">
                  <c:v>6185.983745754488</c:v>
                </c:pt>
                <c:pt idx="458">
                  <c:v>6184.489227789881</c:v>
                </c:pt>
                <c:pt idx="459">
                  <c:v>6186.262077294686</c:v>
                </c:pt>
                <c:pt idx="460">
                  <c:v>6185.858038081465</c:v>
                </c:pt>
                <c:pt idx="461">
                  <c:v>6185.455747955748</c:v>
                </c:pt>
                <c:pt idx="462">
                  <c:v>6190.45476361891</c:v>
                </c:pt>
                <c:pt idx="463">
                  <c:v>6188.966714559386</c:v>
                </c:pt>
                <c:pt idx="464">
                  <c:v>6188.560334528076</c:v>
                </c:pt>
                <c:pt idx="465">
                  <c:v>6189.228659990463</c:v>
                </c:pt>
                <c:pt idx="466">
                  <c:v>6185.611467999047</c:v>
                </c:pt>
                <c:pt idx="467">
                  <c:v>6185.214862298196</c:v>
                </c:pt>
                <c:pt idx="468">
                  <c:v>6189.084340203744</c:v>
                </c:pt>
                <c:pt idx="469">
                  <c:v>6187.618203309692</c:v>
                </c:pt>
                <c:pt idx="470">
                  <c:v>6184.03514979948</c:v>
                </c:pt>
                <c:pt idx="471">
                  <c:v>6186.823210922787</c:v>
                </c:pt>
                <c:pt idx="472">
                  <c:v>6186.428235846841</c:v>
                </c:pt>
                <c:pt idx="473">
                  <c:v>6182.87037037037</c:v>
                </c:pt>
                <c:pt idx="474">
                  <c:v>6185.6432748538</c:v>
                </c:pt>
                <c:pt idx="475">
                  <c:v>6184.903127917834</c:v>
                </c:pt>
                <c:pt idx="476">
                  <c:v>6184.5154903331</c:v>
                </c:pt>
                <c:pt idx="477">
                  <c:v>6180.99139934914</c:v>
                </c:pt>
                <c:pt idx="478">
                  <c:v>6180.613546740896</c:v>
                </c:pt>
                <c:pt idx="479">
                  <c:v>6180.23726851852</c:v>
                </c:pt>
                <c:pt idx="480">
                  <c:v>6180.902055902056</c:v>
                </c:pt>
                <c:pt idx="481">
                  <c:v>6180.52674043338</c:v>
                </c:pt>
                <c:pt idx="482">
                  <c:v>6178.772716816195</c:v>
                </c:pt>
                <c:pt idx="483">
                  <c:v>6178.403351698807</c:v>
                </c:pt>
                <c:pt idx="484">
                  <c:v>6178.035509736541</c:v>
                </c:pt>
                <c:pt idx="485">
                  <c:v>6177.669181527207</c:v>
                </c:pt>
                <c:pt idx="486">
                  <c:v>6177.304357745837</c:v>
                </c:pt>
                <c:pt idx="487">
                  <c:v>6174.89184881603</c:v>
                </c:pt>
                <c:pt idx="488">
                  <c:v>6172.48920699841</c:v>
                </c:pt>
                <c:pt idx="489">
                  <c:v>6169.075963718821</c:v>
                </c:pt>
                <c:pt idx="490">
                  <c:v>6168.731613487214</c:v>
                </c:pt>
                <c:pt idx="491">
                  <c:v>6169.4049232159</c:v>
                </c:pt>
                <c:pt idx="492">
                  <c:v>6166.018706333109</c:v>
                </c:pt>
                <c:pt idx="493">
                  <c:v>6165.682636077372</c:v>
                </c:pt>
                <c:pt idx="494">
                  <c:v>6165.347923681257</c:v>
                </c:pt>
                <c:pt idx="495">
                  <c:v>6161.990367383513</c:v>
                </c:pt>
                <c:pt idx="496">
                  <c:v>6161.664431030628</c:v>
                </c:pt>
                <c:pt idx="497">
                  <c:v>6158.32775546631</c:v>
                </c:pt>
                <c:pt idx="498">
                  <c:v>6158.010465375195</c:v>
                </c:pt>
                <c:pt idx="499">
                  <c:v>6157.694444444445</c:v>
                </c:pt>
                <c:pt idx="500">
                  <c:v>6159.375693058328</c:v>
                </c:pt>
              </c:numCache>
            </c:numRef>
          </c:val>
          <c:smooth val="0"/>
          <c:extLst xmlns:c16r2="http://schemas.microsoft.com/office/drawing/2015/06/chart">
            <c:ext xmlns:c16="http://schemas.microsoft.com/office/drawing/2014/chart" uri="{C3380CC4-5D6E-409C-BE32-E72D297353CC}">
              <c16:uniqueId val="{00000002-087C-4EC3-BA22-EF051663552A}"/>
            </c:ext>
          </c:extLst>
        </c:ser>
        <c:dLbls>
          <c:showLegendKey val="0"/>
          <c:showVal val="0"/>
          <c:showCatName val="0"/>
          <c:showSerName val="0"/>
          <c:showPercent val="0"/>
          <c:showBubbleSize val="0"/>
        </c:dLbls>
        <c:smooth val="0"/>
        <c:axId val="-2106547072"/>
        <c:axId val="-2106544320"/>
      </c:lineChart>
      <c:catAx>
        <c:axId val="-2106547072"/>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544320"/>
        <c:crosses val="autoZero"/>
        <c:auto val="0"/>
        <c:lblAlgn val="ctr"/>
        <c:lblOffset val="100"/>
        <c:tickLblSkip val="50"/>
        <c:noMultiLvlLbl val="0"/>
      </c:catAx>
      <c:valAx>
        <c:axId val="-2106544320"/>
        <c:scaling>
          <c:orientation val="minMax"/>
          <c:min val="3000.0"/>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547072"/>
        <c:crosses val="autoZero"/>
        <c:crossBetween val="between"/>
        <c:majorUnit val="25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Dashboard!$X$38</c:f>
              <c:strCache>
                <c:ptCount val="1"/>
                <c:pt idx="0">
                  <c:v>Difficult Level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Dashboard!$X$39:$X$43</c:f>
              <c:numCache>
                <c:formatCode>General</c:formatCode>
                <c:ptCount val="5"/>
                <c:pt idx="0">
                  <c:v>1.0</c:v>
                </c:pt>
                <c:pt idx="1">
                  <c:v>2.0</c:v>
                </c:pt>
                <c:pt idx="2">
                  <c:v>3.0</c:v>
                </c:pt>
                <c:pt idx="3">
                  <c:v>4.0</c:v>
                </c:pt>
                <c:pt idx="4">
                  <c:v>5.0</c:v>
                </c:pt>
              </c:numCache>
            </c:numRef>
          </c:cat>
          <c:val>
            <c:numRef>
              <c:f>Dashboard!$Y$39:$Y$43</c:f>
              <c:numCache>
                <c:formatCode>General</c:formatCode>
                <c:ptCount val="5"/>
                <c:pt idx="0">
                  <c:v>278.0</c:v>
                </c:pt>
                <c:pt idx="1">
                  <c:v>122.0</c:v>
                </c:pt>
                <c:pt idx="2">
                  <c:v>89.0</c:v>
                </c:pt>
                <c:pt idx="3">
                  <c:v>10.0</c:v>
                </c:pt>
                <c:pt idx="4">
                  <c:v>6.0</c:v>
                </c:pt>
              </c:numCache>
            </c:numRef>
          </c:val>
          <c:extLst xmlns:c16r2="http://schemas.microsoft.com/office/drawing/2015/06/chart">
            <c:ext xmlns:c16="http://schemas.microsoft.com/office/drawing/2014/chart" uri="{C3380CC4-5D6E-409C-BE32-E72D297353CC}">
              <c16:uniqueId val="{00000000-ACFD-4C31-AEB5-AA0BAC1EF174}"/>
            </c:ext>
          </c:extLst>
        </c:ser>
        <c:dLbls>
          <c:showLegendKey val="0"/>
          <c:showVal val="0"/>
          <c:showCatName val="0"/>
          <c:showSerName val="0"/>
          <c:showPercent val="0"/>
          <c:showBubbleSize val="0"/>
        </c:dLbls>
        <c:gapWidth val="150"/>
        <c:axId val="2011146976"/>
        <c:axId val="2011144224"/>
      </c:barChart>
      <c:valAx>
        <c:axId val="2011144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146976"/>
        <c:crosses val="autoZero"/>
        <c:crossBetween val="between"/>
      </c:valAx>
      <c:catAx>
        <c:axId val="20111469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14422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Dashboard!$X$74</c:f>
              <c:strCache>
                <c:ptCount val="1"/>
                <c:pt idx="0">
                  <c:v>Trials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Dashboard!$X$75:$X$84</c:f>
              <c:numCache>
                <c:formatCode>General</c:formatCode>
                <c:ptCount val="10"/>
                <c:pt idx="0">
                  <c:v>1.0</c:v>
                </c:pt>
                <c:pt idx="1">
                  <c:v>2.0</c:v>
                </c:pt>
                <c:pt idx="2">
                  <c:v>3.0</c:v>
                </c:pt>
                <c:pt idx="3">
                  <c:v>4.0</c:v>
                </c:pt>
                <c:pt idx="4">
                  <c:v>5.0</c:v>
                </c:pt>
                <c:pt idx="5">
                  <c:v>6.0</c:v>
                </c:pt>
                <c:pt idx="6">
                  <c:v>7.0</c:v>
                </c:pt>
                <c:pt idx="7">
                  <c:v>8.0</c:v>
                </c:pt>
                <c:pt idx="8">
                  <c:v>9.0</c:v>
                </c:pt>
                <c:pt idx="9">
                  <c:v>10.0</c:v>
                </c:pt>
              </c:numCache>
            </c:numRef>
          </c:cat>
          <c:val>
            <c:numRef>
              <c:f>Dashboard!$Y$75:$Y$84</c:f>
              <c:numCache>
                <c:formatCode>General</c:formatCode>
                <c:ptCount val="10"/>
                <c:pt idx="0">
                  <c:v>371.0</c:v>
                </c:pt>
                <c:pt idx="1">
                  <c:v>99.0</c:v>
                </c:pt>
                <c:pt idx="2">
                  <c:v>33.0</c:v>
                </c:pt>
                <c:pt idx="3">
                  <c:v>15.0</c:v>
                </c:pt>
                <c:pt idx="4">
                  <c:v>3.0</c:v>
                </c:pt>
                <c:pt idx="5">
                  <c:v>2.0</c:v>
                </c:pt>
                <c:pt idx="6">
                  <c:v>0.0</c:v>
                </c:pt>
                <c:pt idx="7">
                  <c:v>2.0</c:v>
                </c:pt>
                <c:pt idx="8">
                  <c:v>2.0</c:v>
                </c:pt>
                <c:pt idx="9">
                  <c:v>2.0</c:v>
                </c:pt>
              </c:numCache>
            </c:numRef>
          </c:val>
          <c:extLst xmlns:c16r2="http://schemas.microsoft.com/office/drawing/2015/06/chart">
            <c:ext xmlns:c16="http://schemas.microsoft.com/office/drawing/2014/chart" uri="{C3380CC4-5D6E-409C-BE32-E72D297353CC}">
              <c16:uniqueId val="{00000000-3A91-4A4C-B51B-B471FECA1FC6}"/>
            </c:ext>
          </c:extLst>
        </c:ser>
        <c:dLbls>
          <c:dLblPos val="inEnd"/>
          <c:showLegendKey val="0"/>
          <c:showVal val="1"/>
          <c:showCatName val="0"/>
          <c:showSerName val="0"/>
          <c:showPercent val="0"/>
          <c:showBubbleSize val="0"/>
        </c:dLbls>
        <c:gapWidth val="219"/>
        <c:overlap val="-27"/>
        <c:axId val="2012154304"/>
        <c:axId val="2012156512"/>
      </c:barChart>
      <c:catAx>
        <c:axId val="2012154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156512"/>
        <c:crosses val="autoZero"/>
        <c:auto val="1"/>
        <c:lblAlgn val="ctr"/>
        <c:lblOffset val="100"/>
        <c:noMultiLvlLbl val="0"/>
      </c:catAx>
      <c:valAx>
        <c:axId val="201215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154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My Skill</c:v>
          </c:tx>
          <c:spPr>
            <a:solidFill>
              <a:srgbClr val="4F81BD"/>
            </a:solidFill>
            <a:ln w="25400">
              <a:noFill/>
            </a:ln>
          </c:spPr>
          <c:invertIfNegative val="0"/>
          <c:val>
            <c:numRef>
              <c:f>'Skills Set'!$B$13:$B$138</c:f>
              <c:numCache>
                <c:formatCode>General</c:formatCode>
                <c:ptCount val="126"/>
                <c:pt idx="0">
                  <c:v>4.0</c:v>
                </c:pt>
                <c:pt idx="1">
                  <c:v>4.0</c:v>
                </c:pt>
                <c:pt idx="2">
                  <c:v>4.0</c:v>
                </c:pt>
                <c:pt idx="3">
                  <c:v>2.0</c:v>
                </c:pt>
                <c:pt idx="4">
                  <c:v>1.0</c:v>
                </c:pt>
                <c:pt idx="5">
                  <c:v>4.0</c:v>
                </c:pt>
                <c:pt idx="6">
                  <c:v>1.0</c:v>
                </c:pt>
                <c:pt idx="7">
                  <c:v>1.0</c:v>
                </c:pt>
                <c:pt idx="8">
                  <c:v>2.0</c:v>
                </c:pt>
                <c:pt idx="9">
                  <c:v>2.0</c:v>
                </c:pt>
                <c:pt idx="10">
                  <c:v>1.0</c:v>
                </c:pt>
                <c:pt idx="11">
                  <c:v>2.0</c:v>
                </c:pt>
                <c:pt idx="12">
                  <c:v>1.0</c:v>
                </c:pt>
                <c:pt idx="13">
                  <c:v>4.0</c:v>
                </c:pt>
                <c:pt idx="14">
                  <c:v>1.0</c:v>
                </c:pt>
                <c:pt idx="15">
                  <c:v>1.0</c:v>
                </c:pt>
                <c:pt idx="16">
                  <c:v>1.0</c:v>
                </c:pt>
                <c:pt idx="17">
                  <c:v>5.0</c:v>
                </c:pt>
                <c:pt idx="18">
                  <c:v>4.0</c:v>
                </c:pt>
                <c:pt idx="19">
                  <c:v>1.0</c:v>
                </c:pt>
                <c:pt idx="20">
                  <c:v>2.0</c:v>
                </c:pt>
                <c:pt idx="21">
                  <c:v>4.0</c:v>
                </c:pt>
                <c:pt idx="22">
                  <c:v>1.0</c:v>
                </c:pt>
                <c:pt idx="23">
                  <c:v>1.0</c:v>
                </c:pt>
                <c:pt idx="24">
                  <c:v>1.0</c:v>
                </c:pt>
                <c:pt idx="25">
                  <c:v>1.0</c:v>
                </c:pt>
                <c:pt idx="26">
                  <c:v>4.0</c:v>
                </c:pt>
                <c:pt idx="27">
                  <c:v>3.0</c:v>
                </c:pt>
                <c:pt idx="28">
                  <c:v>1.0</c:v>
                </c:pt>
                <c:pt idx="29">
                  <c:v>4.0</c:v>
                </c:pt>
                <c:pt idx="30">
                  <c:v>1.0</c:v>
                </c:pt>
                <c:pt idx="31">
                  <c:v>1.0</c:v>
                </c:pt>
                <c:pt idx="32">
                  <c:v>3.0</c:v>
                </c:pt>
                <c:pt idx="33">
                  <c:v>4.0</c:v>
                </c:pt>
                <c:pt idx="34">
                  <c:v>3.0</c:v>
                </c:pt>
                <c:pt idx="35">
                  <c:v>4.0</c:v>
                </c:pt>
                <c:pt idx="36">
                  <c:v>1.0</c:v>
                </c:pt>
                <c:pt idx="37">
                  <c:v>1.0</c:v>
                </c:pt>
                <c:pt idx="38">
                  <c:v>4.0</c:v>
                </c:pt>
                <c:pt idx="39">
                  <c:v>1.0</c:v>
                </c:pt>
                <c:pt idx="40">
                  <c:v>1.0</c:v>
                </c:pt>
                <c:pt idx="41">
                  <c:v>4.0</c:v>
                </c:pt>
                <c:pt idx="42">
                  <c:v>3.0</c:v>
                </c:pt>
                <c:pt idx="43">
                  <c:v>1.0</c:v>
                </c:pt>
                <c:pt idx="44">
                  <c:v>1.0</c:v>
                </c:pt>
                <c:pt idx="45">
                  <c:v>4.0</c:v>
                </c:pt>
                <c:pt idx="46">
                  <c:v>3.0</c:v>
                </c:pt>
                <c:pt idx="47">
                  <c:v>2.0</c:v>
                </c:pt>
                <c:pt idx="48">
                  <c:v>1.0</c:v>
                </c:pt>
                <c:pt idx="49">
                  <c:v>3.0</c:v>
                </c:pt>
                <c:pt idx="50">
                  <c:v>1.0</c:v>
                </c:pt>
                <c:pt idx="51">
                  <c:v>4.0</c:v>
                </c:pt>
                <c:pt idx="52">
                  <c:v>1.0</c:v>
                </c:pt>
                <c:pt idx="53">
                  <c:v>4.0</c:v>
                </c:pt>
                <c:pt idx="54">
                  <c:v>1.0</c:v>
                </c:pt>
                <c:pt idx="55">
                  <c:v>4.0</c:v>
                </c:pt>
                <c:pt idx="56">
                  <c:v>3.0</c:v>
                </c:pt>
                <c:pt idx="57">
                  <c:v>2.0</c:v>
                </c:pt>
                <c:pt idx="58">
                  <c:v>2.0</c:v>
                </c:pt>
                <c:pt idx="59">
                  <c:v>2.0</c:v>
                </c:pt>
                <c:pt idx="60">
                  <c:v>2.0</c:v>
                </c:pt>
                <c:pt idx="61">
                  <c:v>3.0</c:v>
                </c:pt>
                <c:pt idx="62">
                  <c:v>1.0</c:v>
                </c:pt>
                <c:pt idx="63">
                  <c:v>1.0</c:v>
                </c:pt>
                <c:pt idx="64">
                  <c:v>2.0</c:v>
                </c:pt>
                <c:pt idx="65">
                  <c:v>2.0</c:v>
                </c:pt>
                <c:pt idx="66">
                  <c:v>1.0</c:v>
                </c:pt>
                <c:pt idx="67">
                  <c:v>1.0</c:v>
                </c:pt>
                <c:pt idx="68">
                  <c:v>2.0</c:v>
                </c:pt>
                <c:pt idx="69">
                  <c:v>2.0</c:v>
                </c:pt>
                <c:pt idx="70">
                  <c:v>2.0</c:v>
                </c:pt>
                <c:pt idx="71">
                  <c:v>1.0</c:v>
                </c:pt>
                <c:pt idx="72">
                  <c:v>1.0</c:v>
                </c:pt>
                <c:pt idx="73">
                  <c:v>2.0</c:v>
                </c:pt>
                <c:pt idx="74">
                  <c:v>1.0</c:v>
                </c:pt>
                <c:pt idx="75">
                  <c:v>1.0</c:v>
                </c:pt>
                <c:pt idx="76">
                  <c:v>1.0</c:v>
                </c:pt>
                <c:pt idx="77">
                  <c:v>1.0</c:v>
                </c:pt>
                <c:pt idx="78">
                  <c:v>1.0</c:v>
                </c:pt>
                <c:pt idx="79">
                  <c:v>1.0</c:v>
                </c:pt>
                <c:pt idx="80">
                  <c:v>1.0</c:v>
                </c:pt>
                <c:pt idx="81">
                  <c:v>4.0</c:v>
                </c:pt>
                <c:pt idx="82">
                  <c:v>4.0</c:v>
                </c:pt>
                <c:pt idx="83">
                  <c:v>3.0</c:v>
                </c:pt>
                <c:pt idx="84">
                  <c:v>3.0</c:v>
                </c:pt>
                <c:pt idx="85">
                  <c:v>4.0</c:v>
                </c:pt>
                <c:pt idx="86">
                  <c:v>4.0</c:v>
                </c:pt>
                <c:pt idx="87">
                  <c:v>3.0</c:v>
                </c:pt>
                <c:pt idx="88">
                  <c:v>1.0</c:v>
                </c:pt>
                <c:pt idx="89">
                  <c:v>4.0</c:v>
                </c:pt>
                <c:pt idx="90">
                  <c:v>1.0</c:v>
                </c:pt>
                <c:pt idx="91">
                  <c:v>1.0</c:v>
                </c:pt>
                <c:pt idx="92">
                  <c:v>1.0</c:v>
                </c:pt>
                <c:pt idx="93">
                  <c:v>1.0</c:v>
                </c:pt>
                <c:pt idx="94">
                  <c:v>3.0</c:v>
                </c:pt>
                <c:pt idx="95">
                  <c:v>1.0</c:v>
                </c:pt>
                <c:pt idx="96">
                  <c:v>1.0</c:v>
                </c:pt>
                <c:pt idx="97">
                  <c:v>1.0</c:v>
                </c:pt>
                <c:pt idx="98">
                  <c:v>4.0</c:v>
                </c:pt>
                <c:pt idx="99">
                  <c:v>4.0</c:v>
                </c:pt>
                <c:pt idx="100">
                  <c:v>1.0</c:v>
                </c:pt>
                <c:pt idx="101">
                  <c:v>1.0</c:v>
                </c:pt>
                <c:pt idx="102">
                  <c:v>1.0</c:v>
                </c:pt>
                <c:pt idx="103">
                  <c:v>3.0</c:v>
                </c:pt>
                <c:pt idx="104">
                  <c:v>1.0</c:v>
                </c:pt>
                <c:pt idx="105">
                  <c:v>1.0</c:v>
                </c:pt>
                <c:pt idx="106">
                  <c:v>1.0</c:v>
                </c:pt>
                <c:pt idx="107">
                  <c:v>1.0</c:v>
                </c:pt>
                <c:pt idx="108">
                  <c:v>1.0</c:v>
                </c:pt>
                <c:pt idx="109">
                  <c:v>1.0</c:v>
                </c:pt>
                <c:pt idx="110">
                  <c:v>4.0</c:v>
                </c:pt>
                <c:pt idx="111">
                  <c:v>1.0</c:v>
                </c:pt>
                <c:pt idx="112">
                  <c:v>1.0</c:v>
                </c:pt>
                <c:pt idx="113">
                  <c:v>1.0</c:v>
                </c:pt>
                <c:pt idx="114">
                  <c:v>1.0</c:v>
                </c:pt>
                <c:pt idx="115">
                  <c:v>1.0</c:v>
                </c:pt>
                <c:pt idx="116">
                  <c:v>1.0</c:v>
                </c:pt>
                <c:pt idx="117">
                  <c:v>1.0</c:v>
                </c:pt>
                <c:pt idx="118">
                  <c:v>1.0</c:v>
                </c:pt>
                <c:pt idx="119">
                  <c:v>1.0</c:v>
                </c:pt>
                <c:pt idx="120">
                  <c:v>1.0</c:v>
                </c:pt>
                <c:pt idx="121">
                  <c:v>1.0</c:v>
                </c:pt>
                <c:pt idx="122">
                  <c:v>1.0</c:v>
                </c:pt>
                <c:pt idx="123">
                  <c:v>1.0</c:v>
                </c:pt>
                <c:pt idx="124">
                  <c:v>1.0</c:v>
                </c:pt>
                <c:pt idx="125">
                  <c:v>1.0</c:v>
                </c:pt>
              </c:numCache>
            </c:numRef>
          </c:val>
          <c:extLst xmlns:c16r2="http://schemas.microsoft.com/office/drawing/2015/06/chart">
            <c:ext xmlns:c16="http://schemas.microsoft.com/office/drawing/2014/chart" uri="{C3380CC4-5D6E-409C-BE32-E72D297353CC}">
              <c16:uniqueId val="{00000000-4092-4E9E-B493-1F6524939F07}"/>
            </c:ext>
          </c:extLst>
        </c:ser>
        <c:dLbls>
          <c:showLegendKey val="0"/>
          <c:showVal val="0"/>
          <c:showCatName val="0"/>
          <c:showSerName val="0"/>
          <c:showPercent val="0"/>
          <c:showBubbleSize val="0"/>
        </c:dLbls>
        <c:gapWidth val="150"/>
        <c:axId val="-2087692832"/>
        <c:axId val="-2087690080"/>
      </c:barChart>
      <c:catAx>
        <c:axId val="-2087692832"/>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2087690080"/>
        <c:crosses val="autoZero"/>
        <c:auto val="1"/>
        <c:lblAlgn val="ctr"/>
        <c:lblOffset val="100"/>
        <c:noMultiLvlLbl val="0"/>
      </c:catAx>
      <c:valAx>
        <c:axId val="-2087690080"/>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2087692832"/>
        <c:crosses val="autoZero"/>
        <c:crossBetween val="between"/>
      </c:valAx>
      <c:spPr>
        <a:solidFill>
          <a:srgbClr val="FFFFFF"/>
        </a:solidFill>
        <a:ln w="25400">
          <a:noFill/>
        </a:ln>
      </c:spPr>
    </c:plotArea>
    <c:legend>
      <c:legendPos val="r"/>
      <c:layout>
        <c:manualLayout>
          <c:xMode val="edge"/>
          <c:yMode val="edge"/>
          <c:x val="0.455159142376332"/>
          <c:y val="0.90080624406385"/>
          <c:w val="0.0857545758627137"/>
          <c:h val="0.0680955298875578"/>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35</xdr:row>
      <xdr:rowOff>13805</xdr:rowOff>
    </xdr:from>
    <xdr:to>
      <xdr:col>14</xdr:col>
      <xdr:colOff>0</xdr:colOff>
      <xdr:row>65</xdr:row>
      <xdr:rowOff>0</xdr:rowOff>
    </xdr:to>
    <xdr:graphicFrame macro="">
      <xdr:nvGraphicFramePr>
        <xdr:cNvPr id="3"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7179</xdr:colOff>
      <xdr:row>69</xdr:row>
      <xdr:rowOff>165651</xdr:rowOff>
    </xdr:from>
    <xdr:to>
      <xdr:col>14</xdr:col>
      <xdr:colOff>0</xdr:colOff>
      <xdr:row>100</xdr:row>
      <xdr:rowOff>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105</xdr:row>
      <xdr:rowOff>27608</xdr:rowOff>
    </xdr:from>
    <xdr:to>
      <xdr:col>14</xdr:col>
      <xdr:colOff>0</xdr:colOff>
      <xdr:row>135</xdr:row>
      <xdr:rowOff>13805</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819150</xdr:colOff>
      <xdr:row>0</xdr:row>
      <xdr:rowOff>0</xdr:rowOff>
    </xdr:from>
    <xdr:to>
      <xdr:col>21</xdr:col>
      <xdr:colOff>812800</xdr:colOff>
      <xdr:row>30</xdr:row>
      <xdr:rowOff>0</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0</xdr:rowOff>
    </xdr:from>
    <xdr:to>
      <xdr:col>14</xdr:col>
      <xdr:colOff>0</xdr:colOff>
      <xdr:row>29</xdr:row>
      <xdr:rowOff>151848</xdr:rowOff>
    </xdr:to>
    <xdr:graphicFrame macro="">
      <xdr:nvGraphicFramePr>
        <xdr:cNvPr id="8" name="图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16933</xdr:colOff>
      <xdr:row>34</xdr:row>
      <xdr:rowOff>143934</xdr:rowOff>
    </xdr:from>
    <xdr:to>
      <xdr:col>22</xdr:col>
      <xdr:colOff>16932</xdr:colOff>
      <xdr:row>65</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16933</xdr:colOff>
      <xdr:row>69</xdr:row>
      <xdr:rowOff>143933</xdr:rowOff>
    </xdr:from>
    <xdr:to>
      <xdr:col>21</xdr:col>
      <xdr:colOff>812800</xdr:colOff>
      <xdr:row>100</xdr:row>
      <xdr:rowOff>16933</xdr:rowOff>
    </xdr:to>
    <xdr:graphicFrame macro="">
      <xdr:nvGraphicFramePr>
        <xdr:cNvPr id="11" name="图表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165100</xdr:colOff>
      <xdr:row>12</xdr:row>
      <xdr:rowOff>25400</xdr:rowOff>
    </xdr:from>
    <xdr:to>
      <xdr:col>16</xdr:col>
      <xdr:colOff>368300</xdr:colOff>
      <xdr:row>46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hyperlink" Target="http://en.wikipedia.org/wiki/Disjoint-set_data_structure" TargetMode="External"/><Relationship Id="rId2"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X6:Y84"/>
  <sheetViews>
    <sheetView zoomScale="92" workbookViewId="0">
      <selection activeCell="AA21" sqref="AA21"/>
    </sheetView>
  </sheetViews>
  <sheetFormatPr baseColWidth="10" defaultColWidth="10.83203125" defaultRowHeight="13" x14ac:dyDescent="0.15"/>
  <cols>
    <col min="1" max="23" width="10.83203125" style="25"/>
    <col min="24" max="24" width="12.5" style="25" bestFit="1" customWidth="1"/>
    <col min="25" max="16384" width="10.83203125" style="25"/>
  </cols>
  <sheetData>
    <row r="6" spans="24:25" x14ac:dyDescent="0.15">
      <c r="X6" s="25" t="s">
        <v>992</v>
      </c>
      <c r="Y6" s="25" t="s">
        <v>991</v>
      </c>
    </row>
    <row r="7" spans="24:25" x14ac:dyDescent="0.15">
      <c r="X7" s="25" t="s">
        <v>988</v>
      </c>
      <c r="Y7" s="25">
        <f>COUNTIF('Problems Set'!$A$2:$A$1001,"="&amp;X7)</f>
        <v>268</v>
      </c>
    </row>
    <row r="8" spans="24:25" x14ac:dyDescent="0.15">
      <c r="X8" s="25" t="s">
        <v>989</v>
      </c>
      <c r="Y8" s="25">
        <f>COUNTIF('Problems Set'!$A$2:$A$1001,"="&amp;X8)</f>
        <v>244</v>
      </c>
    </row>
    <row r="9" spans="24:25" x14ac:dyDescent="0.15">
      <c r="X9" s="25" t="s">
        <v>990</v>
      </c>
      <c r="Y9" s="25">
        <f>COUNTIF('Problems Set'!$A$2:$A$1001,"="&amp;X9)</f>
        <v>6</v>
      </c>
    </row>
    <row r="10" spans="24:25" x14ac:dyDescent="0.15">
      <c r="X10" s="25" t="s">
        <v>1041</v>
      </c>
      <c r="Y10" s="25">
        <f>COUNTIF('Problems Set'!$A$2:$A$1001,"="&amp;X10)</f>
        <v>0</v>
      </c>
    </row>
    <row r="11" spans="24:25" x14ac:dyDescent="0.15">
      <c r="X11" s="25" t="s">
        <v>1042</v>
      </c>
      <c r="Y11" s="25">
        <f>COUNTIF('Problems Set'!$A$2:$A$1001,"="&amp;X11)</f>
        <v>1</v>
      </c>
    </row>
    <row r="12" spans="24:25" x14ac:dyDescent="0.15">
      <c r="X12" s="25" t="s">
        <v>1163</v>
      </c>
      <c r="Y12" s="25">
        <f>COUNTIF('Problems Set'!$A$2:$A$1001,"="&amp;X12)</f>
        <v>11</v>
      </c>
    </row>
    <row r="38" spans="24:25" x14ac:dyDescent="0.15">
      <c r="X38" s="25" t="s">
        <v>996</v>
      </c>
      <c r="Y38" s="25" t="s">
        <v>998</v>
      </c>
    </row>
    <row r="39" spans="24:25" x14ac:dyDescent="0.15">
      <c r="X39" s="25">
        <v>1</v>
      </c>
      <c r="Y39" s="25">
        <f>COUNTIF('Problems Set'!$F$2:$F$1001,"="&amp;X39)</f>
        <v>278</v>
      </c>
    </row>
    <row r="40" spans="24:25" x14ac:dyDescent="0.15">
      <c r="X40" s="25">
        <v>2</v>
      </c>
      <c r="Y40" s="25">
        <f>COUNTIF('Problems Set'!$F$2:$F$1001,"="&amp;X40)</f>
        <v>122</v>
      </c>
    </row>
    <row r="41" spans="24:25" x14ac:dyDescent="0.15">
      <c r="X41" s="25">
        <v>3</v>
      </c>
      <c r="Y41" s="25">
        <f>COUNTIF('Problems Set'!$F$2:$F$1001,"="&amp;X41)</f>
        <v>89</v>
      </c>
    </row>
    <row r="42" spans="24:25" x14ac:dyDescent="0.15">
      <c r="X42" s="25">
        <v>4</v>
      </c>
      <c r="Y42" s="25">
        <f>COUNTIF('Problems Set'!$F$2:$F$1001,"="&amp;X42)</f>
        <v>10</v>
      </c>
    </row>
    <row r="43" spans="24:25" x14ac:dyDescent="0.15">
      <c r="X43" s="25">
        <v>5</v>
      </c>
      <c r="Y43" s="25">
        <f>COUNTIF('Problems Set'!$F$2:$F$1001,"="&amp;X43)</f>
        <v>6</v>
      </c>
    </row>
    <row r="74" spans="24:25" x14ac:dyDescent="0.15">
      <c r="X74" s="25" t="s">
        <v>997</v>
      </c>
      <c r="Y74" s="25" t="s">
        <v>999</v>
      </c>
    </row>
    <row r="75" spans="24:25" x14ac:dyDescent="0.15">
      <c r="X75" s="25">
        <v>1</v>
      </c>
      <c r="Y75" s="25">
        <f>COUNTIF('Problems Set'!$G$2:$G$1001,"="&amp;Dashboard!X75)</f>
        <v>371</v>
      </c>
    </row>
    <row r="76" spans="24:25" x14ac:dyDescent="0.15">
      <c r="X76" s="25">
        <v>2</v>
      </c>
      <c r="Y76" s="25">
        <f>COUNTIF('Problems Set'!$G$2:$G$1001,"="&amp;Dashboard!X76)</f>
        <v>99</v>
      </c>
    </row>
    <row r="77" spans="24:25" x14ac:dyDescent="0.15">
      <c r="X77" s="25">
        <v>3</v>
      </c>
      <c r="Y77" s="25">
        <f>COUNTIF('Problems Set'!$G$2:$G$1001,"="&amp;Dashboard!X77)</f>
        <v>33</v>
      </c>
    </row>
    <row r="78" spans="24:25" x14ac:dyDescent="0.15">
      <c r="X78" s="25">
        <v>4</v>
      </c>
      <c r="Y78" s="25">
        <f>COUNTIF('Problems Set'!$G$2:$G$1001,"="&amp;Dashboard!X78)</f>
        <v>15</v>
      </c>
    </row>
    <row r="79" spans="24:25" x14ac:dyDescent="0.15">
      <c r="X79" s="25">
        <v>5</v>
      </c>
      <c r="Y79" s="25">
        <f>COUNTIF('Problems Set'!$G$2:$G$1001,"="&amp;Dashboard!X79)</f>
        <v>3</v>
      </c>
    </row>
    <row r="80" spans="24:25" x14ac:dyDescent="0.15">
      <c r="X80" s="25">
        <v>6</v>
      </c>
      <c r="Y80" s="25">
        <f>COUNTIF('Problems Set'!$G$2:$G$1001,"="&amp;Dashboard!X80)</f>
        <v>2</v>
      </c>
    </row>
    <row r="81" spans="24:25" x14ac:dyDescent="0.15">
      <c r="X81" s="25">
        <v>7</v>
      </c>
      <c r="Y81" s="25">
        <f>COUNTIF('Problems Set'!$G$2:$G$1001,"="&amp;Dashboard!X81)</f>
        <v>0</v>
      </c>
    </row>
    <row r="82" spans="24:25" x14ac:dyDescent="0.15">
      <c r="X82" s="25">
        <v>8</v>
      </c>
      <c r="Y82" s="25">
        <f>COUNTIF('Problems Set'!$G$2:$G$1001,"="&amp;Dashboard!X82)</f>
        <v>2</v>
      </c>
    </row>
    <row r="83" spans="24:25" x14ac:dyDescent="0.15">
      <c r="X83" s="25">
        <v>9</v>
      </c>
      <c r="Y83" s="25">
        <f>COUNTIF('Problems Set'!$G$2:$G$1001,"="&amp;Dashboard!X83)</f>
        <v>2</v>
      </c>
    </row>
    <row r="84" spans="24:25" x14ac:dyDescent="0.15">
      <c r="X84" s="25">
        <v>10</v>
      </c>
      <c r="Y84" s="25">
        <f>COUNTIF('Problems Set'!$G$2:$G$1001,"="&amp;Dashboard!X84)</f>
        <v>2</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186"/>
  <sheetViews>
    <sheetView tabSelected="1" zoomScale="167" zoomScaleNormal="167" zoomScalePageLayoutView="167" workbookViewId="0">
      <pane xSplit="3" ySplit="1" topLeftCell="W523" activePane="bottomRight" state="frozenSplit"/>
      <selection pane="topRight" activeCell="Q1" sqref="Q1"/>
      <selection pane="bottomLeft" activeCell="A16" sqref="A16"/>
      <selection pane="bottomRight" activeCell="AC531" sqref="AC531"/>
    </sheetView>
  </sheetViews>
  <sheetFormatPr baseColWidth="10" defaultColWidth="10.83203125" defaultRowHeight="14" x14ac:dyDescent="0.15"/>
  <cols>
    <col min="1" max="1" width="10.5" style="31" bestFit="1" customWidth="1"/>
    <col min="2" max="2" width="6" style="26" bestFit="1" customWidth="1"/>
    <col min="3" max="3" width="33.83203125" style="26" bestFit="1" customWidth="1"/>
    <col min="4" max="4" width="18.33203125" style="28" bestFit="1" customWidth="1"/>
    <col min="5" max="5" width="9.5" style="28" bestFit="1" customWidth="1"/>
    <col min="6" max="6" width="8.83203125" style="27" bestFit="1" customWidth="1"/>
    <col min="7" max="7" width="6" style="29" bestFit="1" customWidth="1"/>
    <col min="8" max="8" width="6.83203125" style="27" bestFit="1" customWidth="1"/>
    <col min="9" max="9" width="8.83203125" style="27" bestFit="1" customWidth="1"/>
    <col min="10" max="10" width="11.33203125" style="30" bestFit="1" customWidth="1"/>
    <col min="11" max="11" width="12" style="73" customWidth="1"/>
    <col min="12" max="12" width="11.6640625" style="73" customWidth="1"/>
    <col min="13" max="13" width="4.5" style="73" customWidth="1"/>
    <col min="14" max="14" width="14.83203125" style="80" customWidth="1"/>
    <col min="15" max="16" width="14.83203125" style="78" customWidth="1"/>
    <col min="17" max="17" width="16.5" style="32" bestFit="1" customWidth="1"/>
    <col min="18" max="18" width="13" style="32" bestFit="1" customWidth="1"/>
    <col min="19" max="19" width="10.83203125" style="32" bestFit="1" customWidth="1"/>
    <col min="20" max="20" width="12.1640625" style="32" bestFit="1" customWidth="1"/>
    <col min="21" max="21" width="14.6640625" style="32" customWidth="1"/>
    <col min="22" max="23" width="9.1640625" style="32" bestFit="1" customWidth="1"/>
    <col min="24" max="24" width="8.1640625" style="32" bestFit="1" customWidth="1"/>
    <col min="25" max="25" width="10.6640625" style="32" bestFit="1" customWidth="1"/>
    <col min="26" max="26" width="12.33203125" style="32" customWidth="1"/>
    <col min="27" max="27" width="12.33203125" style="32" bestFit="1" customWidth="1"/>
    <col min="28" max="28" width="10.33203125" style="76" bestFit="1" customWidth="1"/>
    <col min="29" max="29" width="8.5" style="27" bestFit="1" customWidth="1"/>
    <col min="30" max="30" width="7.1640625" style="27" bestFit="1" customWidth="1"/>
    <col min="31" max="31" width="8.5" style="27" bestFit="1" customWidth="1"/>
    <col min="32" max="32" width="7.1640625" style="27" bestFit="1" customWidth="1"/>
    <col min="33" max="16384" width="10.83203125" style="27"/>
  </cols>
  <sheetData>
    <row r="1" spans="1:32" s="31" customFormat="1" ht="26" x14ac:dyDescent="0.15">
      <c r="A1" s="33" t="s">
        <v>975</v>
      </c>
      <c r="B1" s="34" t="s">
        <v>0</v>
      </c>
      <c r="C1" s="34" t="s">
        <v>1</v>
      </c>
      <c r="D1" s="34" t="s">
        <v>2</v>
      </c>
      <c r="E1" s="35" t="s">
        <v>1049</v>
      </c>
      <c r="F1" s="35" t="s">
        <v>3</v>
      </c>
      <c r="G1" s="36" t="s">
        <v>4</v>
      </c>
      <c r="H1" s="35" t="s">
        <v>995</v>
      </c>
      <c r="I1" s="35" t="s">
        <v>5</v>
      </c>
      <c r="J1" s="37" t="s">
        <v>6</v>
      </c>
      <c r="K1" s="38" t="s">
        <v>7</v>
      </c>
      <c r="L1" s="38" t="s">
        <v>8</v>
      </c>
      <c r="M1" s="38" t="s">
        <v>9</v>
      </c>
      <c r="N1" s="79" t="s">
        <v>1058</v>
      </c>
      <c r="O1" s="79" t="s">
        <v>1059</v>
      </c>
      <c r="P1" s="79" t="s">
        <v>1060</v>
      </c>
      <c r="Q1" s="39" t="s">
        <v>1055</v>
      </c>
      <c r="R1" s="39" t="s">
        <v>1056</v>
      </c>
      <c r="S1" s="39" t="s">
        <v>1057</v>
      </c>
      <c r="T1" s="39" t="s">
        <v>1053</v>
      </c>
      <c r="U1" s="39" t="s">
        <v>1054</v>
      </c>
      <c r="V1" s="40" t="s">
        <v>1000</v>
      </c>
      <c r="W1" s="40" t="s">
        <v>1001</v>
      </c>
      <c r="X1" s="40" t="s">
        <v>1002</v>
      </c>
      <c r="Y1" s="40" t="s">
        <v>1003</v>
      </c>
      <c r="Z1" s="40" t="s">
        <v>1040</v>
      </c>
      <c r="AA1" s="41">
        <v>1</v>
      </c>
      <c r="AB1" s="74" t="s">
        <v>956</v>
      </c>
      <c r="AC1" s="42" t="s">
        <v>957</v>
      </c>
      <c r="AD1" s="42" t="s">
        <v>958</v>
      </c>
      <c r="AE1" s="42" t="s">
        <v>959</v>
      </c>
      <c r="AF1" s="42" t="s">
        <v>960</v>
      </c>
    </row>
    <row r="2" spans="1:32" ht="14" customHeight="1" x14ac:dyDescent="0.15">
      <c r="A2" s="43" t="s">
        <v>981</v>
      </c>
      <c r="B2" s="34" t="s">
        <v>10</v>
      </c>
      <c r="C2" s="34" t="s">
        <v>11</v>
      </c>
      <c r="D2" s="44" t="s">
        <v>12</v>
      </c>
      <c r="E2" s="44" t="s">
        <v>1050</v>
      </c>
      <c r="F2" s="45">
        <v>1</v>
      </c>
      <c r="G2" s="46">
        <v>3</v>
      </c>
      <c r="H2" s="47" t="s">
        <v>979</v>
      </c>
      <c r="I2" s="44" t="s">
        <v>13</v>
      </c>
      <c r="J2" s="48">
        <v>40544</v>
      </c>
      <c r="K2" s="60" t="s">
        <v>14</v>
      </c>
      <c r="L2" s="61"/>
      <c r="M2" s="62"/>
      <c r="N2" s="77">
        <f>(0.5*F2/5+0.25*(1-(G2-1)/10)+0.25*(IF(H2="AC",1,0)/G2))*10000</f>
        <v>3833.3333333333335</v>
      </c>
      <c r="O2" s="77">
        <f>AVERAGE($N$2:N2)</f>
        <v>3833.3333333333335</v>
      </c>
      <c r="P2" s="77">
        <f>0</f>
        <v>0</v>
      </c>
      <c r="Q2" s="49">
        <f>AVERAGE($F$2:F2)</f>
        <v>1</v>
      </c>
      <c r="R2" s="49">
        <f>AVERAGE($G$2:G2)</f>
        <v>3</v>
      </c>
      <c r="S2" s="50">
        <f>COUNTIF($H$2:H2, "AC")/SUM($G$2:G2)</f>
        <v>0.33333333333333331</v>
      </c>
      <c r="T2" s="50">
        <f>(Q2/5*0.5+(1-(R2-1)/10)*0.25+S2*0.25)*10000</f>
        <v>3833.3333333333335</v>
      </c>
      <c r="U2" s="50">
        <f>0</f>
        <v>0</v>
      </c>
      <c r="V2" s="50">
        <f>IF(A2&lt;&gt;"",AVERAGE($F$2:F2),"")</f>
        <v>1</v>
      </c>
      <c r="W2" s="50">
        <f>IF(A2&lt;&gt;"", AVERAGE($G$2:G2), "")</f>
        <v>3</v>
      </c>
      <c r="X2" s="50">
        <f>IF(A2&lt;&gt;"", COUNTIF($H$2:H2, "AC")/SUM($G$2:G2), "")</f>
        <v>0.33333333333333331</v>
      </c>
      <c r="Y2" s="50">
        <f t="shared" ref="Y2:Y65" si="0">IF(A2&lt;&gt;"", V2/5*0.5+(1-(W2-1)/10)*0.25+X2*0.25, "")*10000</f>
        <v>3833.3333333333335</v>
      </c>
      <c r="Z2" s="50">
        <f>0</f>
        <v>0</v>
      </c>
      <c r="AA2" s="50" t="str">
        <f>IF(ISERROR(MIN(86400*AB2/(4*3600), 1)), "NA", MIN(86400*AB2/(4*3600), 1))</f>
        <v>NA</v>
      </c>
      <c r="AB2" s="75" t="str">
        <f>IF(AC2="-","NA",SUM(AC2:AF2))</f>
        <v>NA</v>
      </c>
      <c r="AC2" s="47" t="s">
        <v>980</v>
      </c>
      <c r="AD2" s="47" t="s">
        <v>980</v>
      </c>
      <c r="AE2" s="47" t="s">
        <v>980</v>
      </c>
      <c r="AF2" s="47" t="s">
        <v>980</v>
      </c>
    </row>
    <row r="3" spans="1:32" x14ac:dyDescent="0.15">
      <c r="A3" s="43" t="s">
        <v>981</v>
      </c>
      <c r="B3" s="34" t="s">
        <v>15</v>
      </c>
      <c r="C3" s="34" t="s">
        <v>16</v>
      </c>
      <c r="D3" s="44" t="s">
        <v>12</v>
      </c>
      <c r="E3" s="44" t="s">
        <v>1050</v>
      </c>
      <c r="F3" s="45">
        <v>1</v>
      </c>
      <c r="G3" s="46">
        <v>3</v>
      </c>
      <c r="H3" s="47" t="s">
        <v>979</v>
      </c>
      <c r="I3" s="44" t="s">
        <v>13</v>
      </c>
      <c r="J3" s="48">
        <v>40545</v>
      </c>
      <c r="K3" s="60" t="s">
        <v>17</v>
      </c>
      <c r="L3" s="61"/>
      <c r="M3" s="62"/>
      <c r="N3" s="77">
        <f t="shared" ref="N3:N4" si="1">(0.5*F3/5+0.25*(1-(G3-1)/10)+0.25*(IF(H3="AC",1,0)/G3))*10000</f>
        <v>3833.3333333333335</v>
      </c>
      <c r="O3" s="77">
        <f>AVERAGE($N$2:N3)</f>
        <v>3833.3333333333335</v>
      </c>
      <c r="P3" s="77">
        <f>O3-O2</f>
        <v>0</v>
      </c>
      <c r="Q3" s="49">
        <f>AVERAGE($F$2:F3)</f>
        <v>1</v>
      </c>
      <c r="R3" s="49">
        <f>AVERAGE($G$2:G3)</f>
        <v>3</v>
      </c>
      <c r="S3" s="50">
        <f>COUNTIF($H$2:H3, "AC")/SUM($G$2:G3)</f>
        <v>0.33333333333333331</v>
      </c>
      <c r="T3" s="50">
        <f t="shared" ref="T3:T66" si="2">(Q3/5*0.5+(1-(R3-1)/10)*0.25+S3*0.25)*10000</f>
        <v>3833.3333333333335</v>
      </c>
      <c r="U3" s="50">
        <f>T3-T2</f>
        <v>0</v>
      </c>
      <c r="V3" s="50">
        <f>IF(A3&lt;&gt;"",AVERAGE($F$2:F3),"")</f>
        <v>1</v>
      </c>
      <c r="W3" s="50">
        <f>IF(A3&lt;&gt;"", AVERAGE($G$2:G3), "")</f>
        <v>3</v>
      </c>
      <c r="X3" s="50">
        <f>IF(A3&lt;&gt;"", COUNTIF($H$2:H3, "AC")/SUM($G$2:G3), "")</f>
        <v>0.33333333333333331</v>
      </c>
      <c r="Y3" s="50">
        <f t="shared" si="0"/>
        <v>3833.3333333333335</v>
      </c>
      <c r="Z3" s="50">
        <f>Y3-Y2</f>
        <v>0</v>
      </c>
      <c r="AA3" s="50" t="str">
        <f t="shared" ref="AA3:AA66" si="3">IF(ISERROR(MIN(86400*AB3/(4*3600), 1)), "NA", MIN(86400*AB3/(4*3600), 1))</f>
        <v>NA</v>
      </c>
      <c r="AB3" s="75" t="str">
        <f t="shared" ref="AB3:AB66" si="4">IF(AC3="-","NA",SUM(AC3:AF3))</f>
        <v>NA</v>
      </c>
      <c r="AC3" s="47" t="s">
        <v>980</v>
      </c>
      <c r="AD3" s="47" t="s">
        <v>980</v>
      </c>
      <c r="AE3" s="47" t="s">
        <v>980</v>
      </c>
      <c r="AF3" s="47" t="s">
        <v>980</v>
      </c>
    </row>
    <row r="4" spans="1:32" x14ac:dyDescent="0.15">
      <c r="A4" s="43" t="s">
        <v>981</v>
      </c>
      <c r="B4" s="34" t="s">
        <v>18</v>
      </c>
      <c r="C4" s="34" t="s">
        <v>19</v>
      </c>
      <c r="D4" s="44" t="s">
        <v>20</v>
      </c>
      <c r="E4" s="44" t="s">
        <v>1050</v>
      </c>
      <c r="F4" s="45">
        <v>1</v>
      </c>
      <c r="G4" s="46">
        <v>2</v>
      </c>
      <c r="H4" s="47" t="s">
        <v>979</v>
      </c>
      <c r="I4" s="44" t="s">
        <v>13</v>
      </c>
      <c r="J4" s="48">
        <v>40546</v>
      </c>
      <c r="K4" s="60" t="s">
        <v>21</v>
      </c>
      <c r="L4" s="61"/>
      <c r="M4" s="62"/>
      <c r="N4" s="77">
        <f t="shared" si="1"/>
        <v>4500</v>
      </c>
      <c r="O4" s="77">
        <f>AVERAGE($N$2:N4)</f>
        <v>4055.5555555555561</v>
      </c>
      <c r="P4" s="77">
        <f t="shared" ref="P4:P67" si="5">O4-O3</f>
        <v>222.22222222222263</v>
      </c>
      <c r="Q4" s="49">
        <f>AVERAGE($F$2:F4)</f>
        <v>1</v>
      </c>
      <c r="R4" s="49">
        <f>AVERAGE($G$2:G4)</f>
        <v>2.6666666666666665</v>
      </c>
      <c r="S4" s="50">
        <f>COUNTIF($H$2:H4, "AC")/SUM($G$2:G4)</f>
        <v>0.375</v>
      </c>
      <c r="T4" s="50">
        <f t="shared" si="2"/>
        <v>4020.8333333333335</v>
      </c>
      <c r="U4" s="50">
        <f t="shared" ref="U4:U67" si="6">T4-T3</f>
        <v>187.5</v>
      </c>
      <c r="V4" s="50">
        <f>IF(A4&lt;&gt;"",AVERAGE($F$2:F4),"")</f>
        <v>1</v>
      </c>
      <c r="W4" s="50">
        <f>IF(A4&lt;&gt;"", AVERAGE($G$2:G4), "")</f>
        <v>2.6666666666666665</v>
      </c>
      <c r="X4" s="50">
        <f>IF(A4&lt;&gt;"", COUNTIF($H$2:H4, "AC")/SUM($G$2:G4), "")</f>
        <v>0.375</v>
      </c>
      <c r="Y4" s="50">
        <f t="shared" si="0"/>
        <v>4020.8333333333335</v>
      </c>
      <c r="Z4" s="50">
        <f t="shared" ref="Z4:Z67" si="7">Y4-Y3</f>
        <v>187.5</v>
      </c>
      <c r="AA4" s="50" t="str">
        <f t="shared" si="3"/>
        <v>NA</v>
      </c>
      <c r="AB4" s="75" t="str">
        <f t="shared" si="4"/>
        <v>NA</v>
      </c>
      <c r="AC4" s="47" t="s">
        <v>980</v>
      </c>
      <c r="AD4" s="47" t="s">
        <v>980</v>
      </c>
      <c r="AE4" s="47" t="s">
        <v>980</v>
      </c>
      <c r="AF4" s="47" t="s">
        <v>980</v>
      </c>
    </row>
    <row r="5" spans="1:32" x14ac:dyDescent="0.15">
      <c r="A5" s="43" t="s">
        <v>981</v>
      </c>
      <c r="B5" s="34" t="s">
        <v>22</v>
      </c>
      <c r="C5" s="34" t="s">
        <v>23</v>
      </c>
      <c r="D5" s="44" t="s">
        <v>24</v>
      </c>
      <c r="E5" s="44" t="s">
        <v>1050</v>
      </c>
      <c r="F5" s="45">
        <v>1</v>
      </c>
      <c r="G5" s="46">
        <v>1</v>
      </c>
      <c r="H5" s="47" t="s">
        <v>979</v>
      </c>
      <c r="I5" s="44" t="s">
        <v>13</v>
      </c>
      <c r="J5" s="48">
        <v>40546</v>
      </c>
      <c r="K5" s="60" t="s">
        <v>25</v>
      </c>
      <c r="L5" s="61"/>
      <c r="M5" s="62"/>
      <c r="N5" s="77">
        <f t="shared" ref="N5:N20" si="8">(0.5*F5/5+0.25*(1-(G5-1)/10)+0.25*(IF(H5="AC",1,0)/G5))*10000</f>
        <v>6000</v>
      </c>
      <c r="O5" s="77">
        <f>AVERAGE($N$2:N5)</f>
        <v>4541.666666666667</v>
      </c>
      <c r="P5" s="77">
        <f t="shared" si="5"/>
        <v>486.11111111111086</v>
      </c>
      <c r="Q5" s="49">
        <f>AVERAGE($F$2:F5)</f>
        <v>1</v>
      </c>
      <c r="R5" s="49">
        <f>AVERAGE($G$2:G5)</f>
        <v>2.25</v>
      </c>
      <c r="S5" s="50">
        <f>COUNTIF($H$2:H5, "AC")/SUM($G$2:G5)</f>
        <v>0.44444444444444442</v>
      </c>
      <c r="T5" s="50">
        <f t="shared" si="2"/>
        <v>4298.6111111111104</v>
      </c>
      <c r="U5" s="50">
        <f t="shared" si="6"/>
        <v>277.77777777777692</v>
      </c>
      <c r="V5" s="50">
        <f>IF(A5&lt;&gt;"",AVERAGE($F$2:F5),"")</f>
        <v>1</v>
      </c>
      <c r="W5" s="50">
        <f>IF(A5&lt;&gt;"", AVERAGE($G$2:G5), "")</f>
        <v>2.25</v>
      </c>
      <c r="X5" s="50">
        <f>IF(A5&lt;&gt;"", COUNTIF($H$2:H5, "AC")/SUM($G$2:G5), "")</f>
        <v>0.44444444444444442</v>
      </c>
      <c r="Y5" s="50">
        <f t="shared" si="0"/>
        <v>4298.6111111111104</v>
      </c>
      <c r="Z5" s="50">
        <f t="shared" si="7"/>
        <v>277.77777777777692</v>
      </c>
      <c r="AA5" s="50" t="str">
        <f t="shared" si="3"/>
        <v>NA</v>
      </c>
      <c r="AB5" s="75" t="str">
        <f t="shared" si="4"/>
        <v>NA</v>
      </c>
      <c r="AC5" s="47" t="s">
        <v>980</v>
      </c>
      <c r="AD5" s="47" t="s">
        <v>980</v>
      </c>
      <c r="AE5" s="47" t="s">
        <v>980</v>
      </c>
      <c r="AF5" s="47" t="s">
        <v>980</v>
      </c>
    </row>
    <row r="6" spans="1:32" x14ac:dyDescent="0.15">
      <c r="A6" s="43" t="s">
        <v>981</v>
      </c>
      <c r="B6" s="34" t="s">
        <v>26</v>
      </c>
      <c r="C6" s="34" t="s">
        <v>27</v>
      </c>
      <c r="D6" s="44" t="s">
        <v>24</v>
      </c>
      <c r="E6" s="44" t="s">
        <v>1050</v>
      </c>
      <c r="F6" s="45">
        <v>1</v>
      </c>
      <c r="G6" s="46">
        <v>1</v>
      </c>
      <c r="H6" s="47" t="s">
        <v>979</v>
      </c>
      <c r="I6" s="44" t="s">
        <v>13</v>
      </c>
      <c r="J6" s="48">
        <v>40546</v>
      </c>
      <c r="K6" s="60" t="s">
        <v>28</v>
      </c>
      <c r="L6" s="61"/>
      <c r="M6" s="62"/>
      <c r="N6" s="77">
        <f t="shared" si="8"/>
        <v>6000</v>
      </c>
      <c r="O6" s="77">
        <f>AVERAGE($N$2:N6)</f>
        <v>4833.3333333333339</v>
      </c>
      <c r="P6" s="77">
        <f t="shared" si="5"/>
        <v>291.66666666666697</v>
      </c>
      <c r="Q6" s="49">
        <f>AVERAGE($F$2:F6)</f>
        <v>1</v>
      </c>
      <c r="R6" s="49">
        <f>AVERAGE($G$2:G6)</f>
        <v>2</v>
      </c>
      <c r="S6" s="50">
        <f>COUNTIF($H$2:H6, "AC")/SUM($G$2:G6)</f>
        <v>0.5</v>
      </c>
      <c r="T6" s="50">
        <f t="shared" si="2"/>
        <v>4500</v>
      </c>
      <c r="U6" s="50">
        <f t="shared" si="6"/>
        <v>201.3888888888896</v>
      </c>
      <c r="V6" s="50">
        <f>IF(A6&lt;&gt;"",AVERAGE($F$2:F6),"")</f>
        <v>1</v>
      </c>
      <c r="W6" s="50">
        <f>IF(A6&lt;&gt;"", AVERAGE($G$2:G6), "")</f>
        <v>2</v>
      </c>
      <c r="X6" s="50">
        <f>IF(A6&lt;&gt;"", COUNTIF($H$2:H6, "AC")/SUM($G$2:G6), "")</f>
        <v>0.5</v>
      </c>
      <c r="Y6" s="50">
        <f t="shared" si="0"/>
        <v>4500</v>
      </c>
      <c r="Z6" s="50">
        <f t="shared" si="7"/>
        <v>201.3888888888896</v>
      </c>
      <c r="AA6" s="50" t="str">
        <f t="shared" si="3"/>
        <v>NA</v>
      </c>
      <c r="AB6" s="75" t="str">
        <f t="shared" si="4"/>
        <v>NA</v>
      </c>
      <c r="AC6" s="47" t="s">
        <v>980</v>
      </c>
      <c r="AD6" s="47" t="s">
        <v>980</v>
      </c>
      <c r="AE6" s="47" t="s">
        <v>980</v>
      </c>
      <c r="AF6" s="47" t="s">
        <v>980</v>
      </c>
    </row>
    <row r="7" spans="1:32" x14ac:dyDescent="0.15">
      <c r="A7" s="43" t="s">
        <v>981</v>
      </c>
      <c r="B7" s="34" t="s">
        <v>29</v>
      </c>
      <c r="C7" s="34" t="s">
        <v>30</v>
      </c>
      <c r="D7" s="44" t="s">
        <v>20</v>
      </c>
      <c r="E7" s="44" t="s">
        <v>1050</v>
      </c>
      <c r="F7" s="45">
        <v>1</v>
      </c>
      <c r="G7" s="46">
        <v>3</v>
      </c>
      <c r="H7" s="47" t="s">
        <v>979</v>
      </c>
      <c r="I7" s="44" t="s">
        <v>31</v>
      </c>
      <c r="J7" s="48">
        <v>40546</v>
      </c>
      <c r="K7" s="60" t="s">
        <v>32</v>
      </c>
      <c r="L7" s="61"/>
      <c r="M7" s="62"/>
      <c r="N7" s="77">
        <f t="shared" si="8"/>
        <v>3833.3333333333335</v>
      </c>
      <c r="O7" s="77">
        <f>AVERAGE($N$2:N7)</f>
        <v>4666.666666666667</v>
      </c>
      <c r="P7" s="77">
        <f t="shared" si="5"/>
        <v>-166.66666666666697</v>
      </c>
      <c r="Q7" s="49">
        <f>AVERAGE($F$2:F7)</f>
        <v>1</v>
      </c>
      <c r="R7" s="49">
        <f>AVERAGE($G$2:G7)</f>
        <v>2.1666666666666665</v>
      </c>
      <c r="S7" s="50">
        <f>COUNTIF($H$2:H7, "AC")/SUM($G$2:G7)</f>
        <v>0.46153846153846156</v>
      </c>
      <c r="T7" s="50">
        <f t="shared" si="2"/>
        <v>4362.1794871794873</v>
      </c>
      <c r="U7" s="50">
        <f t="shared" si="6"/>
        <v>-137.8205128205127</v>
      </c>
      <c r="V7" s="50">
        <f>IF(A7&lt;&gt;"",AVERAGE($F$2:F7),"")</f>
        <v>1</v>
      </c>
      <c r="W7" s="50">
        <f>IF(A7&lt;&gt;"", AVERAGE($G$2:G7), "")</f>
        <v>2.1666666666666665</v>
      </c>
      <c r="X7" s="50">
        <f>IF(A7&lt;&gt;"", COUNTIF($H$2:H7, "AC")/SUM($G$2:G7), "")</f>
        <v>0.46153846153846156</v>
      </c>
      <c r="Y7" s="50">
        <f t="shared" si="0"/>
        <v>4362.1794871794873</v>
      </c>
      <c r="Z7" s="50">
        <f t="shared" si="7"/>
        <v>-137.8205128205127</v>
      </c>
      <c r="AA7" s="50" t="str">
        <f t="shared" si="3"/>
        <v>NA</v>
      </c>
      <c r="AB7" s="75" t="str">
        <f t="shared" si="4"/>
        <v>NA</v>
      </c>
      <c r="AC7" s="47" t="s">
        <v>980</v>
      </c>
      <c r="AD7" s="47" t="s">
        <v>980</v>
      </c>
      <c r="AE7" s="47" t="s">
        <v>980</v>
      </c>
      <c r="AF7" s="47" t="s">
        <v>980</v>
      </c>
    </row>
    <row r="8" spans="1:32" x14ac:dyDescent="0.15">
      <c r="A8" s="43" t="s">
        <v>981</v>
      </c>
      <c r="B8" s="34" t="s">
        <v>33</v>
      </c>
      <c r="C8" s="34" t="s">
        <v>34</v>
      </c>
      <c r="D8" s="44" t="s">
        <v>12</v>
      </c>
      <c r="E8" s="44" t="s">
        <v>1050</v>
      </c>
      <c r="F8" s="45">
        <v>1</v>
      </c>
      <c r="G8" s="46">
        <v>1</v>
      </c>
      <c r="H8" s="47" t="s">
        <v>979</v>
      </c>
      <c r="I8" s="44" t="s">
        <v>13</v>
      </c>
      <c r="J8" s="48">
        <v>40546</v>
      </c>
      <c r="K8" s="60" t="s">
        <v>35</v>
      </c>
      <c r="L8" s="61"/>
      <c r="M8" s="62"/>
      <c r="N8" s="77">
        <f t="shared" si="8"/>
        <v>6000</v>
      </c>
      <c r="O8" s="77">
        <f>AVERAGE($N$2:N8)</f>
        <v>4857.1428571428569</v>
      </c>
      <c r="P8" s="77">
        <f t="shared" si="5"/>
        <v>190.47619047618991</v>
      </c>
      <c r="Q8" s="49">
        <f>AVERAGE($F$2:F8)</f>
        <v>1</v>
      </c>
      <c r="R8" s="49">
        <f>AVERAGE($G$2:G8)</f>
        <v>2</v>
      </c>
      <c r="S8" s="50">
        <f>COUNTIF($H$2:H8, "AC")/SUM($G$2:G8)</f>
        <v>0.5</v>
      </c>
      <c r="T8" s="50">
        <f t="shared" si="2"/>
        <v>4500</v>
      </c>
      <c r="U8" s="50">
        <f t="shared" si="6"/>
        <v>137.8205128205127</v>
      </c>
      <c r="V8" s="50">
        <f>IF(A8&lt;&gt;"",AVERAGE($F$2:F8),"")</f>
        <v>1</v>
      </c>
      <c r="W8" s="50">
        <f>IF(A8&lt;&gt;"", AVERAGE($G$2:G8), "")</f>
        <v>2</v>
      </c>
      <c r="X8" s="50">
        <f>IF(A8&lt;&gt;"", COUNTIF($H$2:H8, "AC")/SUM($G$2:G8), "")</f>
        <v>0.5</v>
      </c>
      <c r="Y8" s="50">
        <f t="shared" si="0"/>
        <v>4500</v>
      </c>
      <c r="Z8" s="50">
        <f t="shared" si="7"/>
        <v>137.8205128205127</v>
      </c>
      <c r="AA8" s="50" t="str">
        <f t="shared" si="3"/>
        <v>NA</v>
      </c>
      <c r="AB8" s="75" t="str">
        <f t="shared" si="4"/>
        <v>NA</v>
      </c>
      <c r="AC8" s="47" t="s">
        <v>980</v>
      </c>
      <c r="AD8" s="47" t="s">
        <v>980</v>
      </c>
      <c r="AE8" s="47" t="s">
        <v>980</v>
      </c>
      <c r="AF8" s="47" t="s">
        <v>980</v>
      </c>
    </row>
    <row r="9" spans="1:32" x14ac:dyDescent="0.15">
      <c r="A9" s="43" t="s">
        <v>981</v>
      </c>
      <c r="B9" s="34" t="s">
        <v>36</v>
      </c>
      <c r="C9" s="34" t="s">
        <v>37</v>
      </c>
      <c r="D9" s="44" t="s">
        <v>20</v>
      </c>
      <c r="E9" s="44" t="s">
        <v>1050</v>
      </c>
      <c r="F9" s="45">
        <v>1</v>
      </c>
      <c r="G9" s="46">
        <v>1</v>
      </c>
      <c r="H9" s="47" t="s">
        <v>979</v>
      </c>
      <c r="I9" s="44" t="s">
        <v>13</v>
      </c>
      <c r="J9" s="48">
        <v>40547</v>
      </c>
      <c r="K9" s="60" t="s">
        <v>38</v>
      </c>
      <c r="L9" s="61"/>
      <c r="M9" s="62"/>
      <c r="N9" s="77">
        <f t="shared" si="8"/>
        <v>6000</v>
      </c>
      <c r="O9" s="77">
        <f>AVERAGE($N$2:N9)</f>
        <v>5000</v>
      </c>
      <c r="P9" s="77">
        <f t="shared" si="5"/>
        <v>142.85714285714312</v>
      </c>
      <c r="Q9" s="49">
        <f>AVERAGE($F$2:F9)</f>
        <v>1</v>
      </c>
      <c r="R9" s="49">
        <f>AVERAGE($G$2:G9)</f>
        <v>1.875</v>
      </c>
      <c r="S9" s="50">
        <f>COUNTIF($H$2:H9, "AC")/SUM($G$2:G9)</f>
        <v>0.53333333333333333</v>
      </c>
      <c r="T9" s="50">
        <f t="shared" si="2"/>
        <v>4614.583333333333</v>
      </c>
      <c r="U9" s="50">
        <f t="shared" si="6"/>
        <v>114.58333333333303</v>
      </c>
      <c r="V9" s="50">
        <f>IF(A9&lt;&gt;"",AVERAGE($F$2:F9),"")</f>
        <v>1</v>
      </c>
      <c r="W9" s="50">
        <f>IF(A9&lt;&gt;"", AVERAGE($G$2:G9), "")</f>
        <v>1.875</v>
      </c>
      <c r="X9" s="50">
        <f>IF(A9&lt;&gt;"", COUNTIF($H$2:H9, "AC")/SUM($G$2:G9), "")</f>
        <v>0.53333333333333333</v>
      </c>
      <c r="Y9" s="50">
        <f t="shared" si="0"/>
        <v>4614.583333333333</v>
      </c>
      <c r="Z9" s="50">
        <f t="shared" si="7"/>
        <v>114.58333333333303</v>
      </c>
      <c r="AA9" s="50" t="str">
        <f t="shared" si="3"/>
        <v>NA</v>
      </c>
      <c r="AB9" s="75" t="str">
        <f t="shared" si="4"/>
        <v>NA</v>
      </c>
      <c r="AC9" s="47" t="s">
        <v>980</v>
      </c>
      <c r="AD9" s="47" t="s">
        <v>980</v>
      </c>
      <c r="AE9" s="47" t="s">
        <v>980</v>
      </c>
      <c r="AF9" s="47" t="s">
        <v>980</v>
      </c>
    </row>
    <row r="10" spans="1:32" x14ac:dyDescent="0.15">
      <c r="A10" s="43" t="s">
        <v>981</v>
      </c>
      <c r="B10" s="34" t="s">
        <v>39</v>
      </c>
      <c r="C10" s="34" t="s">
        <v>40</v>
      </c>
      <c r="D10" s="44" t="s">
        <v>20</v>
      </c>
      <c r="E10" s="44" t="s">
        <v>1050</v>
      </c>
      <c r="F10" s="45">
        <v>1</v>
      </c>
      <c r="G10" s="46">
        <v>1</v>
      </c>
      <c r="H10" s="47" t="s">
        <v>979</v>
      </c>
      <c r="I10" s="44" t="s">
        <v>13</v>
      </c>
      <c r="J10" s="48">
        <v>40547</v>
      </c>
      <c r="K10" s="60" t="s">
        <v>41</v>
      </c>
      <c r="L10" s="61"/>
      <c r="M10" s="62"/>
      <c r="N10" s="77">
        <f t="shared" si="8"/>
        <v>6000</v>
      </c>
      <c r="O10" s="77">
        <f>AVERAGE($N$2:N10)</f>
        <v>5111.1111111111113</v>
      </c>
      <c r="P10" s="77">
        <f t="shared" si="5"/>
        <v>111.11111111111131</v>
      </c>
      <c r="Q10" s="49">
        <f>AVERAGE($F$2:F10)</f>
        <v>1</v>
      </c>
      <c r="R10" s="49">
        <f>AVERAGE($G$2:G10)</f>
        <v>1.7777777777777777</v>
      </c>
      <c r="S10" s="50">
        <f>COUNTIF($H$2:H10, "AC")/SUM($G$2:G10)</f>
        <v>0.5625</v>
      </c>
      <c r="T10" s="50">
        <f t="shared" si="2"/>
        <v>4711.8055555555557</v>
      </c>
      <c r="U10" s="50">
        <f t="shared" si="6"/>
        <v>97.222222222222626</v>
      </c>
      <c r="V10" s="50">
        <f>IF(A10&lt;&gt;"",AVERAGE($F$2:F10),"")</f>
        <v>1</v>
      </c>
      <c r="W10" s="50">
        <f>IF(A10&lt;&gt;"", AVERAGE($G$2:G10), "")</f>
        <v>1.7777777777777777</v>
      </c>
      <c r="X10" s="50">
        <f>IF(A10&lt;&gt;"", COUNTIF($H$2:H10, "AC")/SUM($G$2:G10), "")</f>
        <v>0.5625</v>
      </c>
      <c r="Y10" s="50">
        <f t="shared" si="0"/>
        <v>4711.8055555555557</v>
      </c>
      <c r="Z10" s="50">
        <f t="shared" si="7"/>
        <v>97.222222222222626</v>
      </c>
      <c r="AA10" s="50" t="str">
        <f t="shared" si="3"/>
        <v>NA</v>
      </c>
      <c r="AB10" s="75" t="str">
        <f t="shared" si="4"/>
        <v>NA</v>
      </c>
      <c r="AC10" s="47" t="s">
        <v>980</v>
      </c>
      <c r="AD10" s="47" t="s">
        <v>980</v>
      </c>
      <c r="AE10" s="47" t="s">
        <v>980</v>
      </c>
      <c r="AF10" s="47" t="s">
        <v>980</v>
      </c>
    </row>
    <row r="11" spans="1:32" x14ac:dyDescent="0.15">
      <c r="A11" s="43" t="s">
        <v>981</v>
      </c>
      <c r="B11" s="34" t="s">
        <v>42</v>
      </c>
      <c r="C11" s="34" t="s">
        <v>43</v>
      </c>
      <c r="D11" s="44" t="s">
        <v>20</v>
      </c>
      <c r="E11" s="44" t="s">
        <v>1050</v>
      </c>
      <c r="F11" s="45">
        <v>1</v>
      </c>
      <c r="G11" s="46">
        <v>1</v>
      </c>
      <c r="H11" s="47" t="s">
        <v>979</v>
      </c>
      <c r="I11" s="44" t="s">
        <v>13</v>
      </c>
      <c r="J11" s="48">
        <v>40547</v>
      </c>
      <c r="K11" s="60" t="s">
        <v>44</v>
      </c>
      <c r="L11" s="61"/>
      <c r="M11" s="62"/>
      <c r="N11" s="77">
        <f t="shared" si="8"/>
        <v>6000</v>
      </c>
      <c r="O11" s="77">
        <f>AVERAGE($N$2:N11)</f>
        <v>5200</v>
      </c>
      <c r="P11" s="77">
        <f t="shared" si="5"/>
        <v>88.888888888888687</v>
      </c>
      <c r="Q11" s="49">
        <f t="shared" ref="Q11:Q74" si="9">AVERAGE(F2:F11)</f>
        <v>1</v>
      </c>
      <c r="R11" s="49">
        <f t="shared" ref="R11:R74" si="10">AVERAGE(G2:G11)</f>
        <v>1.7</v>
      </c>
      <c r="S11" s="50">
        <f t="shared" ref="S11:S74" si="11">COUNTIF(H3:H11, "AC")/SUM(G3:G11)</f>
        <v>0.6428571428571429</v>
      </c>
      <c r="T11" s="50">
        <f t="shared" si="2"/>
        <v>4932.1428571428569</v>
      </c>
      <c r="U11" s="50">
        <f t="shared" si="6"/>
        <v>220.33730158730123</v>
      </c>
      <c r="V11" s="50">
        <f>IF(A11&lt;&gt;"",AVERAGE($F$2:F11),"")</f>
        <v>1</v>
      </c>
      <c r="W11" s="50">
        <f>IF(A11&lt;&gt;"", AVERAGE($G$2:G11), "")</f>
        <v>1.7</v>
      </c>
      <c r="X11" s="50">
        <f>IF(A11&lt;&gt;"", COUNTIF($H$2:H11, "AC")/SUM($G$2:G11), "")</f>
        <v>0.58823529411764708</v>
      </c>
      <c r="Y11" s="50">
        <f t="shared" si="0"/>
        <v>4795.588235294118</v>
      </c>
      <c r="Z11" s="50">
        <f t="shared" si="7"/>
        <v>83.782679738562365</v>
      </c>
      <c r="AA11" s="50" t="str">
        <f t="shared" si="3"/>
        <v>NA</v>
      </c>
      <c r="AB11" s="75" t="str">
        <f t="shared" si="4"/>
        <v>NA</v>
      </c>
      <c r="AC11" s="47" t="s">
        <v>980</v>
      </c>
      <c r="AD11" s="47" t="s">
        <v>980</v>
      </c>
      <c r="AE11" s="47" t="s">
        <v>980</v>
      </c>
      <c r="AF11" s="47" t="s">
        <v>980</v>
      </c>
    </row>
    <row r="12" spans="1:32" x14ac:dyDescent="0.15">
      <c r="A12" s="43" t="s">
        <v>981</v>
      </c>
      <c r="B12" s="34" t="s">
        <v>45</v>
      </c>
      <c r="C12" s="34" t="s">
        <v>46</v>
      </c>
      <c r="D12" s="44" t="s">
        <v>24</v>
      </c>
      <c r="E12" s="44" t="s">
        <v>1050</v>
      </c>
      <c r="F12" s="45">
        <v>1</v>
      </c>
      <c r="G12" s="46">
        <v>2</v>
      </c>
      <c r="H12" s="47" t="s">
        <v>979</v>
      </c>
      <c r="I12" s="44" t="s">
        <v>13</v>
      </c>
      <c r="J12" s="48">
        <v>40547</v>
      </c>
      <c r="K12" s="60" t="s">
        <v>47</v>
      </c>
      <c r="L12" s="61"/>
      <c r="M12" s="62"/>
      <c r="N12" s="77">
        <f t="shared" si="8"/>
        <v>4500</v>
      </c>
      <c r="O12" s="77">
        <f>AVERAGE($N$2:N12)</f>
        <v>5136.363636363636</v>
      </c>
      <c r="P12" s="77">
        <f t="shared" si="5"/>
        <v>-63.636363636363967</v>
      </c>
      <c r="Q12" s="49">
        <f t="shared" si="9"/>
        <v>1</v>
      </c>
      <c r="R12" s="49">
        <f t="shared" si="10"/>
        <v>1.6</v>
      </c>
      <c r="S12" s="50">
        <f t="shared" si="11"/>
        <v>0.69230769230769229</v>
      </c>
      <c r="T12" s="50">
        <f t="shared" si="2"/>
        <v>5080.7692307692305</v>
      </c>
      <c r="U12" s="50">
        <f t="shared" si="6"/>
        <v>148.62637362637361</v>
      </c>
      <c r="V12" s="50">
        <f>IF(A12&lt;&gt;"",AVERAGE($F$2:F12),"")</f>
        <v>1</v>
      </c>
      <c r="W12" s="50">
        <f>IF(A12&lt;&gt;"", AVERAGE($G$2:G12), "")</f>
        <v>1.7272727272727273</v>
      </c>
      <c r="X12" s="50">
        <f>IF(A12&lt;&gt;"", COUNTIF($H$2:H12, "AC")/SUM($G$2:G12), "")</f>
        <v>0.57894736842105265</v>
      </c>
      <c r="Y12" s="50">
        <f t="shared" si="0"/>
        <v>4765.5502392344497</v>
      </c>
      <c r="Z12" s="50">
        <f t="shared" si="7"/>
        <v>-30.03799605966833</v>
      </c>
      <c r="AA12" s="50" t="str">
        <f t="shared" si="3"/>
        <v>NA</v>
      </c>
      <c r="AB12" s="75" t="str">
        <f t="shared" si="4"/>
        <v>NA</v>
      </c>
      <c r="AC12" s="47" t="s">
        <v>980</v>
      </c>
      <c r="AD12" s="47" t="s">
        <v>980</v>
      </c>
      <c r="AE12" s="47" t="s">
        <v>980</v>
      </c>
      <c r="AF12" s="47" t="s">
        <v>980</v>
      </c>
    </row>
    <row r="13" spans="1:32" x14ac:dyDescent="0.15">
      <c r="A13" s="43" t="s">
        <v>981</v>
      </c>
      <c r="B13" s="34" t="s">
        <v>48</v>
      </c>
      <c r="C13" s="34" t="s">
        <v>49</v>
      </c>
      <c r="D13" s="44" t="s">
        <v>20</v>
      </c>
      <c r="E13" s="44" t="s">
        <v>1050</v>
      </c>
      <c r="F13" s="45">
        <v>1</v>
      </c>
      <c r="G13" s="46">
        <v>1</v>
      </c>
      <c r="H13" s="47" t="s">
        <v>979</v>
      </c>
      <c r="I13" s="44" t="s">
        <v>13</v>
      </c>
      <c r="J13" s="48">
        <v>40547</v>
      </c>
      <c r="K13" s="60" t="s">
        <v>50</v>
      </c>
      <c r="L13" s="61"/>
      <c r="M13" s="62"/>
      <c r="N13" s="77">
        <f t="shared" si="8"/>
        <v>6000</v>
      </c>
      <c r="O13" s="77">
        <f>AVERAGE($N$2:N13)</f>
        <v>5208.333333333333</v>
      </c>
      <c r="P13" s="77">
        <f t="shared" si="5"/>
        <v>71.969696969696997</v>
      </c>
      <c r="Q13" s="49">
        <f t="shared" si="9"/>
        <v>1</v>
      </c>
      <c r="R13" s="49">
        <f t="shared" si="10"/>
        <v>1.4</v>
      </c>
      <c r="S13" s="50">
        <f t="shared" si="11"/>
        <v>0.75</v>
      </c>
      <c r="T13" s="50">
        <f t="shared" si="2"/>
        <v>5275</v>
      </c>
      <c r="U13" s="50">
        <f t="shared" si="6"/>
        <v>194.23076923076951</v>
      </c>
      <c r="V13" s="50">
        <f>IF(A13&lt;&gt;"",AVERAGE($F$2:F13),"")</f>
        <v>1</v>
      </c>
      <c r="W13" s="50">
        <f>IF(A13&lt;&gt;"", AVERAGE($G$2:G13), "")</f>
        <v>1.6666666666666667</v>
      </c>
      <c r="X13" s="50">
        <f>IF(A13&lt;&gt;"", COUNTIF($H$2:H13, "AC")/SUM($G$2:G13), "")</f>
        <v>0.6</v>
      </c>
      <c r="Y13" s="50">
        <f t="shared" si="0"/>
        <v>4833.3333333333339</v>
      </c>
      <c r="Z13" s="50">
        <f t="shared" si="7"/>
        <v>67.783094098884249</v>
      </c>
      <c r="AA13" s="50" t="str">
        <f t="shared" si="3"/>
        <v>NA</v>
      </c>
      <c r="AB13" s="75" t="str">
        <f t="shared" si="4"/>
        <v>NA</v>
      </c>
      <c r="AC13" s="47" t="s">
        <v>980</v>
      </c>
      <c r="AD13" s="47" t="s">
        <v>980</v>
      </c>
      <c r="AE13" s="47" t="s">
        <v>980</v>
      </c>
      <c r="AF13" s="47" t="s">
        <v>980</v>
      </c>
    </row>
    <row r="14" spans="1:32" x14ac:dyDescent="0.15">
      <c r="A14" s="43" t="s">
        <v>981</v>
      </c>
      <c r="B14" s="34" t="s">
        <v>51</v>
      </c>
      <c r="C14" s="34" t="s">
        <v>52</v>
      </c>
      <c r="D14" s="44" t="s">
        <v>24</v>
      </c>
      <c r="E14" s="44" t="s">
        <v>1050</v>
      </c>
      <c r="F14" s="45">
        <v>1</v>
      </c>
      <c r="G14" s="46">
        <v>1</v>
      </c>
      <c r="H14" s="47" t="s">
        <v>979</v>
      </c>
      <c r="I14" s="44" t="s">
        <v>13</v>
      </c>
      <c r="J14" s="48">
        <v>40548</v>
      </c>
      <c r="K14" s="60" t="s">
        <v>53</v>
      </c>
      <c r="L14" s="61"/>
      <c r="M14" s="62"/>
      <c r="N14" s="77">
        <f t="shared" si="8"/>
        <v>6000</v>
      </c>
      <c r="O14" s="77">
        <f>AVERAGE($N$2:N14)</f>
        <v>5269.2307692307695</v>
      </c>
      <c r="P14" s="77">
        <f t="shared" si="5"/>
        <v>60.89743589743648</v>
      </c>
      <c r="Q14" s="49">
        <f t="shared" si="9"/>
        <v>1</v>
      </c>
      <c r="R14" s="49">
        <f t="shared" si="10"/>
        <v>1.3</v>
      </c>
      <c r="S14" s="50">
        <f t="shared" si="11"/>
        <v>0.75</v>
      </c>
      <c r="T14" s="50">
        <f t="shared" si="2"/>
        <v>5300</v>
      </c>
      <c r="U14" s="50">
        <f t="shared" si="6"/>
        <v>25</v>
      </c>
      <c r="V14" s="50">
        <f>IF(A14&lt;&gt;"",AVERAGE($F$2:F14),"")</f>
        <v>1</v>
      </c>
      <c r="W14" s="50">
        <f>IF(A14&lt;&gt;"", AVERAGE($G$2:G14), "")</f>
        <v>1.6153846153846154</v>
      </c>
      <c r="X14" s="50">
        <f>IF(A14&lt;&gt;"", COUNTIF($H$2:H14, "AC")/SUM($G$2:G14), "")</f>
        <v>0.61904761904761907</v>
      </c>
      <c r="Y14" s="50">
        <f t="shared" si="0"/>
        <v>4893.7728937728943</v>
      </c>
      <c r="Z14" s="50">
        <f t="shared" si="7"/>
        <v>60.43956043956041</v>
      </c>
      <c r="AA14" s="50" t="str">
        <f t="shared" si="3"/>
        <v>NA</v>
      </c>
      <c r="AB14" s="75" t="str">
        <f t="shared" si="4"/>
        <v>NA</v>
      </c>
      <c r="AC14" s="47" t="s">
        <v>980</v>
      </c>
      <c r="AD14" s="47" t="s">
        <v>980</v>
      </c>
      <c r="AE14" s="47" t="s">
        <v>980</v>
      </c>
      <c r="AF14" s="47" t="s">
        <v>980</v>
      </c>
    </row>
    <row r="15" spans="1:32" x14ac:dyDescent="0.15">
      <c r="A15" s="43" t="s">
        <v>981</v>
      </c>
      <c r="B15" s="34" t="s">
        <v>54</v>
      </c>
      <c r="C15" s="34" t="s">
        <v>55</v>
      </c>
      <c r="D15" s="44" t="s">
        <v>24</v>
      </c>
      <c r="E15" s="44" t="s">
        <v>1050</v>
      </c>
      <c r="F15" s="45">
        <v>1</v>
      </c>
      <c r="G15" s="46">
        <v>2</v>
      </c>
      <c r="H15" s="47" t="s">
        <v>979</v>
      </c>
      <c r="I15" s="44" t="s">
        <v>13</v>
      </c>
      <c r="J15" s="48">
        <v>40548</v>
      </c>
      <c r="K15" s="60" t="s">
        <v>56</v>
      </c>
      <c r="L15" s="61"/>
      <c r="M15" s="62"/>
      <c r="N15" s="77">
        <f t="shared" si="8"/>
        <v>4500</v>
      </c>
      <c r="O15" s="77">
        <f>AVERAGE($N$2:N15)</f>
        <v>5214.2857142857147</v>
      </c>
      <c r="P15" s="77">
        <f t="shared" si="5"/>
        <v>-54.945054945054835</v>
      </c>
      <c r="Q15" s="49">
        <f t="shared" si="9"/>
        <v>1</v>
      </c>
      <c r="R15" s="49">
        <f t="shared" si="10"/>
        <v>1.4</v>
      </c>
      <c r="S15" s="50">
        <f t="shared" si="11"/>
        <v>0.69230769230769229</v>
      </c>
      <c r="T15" s="50">
        <f t="shared" si="2"/>
        <v>5130.7692307692296</v>
      </c>
      <c r="U15" s="50">
        <f t="shared" si="6"/>
        <v>-169.23076923077042</v>
      </c>
      <c r="V15" s="50">
        <f>IF(A15&lt;&gt;"",AVERAGE($F$2:F15),"")</f>
        <v>1</v>
      </c>
      <c r="W15" s="50">
        <f>IF(A15&lt;&gt;"", AVERAGE($G$2:G15), "")</f>
        <v>1.6428571428571428</v>
      </c>
      <c r="X15" s="50">
        <f>IF(A15&lt;&gt;"", COUNTIF($H$2:H15, "AC")/SUM($G$2:G15), "")</f>
        <v>0.60869565217391308</v>
      </c>
      <c r="Y15" s="50">
        <f t="shared" si="0"/>
        <v>4861.0248447204976</v>
      </c>
      <c r="Z15" s="50">
        <f t="shared" si="7"/>
        <v>-32.748049052396709</v>
      </c>
      <c r="AA15" s="50" t="str">
        <f t="shared" si="3"/>
        <v>NA</v>
      </c>
      <c r="AB15" s="75" t="str">
        <f t="shared" si="4"/>
        <v>NA</v>
      </c>
      <c r="AC15" s="47" t="s">
        <v>980</v>
      </c>
      <c r="AD15" s="47" t="s">
        <v>980</v>
      </c>
      <c r="AE15" s="47" t="s">
        <v>980</v>
      </c>
      <c r="AF15" s="47" t="s">
        <v>980</v>
      </c>
    </row>
    <row r="16" spans="1:32" x14ac:dyDescent="0.15">
      <c r="A16" s="43" t="s">
        <v>981</v>
      </c>
      <c r="B16" s="34" t="s">
        <v>57</v>
      </c>
      <c r="C16" s="34" t="s">
        <v>58</v>
      </c>
      <c r="D16" s="44" t="s">
        <v>24</v>
      </c>
      <c r="E16" s="44" t="s">
        <v>1050</v>
      </c>
      <c r="F16" s="45">
        <v>1</v>
      </c>
      <c r="G16" s="46">
        <v>1</v>
      </c>
      <c r="H16" s="47" t="s">
        <v>979</v>
      </c>
      <c r="I16" s="44" t="s">
        <v>13</v>
      </c>
      <c r="J16" s="48">
        <v>40548</v>
      </c>
      <c r="K16" s="60" t="s">
        <v>59</v>
      </c>
      <c r="L16" s="61"/>
      <c r="M16" s="62"/>
      <c r="N16" s="77">
        <f t="shared" si="8"/>
        <v>6000</v>
      </c>
      <c r="O16" s="77">
        <f>AVERAGE($N$2:N16)</f>
        <v>5266.666666666667</v>
      </c>
      <c r="P16" s="77">
        <f t="shared" si="5"/>
        <v>52.380952380952294</v>
      </c>
      <c r="Q16" s="49">
        <f t="shared" si="9"/>
        <v>1</v>
      </c>
      <c r="R16" s="49">
        <f t="shared" si="10"/>
        <v>1.4</v>
      </c>
      <c r="S16" s="50">
        <f t="shared" si="11"/>
        <v>0.81818181818181823</v>
      </c>
      <c r="T16" s="50">
        <f t="shared" si="2"/>
        <v>5445.454545454546</v>
      </c>
      <c r="U16" s="50">
        <f t="shared" si="6"/>
        <v>314.68531468531637</v>
      </c>
      <c r="V16" s="50">
        <f>IF(A16&lt;&gt;"",AVERAGE($F$2:F16),"")</f>
        <v>1</v>
      </c>
      <c r="W16" s="50">
        <f>IF(A16&lt;&gt;"", AVERAGE($G$2:G16), "")</f>
        <v>1.6</v>
      </c>
      <c r="X16" s="50">
        <f>IF(A16&lt;&gt;"", COUNTIF($H$2:H16, "AC")/SUM($G$2:G16), "")</f>
        <v>0.625</v>
      </c>
      <c r="Y16" s="50">
        <f t="shared" si="0"/>
        <v>4912.5</v>
      </c>
      <c r="Z16" s="50">
        <f t="shared" si="7"/>
        <v>51.47515527950236</v>
      </c>
      <c r="AA16" s="50" t="str">
        <f t="shared" si="3"/>
        <v>NA</v>
      </c>
      <c r="AB16" s="75" t="str">
        <f t="shared" si="4"/>
        <v>NA</v>
      </c>
      <c r="AC16" s="47" t="s">
        <v>980</v>
      </c>
      <c r="AD16" s="47" t="s">
        <v>980</v>
      </c>
      <c r="AE16" s="47" t="s">
        <v>980</v>
      </c>
      <c r="AF16" s="47" t="s">
        <v>980</v>
      </c>
    </row>
    <row r="17" spans="1:32" x14ac:dyDescent="0.15">
      <c r="A17" s="43" t="s">
        <v>981</v>
      </c>
      <c r="B17" s="34" t="s">
        <v>60</v>
      </c>
      <c r="C17" s="34" t="s">
        <v>61</v>
      </c>
      <c r="D17" s="44" t="s">
        <v>12</v>
      </c>
      <c r="E17" s="44" t="s">
        <v>1050</v>
      </c>
      <c r="F17" s="45">
        <v>2</v>
      </c>
      <c r="G17" s="46">
        <v>2</v>
      </c>
      <c r="H17" s="47" t="s">
        <v>979</v>
      </c>
      <c r="I17" s="44" t="s">
        <v>13</v>
      </c>
      <c r="J17" s="48">
        <v>40548</v>
      </c>
      <c r="K17" s="60" t="s">
        <v>62</v>
      </c>
      <c r="L17" s="60" t="s">
        <v>63</v>
      </c>
      <c r="M17" s="62"/>
      <c r="N17" s="77">
        <f t="shared" si="8"/>
        <v>5500</v>
      </c>
      <c r="O17" s="77">
        <f>AVERAGE($N$2:N17)</f>
        <v>5281.25</v>
      </c>
      <c r="P17" s="77">
        <f t="shared" si="5"/>
        <v>14.58333333333303</v>
      </c>
      <c r="Q17" s="49">
        <f t="shared" si="9"/>
        <v>1.1000000000000001</v>
      </c>
      <c r="R17" s="49">
        <f t="shared" si="10"/>
        <v>1.3</v>
      </c>
      <c r="S17" s="50">
        <f t="shared" si="11"/>
        <v>0.75</v>
      </c>
      <c r="T17" s="50">
        <f t="shared" si="2"/>
        <v>5400</v>
      </c>
      <c r="U17" s="50">
        <f t="shared" si="6"/>
        <v>-45.454545454545951</v>
      </c>
      <c r="V17" s="50">
        <f>IF(A17&lt;&gt;"",AVERAGE($F$2:F17),"")</f>
        <v>1.0625</v>
      </c>
      <c r="W17" s="50">
        <f>IF(A17&lt;&gt;"", AVERAGE($G$2:G17), "")</f>
        <v>1.625</v>
      </c>
      <c r="X17" s="50">
        <f>IF(A17&lt;&gt;"", COUNTIF($H$2:H17, "AC")/SUM($G$2:G17), "")</f>
        <v>0.61538461538461542</v>
      </c>
      <c r="Y17" s="50">
        <f t="shared" si="0"/>
        <v>4944.711538461539</v>
      </c>
      <c r="Z17" s="50">
        <f t="shared" si="7"/>
        <v>32.211538461539021</v>
      </c>
      <c r="AA17" s="50" t="str">
        <f t="shared" si="3"/>
        <v>NA</v>
      </c>
      <c r="AB17" s="75" t="str">
        <f t="shared" si="4"/>
        <v>NA</v>
      </c>
      <c r="AC17" s="47" t="s">
        <v>980</v>
      </c>
      <c r="AD17" s="47" t="s">
        <v>980</v>
      </c>
      <c r="AE17" s="47" t="s">
        <v>980</v>
      </c>
      <c r="AF17" s="47" t="s">
        <v>980</v>
      </c>
    </row>
    <row r="18" spans="1:32" x14ac:dyDescent="0.15">
      <c r="A18" s="43" t="s">
        <v>981</v>
      </c>
      <c r="B18" s="34" t="s">
        <v>64</v>
      </c>
      <c r="C18" s="34" t="s">
        <v>65</v>
      </c>
      <c r="D18" s="44" t="s">
        <v>66</v>
      </c>
      <c r="E18" s="44" t="s">
        <v>1050</v>
      </c>
      <c r="F18" s="45">
        <v>1</v>
      </c>
      <c r="G18" s="46">
        <v>1</v>
      </c>
      <c r="H18" s="47" t="s">
        <v>979</v>
      </c>
      <c r="I18" s="44" t="s">
        <v>13</v>
      </c>
      <c r="J18" s="48">
        <v>40548</v>
      </c>
      <c r="K18" s="60" t="s">
        <v>67</v>
      </c>
      <c r="L18" s="61"/>
      <c r="M18" s="62"/>
      <c r="N18" s="77">
        <f t="shared" si="8"/>
        <v>6000</v>
      </c>
      <c r="O18" s="77">
        <f>AVERAGE($N$2:N18)</f>
        <v>5323.5294117647063</v>
      </c>
      <c r="P18" s="77">
        <f t="shared" si="5"/>
        <v>42.27941176470631</v>
      </c>
      <c r="Q18" s="49">
        <f t="shared" si="9"/>
        <v>1.1000000000000001</v>
      </c>
      <c r="R18" s="49">
        <f t="shared" si="10"/>
        <v>1.3</v>
      </c>
      <c r="S18" s="50">
        <f t="shared" si="11"/>
        <v>0.75</v>
      </c>
      <c r="T18" s="50">
        <f t="shared" si="2"/>
        <v>5400</v>
      </c>
      <c r="U18" s="50">
        <f t="shared" si="6"/>
        <v>0</v>
      </c>
      <c r="V18" s="50">
        <f>IF(A18&lt;&gt;"",AVERAGE($F$2:F18),"")</f>
        <v>1.0588235294117647</v>
      </c>
      <c r="W18" s="50">
        <f>IF(A18&lt;&gt;"", AVERAGE($G$2:G18), "")</f>
        <v>1.588235294117647</v>
      </c>
      <c r="X18" s="50">
        <f>IF(A18&lt;&gt;"", COUNTIF($H$2:H18, "AC")/SUM($G$2:G18), "")</f>
        <v>0.62962962962962965</v>
      </c>
      <c r="Y18" s="50">
        <f t="shared" si="0"/>
        <v>4985.8387799564271</v>
      </c>
      <c r="Z18" s="50">
        <f t="shared" si="7"/>
        <v>41.12724149488804</v>
      </c>
      <c r="AA18" s="50" t="str">
        <f t="shared" si="3"/>
        <v>NA</v>
      </c>
      <c r="AB18" s="75" t="str">
        <f t="shared" si="4"/>
        <v>NA</v>
      </c>
      <c r="AC18" s="47" t="s">
        <v>980</v>
      </c>
      <c r="AD18" s="47" t="s">
        <v>980</v>
      </c>
      <c r="AE18" s="47" t="s">
        <v>980</v>
      </c>
      <c r="AF18" s="47" t="s">
        <v>980</v>
      </c>
    </row>
    <row r="19" spans="1:32" x14ac:dyDescent="0.15">
      <c r="A19" s="43" t="s">
        <v>981</v>
      </c>
      <c r="B19" s="34" t="s">
        <v>68</v>
      </c>
      <c r="C19" s="34" t="s">
        <v>69</v>
      </c>
      <c r="D19" s="44" t="s">
        <v>66</v>
      </c>
      <c r="E19" s="44" t="s">
        <v>1050</v>
      </c>
      <c r="F19" s="45">
        <v>1</v>
      </c>
      <c r="G19" s="46">
        <v>1</v>
      </c>
      <c r="H19" s="47" t="s">
        <v>979</v>
      </c>
      <c r="I19" s="44" t="s">
        <v>13</v>
      </c>
      <c r="J19" s="48">
        <v>40548</v>
      </c>
      <c r="K19" s="60" t="s">
        <v>70</v>
      </c>
      <c r="L19" s="61"/>
      <c r="M19" s="62"/>
      <c r="N19" s="77">
        <f t="shared" si="8"/>
        <v>6000</v>
      </c>
      <c r="O19" s="77">
        <f>AVERAGE($N$2:N19)</f>
        <v>5361.1111111111113</v>
      </c>
      <c r="P19" s="77">
        <f t="shared" si="5"/>
        <v>37.581699346405003</v>
      </c>
      <c r="Q19" s="49">
        <f t="shared" si="9"/>
        <v>1.1000000000000001</v>
      </c>
      <c r="R19" s="49">
        <f t="shared" si="10"/>
        <v>1.3</v>
      </c>
      <c r="S19" s="50">
        <f t="shared" si="11"/>
        <v>0.75</v>
      </c>
      <c r="T19" s="50">
        <f t="shared" si="2"/>
        <v>5400</v>
      </c>
      <c r="U19" s="50">
        <f t="shared" si="6"/>
        <v>0</v>
      </c>
      <c r="V19" s="50">
        <f>IF(A19&lt;&gt;"",AVERAGE($F$2:F19),"")</f>
        <v>1.0555555555555556</v>
      </c>
      <c r="W19" s="50">
        <f>IF(A19&lt;&gt;"", AVERAGE($G$2:G19), "")</f>
        <v>1.5555555555555556</v>
      </c>
      <c r="X19" s="50">
        <f>IF(A19&lt;&gt;"", COUNTIF($H$2:H19, "AC")/SUM($G$2:G19), "")</f>
        <v>0.6428571428571429</v>
      </c>
      <c r="Y19" s="50">
        <f t="shared" si="0"/>
        <v>5023.8095238095239</v>
      </c>
      <c r="Z19" s="50">
        <f t="shared" si="7"/>
        <v>37.970743853096792</v>
      </c>
      <c r="AA19" s="50" t="str">
        <f t="shared" si="3"/>
        <v>NA</v>
      </c>
      <c r="AB19" s="75" t="str">
        <f t="shared" si="4"/>
        <v>NA</v>
      </c>
      <c r="AC19" s="47" t="s">
        <v>980</v>
      </c>
      <c r="AD19" s="47" t="s">
        <v>980</v>
      </c>
      <c r="AE19" s="47" t="s">
        <v>980</v>
      </c>
      <c r="AF19" s="47" t="s">
        <v>980</v>
      </c>
    </row>
    <row r="20" spans="1:32" x14ac:dyDescent="0.15">
      <c r="A20" s="43" t="s">
        <v>981</v>
      </c>
      <c r="B20" s="34" t="s">
        <v>71</v>
      </c>
      <c r="C20" s="34" t="s">
        <v>72</v>
      </c>
      <c r="D20" s="44" t="s">
        <v>24</v>
      </c>
      <c r="E20" s="44" t="s">
        <v>1050</v>
      </c>
      <c r="F20" s="45">
        <v>1</v>
      </c>
      <c r="G20" s="46">
        <v>1</v>
      </c>
      <c r="H20" s="47" t="s">
        <v>979</v>
      </c>
      <c r="I20" s="44" t="s">
        <v>13</v>
      </c>
      <c r="J20" s="48">
        <v>40549</v>
      </c>
      <c r="K20" s="63"/>
      <c r="L20" s="61"/>
      <c r="M20" s="62"/>
      <c r="N20" s="77">
        <f t="shared" si="8"/>
        <v>6000</v>
      </c>
      <c r="O20" s="77">
        <f>AVERAGE($N$2:N20)</f>
        <v>5394.7368421052633</v>
      </c>
      <c r="P20" s="77">
        <f t="shared" si="5"/>
        <v>33.625730994152036</v>
      </c>
      <c r="Q20" s="49">
        <f t="shared" si="9"/>
        <v>1.1000000000000001</v>
      </c>
      <c r="R20" s="49">
        <f t="shared" si="10"/>
        <v>1.3</v>
      </c>
      <c r="S20" s="50">
        <f t="shared" si="11"/>
        <v>0.75</v>
      </c>
      <c r="T20" s="50">
        <f t="shared" si="2"/>
        <v>5400</v>
      </c>
      <c r="U20" s="50">
        <f t="shared" si="6"/>
        <v>0</v>
      </c>
      <c r="V20" s="50">
        <f>IF(A20&lt;&gt;"",AVERAGE($F$2:F20),"")</f>
        <v>1.0526315789473684</v>
      </c>
      <c r="W20" s="50">
        <f>IF(A20&lt;&gt;"", AVERAGE($G$2:G20), "")</f>
        <v>1.5263157894736843</v>
      </c>
      <c r="X20" s="50">
        <f>IF(A20&lt;&gt;"", COUNTIF($H$2:H20, "AC")/SUM($G$2:G20), "")</f>
        <v>0.65517241379310343</v>
      </c>
      <c r="Y20" s="50">
        <f t="shared" si="0"/>
        <v>5058.9836660617048</v>
      </c>
      <c r="Z20" s="50">
        <f t="shared" si="7"/>
        <v>35.1741422521809</v>
      </c>
      <c r="AA20" s="50" t="str">
        <f t="shared" si="3"/>
        <v>NA</v>
      </c>
      <c r="AB20" s="75" t="str">
        <f t="shared" si="4"/>
        <v>NA</v>
      </c>
      <c r="AC20" s="47" t="s">
        <v>980</v>
      </c>
      <c r="AD20" s="47" t="s">
        <v>980</v>
      </c>
      <c r="AE20" s="47" t="s">
        <v>980</v>
      </c>
      <c r="AF20" s="47" t="s">
        <v>980</v>
      </c>
    </row>
    <row r="21" spans="1:32" x14ac:dyDescent="0.15">
      <c r="A21" s="43" t="s">
        <v>981</v>
      </c>
      <c r="B21" s="34" t="s">
        <v>73</v>
      </c>
      <c r="C21" s="34" t="s">
        <v>74</v>
      </c>
      <c r="D21" s="44" t="s">
        <v>75</v>
      </c>
      <c r="E21" s="44" t="s">
        <v>1050</v>
      </c>
      <c r="F21" s="45">
        <v>1</v>
      </c>
      <c r="G21" s="46">
        <v>2</v>
      </c>
      <c r="H21" s="47" t="s">
        <v>979</v>
      </c>
      <c r="I21" s="44" t="s">
        <v>13</v>
      </c>
      <c r="J21" s="48">
        <v>40549</v>
      </c>
      <c r="K21" s="60" t="s">
        <v>76</v>
      </c>
      <c r="L21" s="61"/>
      <c r="M21" s="62"/>
      <c r="N21" s="77">
        <f t="shared" ref="N21:N84" si="12">(0.5*F21/5+0.25*(1-(G21-1)/10)+0.25*(IF(H21="AC",1,0)/G21))*10000</f>
        <v>4500</v>
      </c>
      <c r="O21" s="77">
        <f>AVERAGE($N$2:N21)</f>
        <v>5350</v>
      </c>
      <c r="P21" s="77">
        <f t="shared" si="5"/>
        <v>-44.736842105263349</v>
      </c>
      <c r="Q21" s="49">
        <f t="shared" si="9"/>
        <v>1.1000000000000001</v>
      </c>
      <c r="R21" s="49">
        <f t="shared" si="10"/>
        <v>1.4</v>
      </c>
      <c r="S21" s="50">
        <f t="shared" si="11"/>
        <v>0.75</v>
      </c>
      <c r="T21" s="50">
        <f t="shared" si="2"/>
        <v>5375</v>
      </c>
      <c r="U21" s="50">
        <f t="shared" si="6"/>
        <v>-25</v>
      </c>
      <c r="V21" s="50">
        <f>IF(A21&lt;&gt;"",AVERAGE($F$2:F21),"")</f>
        <v>1.05</v>
      </c>
      <c r="W21" s="50">
        <f>IF(A21&lt;&gt;"", AVERAGE($G$2:G21), "")</f>
        <v>1.55</v>
      </c>
      <c r="X21" s="50">
        <f>IF(A21&lt;&gt;"", COUNTIF($H$2:H21, "AC")/SUM($G$2:G21), "")</f>
        <v>0.64516129032258063</v>
      </c>
      <c r="Y21" s="50">
        <f t="shared" si="0"/>
        <v>5025.4032258064517</v>
      </c>
      <c r="Z21" s="50">
        <f t="shared" si="7"/>
        <v>-33.580440255253052</v>
      </c>
      <c r="AA21" s="50" t="str">
        <f t="shared" si="3"/>
        <v>NA</v>
      </c>
      <c r="AB21" s="75" t="str">
        <f t="shared" si="4"/>
        <v>NA</v>
      </c>
      <c r="AC21" s="47" t="s">
        <v>980</v>
      </c>
      <c r="AD21" s="47" t="s">
        <v>980</v>
      </c>
      <c r="AE21" s="47" t="s">
        <v>980</v>
      </c>
      <c r="AF21" s="47" t="s">
        <v>980</v>
      </c>
    </row>
    <row r="22" spans="1:32" x14ac:dyDescent="0.15">
      <c r="A22" s="43" t="s">
        <v>981</v>
      </c>
      <c r="B22" s="34" t="s">
        <v>77</v>
      </c>
      <c r="C22" s="34" t="s">
        <v>78</v>
      </c>
      <c r="D22" s="44" t="s">
        <v>79</v>
      </c>
      <c r="E22" s="44" t="s">
        <v>1050</v>
      </c>
      <c r="F22" s="45">
        <v>1</v>
      </c>
      <c r="G22" s="46">
        <v>1</v>
      </c>
      <c r="H22" s="47" t="s">
        <v>979</v>
      </c>
      <c r="I22" s="44" t="s">
        <v>13</v>
      </c>
      <c r="J22" s="48">
        <v>40549</v>
      </c>
      <c r="K22" s="60" t="s">
        <v>80</v>
      </c>
      <c r="L22" s="61"/>
      <c r="M22" s="62"/>
      <c r="N22" s="77">
        <f t="shared" si="12"/>
        <v>6000</v>
      </c>
      <c r="O22" s="77">
        <f>AVERAGE($N$2:N22)</f>
        <v>5380.9523809523807</v>
      </c>
      <c r="P22" s="77">
        <f t="shared" si="5"/>
        <v>30.952380952380736</v>
      </c>
      <c r="Q22" s="49">
        <f t="shared" si="9"/>
        <v>1.1000000000000001</v>
      </c>
      <c r="R22" s="49">
        <f t="shared" si="10"/>
        <v>1.3</v>
      </c>
      <c r="S22" s="50">
        <f t="shared" si="11"/>
        <v>0.75</v>
      </c>
      <c r="T22" s="50">
        <f t="shared" si="2"/>
        <v>5400</v>
      </c>
      <c r="U22" s="50">
        <f t="shared" si="6"/>
        <v>25</v>
      </c>
      <c r="V22" s="50">
        <f>IF(A22&lt;&gt;"",AVERAGE($F$2:F22),"")</f>
        <v>1.0476190476190477</v>
      </c>
      <c r="W22" s="50">
        <f>IF(A22&lt;&gt;"", AVERAGE($G$2:G22), "")</f>
        <v>1.5238095238095237</v>
      </c>
      <c r="X22" s="50">
        <f>IF(A22&lt;&gt;"", COUNTIF($H$2:H22, "AC")/SUM($G$2:G22), "")</f>
        <v>0.65625</v>
      </c>
      <c r="Y22" s="50">
        <f t="shared" si="0"/>
        <v>5057.291666666667</v>
      </c>
      <c r="Z22" s="50">
        <f t="shared" si="7"/>
        <v>31.888440860215269</v>
      </c>
      <c r="AA22" s="50" t="str">
        <f t="shared" si="3"/>
        <v>NA</v>
      </c>
      <c r="AB22" s="75" t="str">
        <f t="shared" si="4"/>
        <v>NA</v>
      </c>
      <c r="AC22" s="47" t="s">
        <v>980</v>
      </c>
      <c r="AD22" s="47" t="s">
        <v>980</v>
      </c>
      <c r="AE22" s="47" t="s">
        <v>980</v>
      </c>
      <c r="AF22" s="47" t="s">
        <v>980</v>
      </c>
    </row>
    <row r="23" spans="1:32" x14ac:dyDescent="0.15">
      <c r="A23" s="43" t="s">
        <v>981</v>
      </c>
      <c r="B23" s="34" t="s">
        <v>81</v>
      </c>
      <c r="C23" s="34" t="s">
        <v>82</v>
      </c>
      <c r="D23" s="44" t="s">
        <v>83</v>
      </c>
      <c r="E23" s="44" t="s">
        <v>1050</v>
      </c>
      <c r="F23" s="45">
        <v>1</v>
      </c>
      <c r="G23" s="46">
        <v>1</v>
      </c>
      <c r="H23" s="47" t="s">
        <v>979</v>
      </c>
      <c r="I23" s="44" t="s">
        <v>13</v>
      </c>
      <c r="J23" s="48">
        <v>40549</v>
      </c>
      <c r="K23" s="60" t="s">
        <v>84</v>
      </c>
      <c r="L23" s="61"/>
      <c r="M23" s="62"/>
      <c r="N23" s="77">
        <f t="shared" si="12"/>
        <v>6000</v>
      </c>
      <c r="O23" s="77">
        <f>AVERAGE($N$2:N23)</f>
        <v>5409.090909090909</v>
      </c>
      <c r="P23" s="77">
        <f t="shared" si="5"/>
        <v>28.138528138528272</v>
      </c>
      <c r="Q23" s="49">
        <f t="shared" si="9"/>
        <v>1.1000000000000001</v>
      </c>
      <c r="R23" s="49">
        <f t="shared" si="10"/>
        <v>1.3</v>
      </c>
      <c r="S23" s="50">
        <f t="shared" si="11"/>
        <v>0.75</v>
      </c>
      <c r="T23" s="50">
        <f t="shared" si="2"/>
        <v>5400</v>
      </c>
      <c r="U23" s="50">
        <f t="shared" si="6"/>
        <v>0</v>
      </c>
      <c r="V23" s="50">
        <f>IF(A23&lt;&gt;"",AVERAGE($F$2:F23),"")</f>
        <v>1.0454545454545454</v>
      </c>
      <c r="W23" s="50">
        <f>IF(A23&lt;&gt;"", AVERAGE($G$2:G23), "")</f>
        <v>1.5</v>
      </c>
      <c r="X23" s="50">
        <f>IF(A23&lt;&gt;"", COUNTIF($H$2:H23, "AC")/SUM($G$2:G23), "")</f>
        <v>0.66666666666666663</v>
      </c>
      <c r="Y23" s="50">
        <f t="shared" si="0"/>
        <v>5087.121212121212</v>
      </c>
      <c r="Z23" s="50">
        <f t="shared" si="7"/>
        <v>29.829545454545041</v>
      </c>
      <c r="AA23" s="50" t="str">
        <f t="shared" si="3"/>
        <v>NA</v>
      </c>
      <c r="AB23" s="75" t="str">
        <f t="shared" si="4"/>
        <v>NA</v>
      </c>
      <c r="AC23" s="47" t="s">
        <v>980</v>
      </c>
      <c r="AD23" s="47" t="s">
        <v>980</v>
      </c>
      <c r="AE23" s="47" t="s">
        <v>980</v>
      </c>
      <c r="AF23" s="47" t="s">
        <v>980</v>
      </c>
    </row>
    <row r="24" spans="1:32" x14ac:dyDescent="0.15">
      <c r="A24" s="43" t="s">
        <v>981</v>
      </c>
      <c r="B24" s="34" t="s">
        <v>85</v>
      </c>
      <c r="C24" s="34" t="s">
        <v>86</v>
      </c>
      <c r="D24" s="52" t="s">
        <v>66</v>
      </c>
      <c r="E24" s="44" t="s">
        <v>1050</v>
      </c>
      <c r="F24" s="53">
        <v>2</v>
      </c>
      <c r="G24" s="46">
        <v>3</v>
      </c>
      <c r="H24" s="47" t="s">
        <v>979</v>
      </c>
      <c r="I24" s="44" t="s">
        <v>13</v>
      </c>
      <c r="J24" s="54">
        <v>40549</v>
      </c>
      <c r="K24" s="64"/>
      <c r="L24" s="65" t="s">
        <v>87</v>
      </c>
      <c r="M24" s="66"/>
      <c r="N24" s="77">
        <f t="shared" si="12"/>
        <v>4833.333333333333</v>
      </c>
      <c r="O24" s="77">
        <f>AVERAGE($N$2:N24)</f>
        <v>5384.057971014493</v>
      </c>
      <c r="P24" s="77">
        <f t="shared" si="5"/>
        <v>-25.032938076416031</v>
      </c>
      <c r="Q24" s="49">
        <f t="shared" si="9"/>
        <v>1.2</v>
      </c>
      <c r="R24" s="49">
        <f t="shared" si="10"/>
        <v>1.5</v>
      </c>
      <c r="S24" s="50">
        <f t="shared" si="11"/>
        <v>0.69230769230769229</v>
      </c>
      <c r="T24" s="50">
        <f t="shared" si="2"/>
        <v>5305.7692307692305</v>
      </c>
      <c r="U24" s="50">
        <f t="shared" si="6"/>
        <v>-94.230769230769511</v>
      </c>
      <c r="V24" s="50">
        <f>IF(A24&lt;&gt;"",AVERAGE($F$2:F24),"")</f>
        <v>1.0869565217391304</v>
      </c>
      <c r="W24" s="50">
        <f>IF(A24&lt;&gt;"", AVERAGE($G$2:G24), "")</f>
        <v>1.5652173913043479</v>
      </c>
      <c r="X24" s="50">
        <f>IF(A24&lt;&gt;"", COUNTIF($H$2:H24, "AC")/SUM($G$2:G24), "")</f>
        <v>0.63888888888888884</v>
      </c>
      <c r="Y24" s="50">
        <f t="shared" si="0"/>
        <v>5042.8743961352666</v>
      </c>
      <c r="Z24" s="50">
        <f t="shared" si="7"/>
        <v>-44.246815985945432</v>
      </c>
      <c r="AA24" s="50" t="str">
        <f t="shared" si="3"/>
        <v>NA</v>
      </c>
      <c r="AB24" s="75" t="str">
        <f t="shared" si="4"/>
        <v>NA</v>
      </c>
      <c r="AC24" s="47" t="s">
        <v>980</v>
      </c>
      <c r="AD24" s="47" t="s">
        <v>980</v>
      </c>
      <c r="AE24" s="47" t="s">
        <v>980</v>
      </c>
      <c r="AF24" s="47" t="s">
        <v>980</v>
      </c>
    </row>
    <row r="25" spans="1:32" x14ac:dyDescent="0.15">
      <c r="A25" s="43" t="s">
        <v>981</v>
      </c>
      <c r="B25" s="34" t="s">
        <v>88</v>
      </c>
      <c r="C25" s="34" t="s">
        <v>89</v>
      </c>
      <c r="D25" s="44" t="s">
        <v>24</v>
      </c>
      <c r="E25" s="44" t="s">
        <v>1050</v>
      </c>
      <c r="F25" s="45">
        <v>1</v>
      </c>
      <c r="G25" s="46">
        <v>1</v>
      </c>
      <c r="H25" s="47" t="s">
        <v>979</v>
      </c>
      <c r="I25" s="44" t="s">
        <v>13</v>
      </c>
      <c r="J25" s="48">
        <v>40549</v>
      </c>
      <c r="K25" s="60" t="s">
        <v>90</v>
      </c>
      <c r="L25" s="61"/>
      <c r="M25" s="62"/>
      <c r="N25" s="77">
        <f t="shared" si="12"/>
        <v>6000</v>
      </c>
      <c r="O25" s="77">
        <f>AVERAGE($N$2:N25)</f>
        <v>5409.7222222222217</v>
      </c>
      <c r="P25" s="77">
        <f t="shared" si="5"/>
        <v>25.664251207728739</v>
      </c>
      <c r="Q25" s="49">
        <f t="shared" si="9"/>
        <v>1.2</v>
      </c>
      <c r="R25" s="49">
        <f t="shared" si="10"/>
        <v>1.4</v>
      </c>
      <c r="S25" s="50">
        <f t="shared" si="11"/>
        <v>0.69230769230769229</v>
      </c>
      <c r="T25" s="50">
        <f t="shared" si="2"/>
        <v>5330.7692307692305</v>
      </c>
      <c r="U25" s="50">
        <f t="shared" si="6"/>
        <v>25</v>
      </c>
      <c r="V25" s="50">
        <f>IF(A25&lt;&gt;"",AVERAGE($F$2:F25),"")</f>
        <v>1.0833333333333333</v>
      </c>
      <c r="W25" s="50">
        <f>IF(A25&lt;&gt;"", AVERAGE($G$2:G25), "")</f>
        <v>1.5416666666666667</v>
      </c>
      <c r="X25" s="50">
        <f>IF(A25&lt;&gt;"", COUNTIF($H$2:H25, "AC")/SUM($G$2:G25), "")</f>
        <v>0.64864864864864868</v>
      </c>
      <c r="Y25" s="50">
        <f t="shared" si="0"/>
        <v>5069.5382882882886</v>
      </c>
      <c r="Z25" s="50">
        <f t="shared" si="7"/>
        <v>26.663892153022061</v>
      </c>
      <c r="AA25" s="50" t="str">
        <f t="shared" si="3"/>
        <v>NA</v>
      </c>
      <c r="AB25" s="75" t="str">
        <f t="shared" si="4"/>
        <v>NA</v>
      </c>
      <c r="AC25" s="47" t="s">
        <v>980</v>
      </c>
      <c r="AD25" s="47" t="s">
        <v>980</v>
      </c>
      <c r="AE25" s="47" t="s">
        <v>980</v>
      </c>
      <c r="AF25" s="47" t="s">
        <v>980</v>
      </c>
    </row>
    <row r="26" spans="1:32" x14ac:dyDescent="0.15">
      <c r="A26" s="43" t="s">
        <v>981</v>
      </c>
      <c r="B26" s="34" t="s">
        <v>91</v>
      </c>
      <c r="C26" s="34" t="s">
        <v>92</v>
      </c>
      <c r="D26" s="44" t="s">
        <v>93</v>
      </c>
      <c r="E26" s="44" t="s">
        <v>1050</v>
      </c>
      <c r="F26" s="45">
        <v>1</v>
      </c>
      <c r="G26" s="46">
        <v>1</v>
      </c>
      <c r="H26" s="47" t="s">
        <v>979</v>
      </c>
      <c r="I26" s="44" t="s">
        <v>13</v>
      </c>
      <c r="J26" s="48">
        <v>40549</v>
      </c>
      <c r="K26" s="63"/>
      <c r="L26" s="61"/>
      <c r="M26" s="62"/>
      <c r="N26" s="77">
        <f t="shared" si="12"/>
        <v>6000</v>
      </c>
      <c r="O26" s="77">
        <f>AVERAGE($N$2:N26)</f>
        <v>5433.3333333333321</v>
      </c>
      <c r="P26" s="77">
        <f t="shared" si="5"/>
        <v>23.611111111110404</v>
      </c>
      <c r="Q26" s="49">
        <f t="shared" si="9"/>
        <v>1.2</v>
      </c>
      <c r="R26" s="49">
        <f t="shared" si="10"/>
        <v>1.4</v>
      </c>
      <c r="S26" s="50">
        <f t="shared" si="11"/>
        <v>0.75</v>
      </c>
      <c r="T26" s="50">
        <f t="shared" si="2"/>
        <v>5475</v>
      </c>
      <c r="U26" s="50">
        <f t="shared" si="6"/>
        <v>144.23076923076951</v>
      </c>
      <c r="V26" s="50">
        <f>IF(A26&lt;&gt;"",AVERAGE($F$2:F26),"")</f>
        <v>1.08</v>
      </c>
      <c r="W26" s="50">
        <f>IF(A26&lt;&gt;"", AVERAGE($G$2:G26), "")</f>
        <v>1.52</v>
      </c>
      <c r="X26" s="50">
        <f>IF(A26&lt;&gt;"", COUNTIF($H$2:H26, "AC")/SUM($G$2:G26), "")</f>
        <v>0.65789473684210531</v>
      </c>
      <c r="Y26" s="50">
        <f t="shared" si="0"/>
        <v>5094.7368421052633</v>
      </c>
      <c r="Z26" s="50">
        <f t="shared" si="7"/>
        <v>25.198553816974709</v>
      </c>
      <c r="AA26" s="50" t="str">
        <f t="shared" si="3"/>
        <v>NA</v>
      </c>
      <c r="AB26" s="75" t="str">
        <f t="shared" si="4"/>
        <v>NA</v>
      </c>
      <c r="AC26" s="47" t="s">
        <v>980</v>
      </c>
      <c r="AD26" s="47" t="s">
        <v>980</v>
      </c>
      <c r="AE26" s="47" t="s">
        <v>980</v>
      </c>
      <c r="AF26" s="47" t="s">
        <v>980</v>
      </c>
    </row>
    <row r="27" spans="1:32" x14ac:dyDescent="0.15">
      <c r="A27" s="43" t="s">
        <v>981</v>
      </c>
      <c r="B27" s="34" t="s">
        <v>94</v>
      </c>
      <c r="C27" s="34" t="s">
        <v>95</v>
      </c>
      <c r="D27" s="44" t="s">
        <v>66</v>
      </c>
      <c r="E27" s="44" t="s">
        <v>1050</v>
      </c>
      <c r="F27" s="45">
        <v>1</v>
      </c>
      <c r="G27" s="46">
        <v>1</v>
      </c>
      <c r="H27" s="47" t="s">
        <v>979</v>
      </c>
      <c r="I27" s="44" t="s">
        <v>13</v>
      </c>
      <c r="J27" s="48">
        <v>40550</v>
      </c>
      <c r="K27" s="63"/>
      <c r="L27" s="60" t="s">
        <v>96</v>
      </c>
      <c r="M27" s="62"/>
      <c r="N27" s="77">
        <f t="shared" si="12"/>
        <v>6000</v>
      </c>
      <c r="O27" s="77">
        <f>AVERAGE($N$2:N27)</f>
        <v>5455.1282051282042</v>
      </c>
      <c r="P27" s="77">
        <f t="shared" si="5"/>
        <v>21.794871794872051</v>
      </c>
      <c r="Q27" s="49">
        <f t="shared" si="9"/>
        <v>1.1000000000000001</v>
      </c>
      <c r="R27" s="49">
        <f t="shared" si="10"/>
        <v>1.3</v>
      </c>
      <c r="S27" s="50">
        <f t="shared" si="11"/>
        <v>0.75</v>
      </c>
      <c r="T27" s="50">
        <f t="shared" si="2"/>
        <v>5400</v>
      </c>
      <c r="U27" s="50">
        <f t="shared" si="6"/>
        <v>-75</v>
      </c>
      <c r="V27" s="50">
        <f>IF(A27&lt;&gt;"",AVERAGE($F$2:F27),"")</f>
        <v>1.0769230769230769</v>
      </c>
      <c r="W27" s="50">
        <f>IF(A27&lt;&gt;"", AVERAGE($G$2:G27), "")</f>
        <v>1.5</v>
      </c>
      <c r="X27" s="50">
        <f>IF(A27&lt;&gt;"", COUNTIF($H$2:H27, "AC")/SUM($G$2:G27), "")</f>
        <v>0.66666666666666663</v>
      </c>
      <c r="Y27" s="50">
        <f t="shared" si="0"/>
        <v>5118.5897435897432</v>
      </c>
      <c r="Z27" s="50">
        <f t="shared" si="7"/>
        <v>23.852901484479844</v>
      </c>
      <c r="AA27" s="50" t="str">
        <f t="shared" si="3"/>
        <v>NA</v>
      </c>
      <c r="AB27" s="75" t="str">
        <f t="shared" si="4"/>
        <v>NA</v>
      </c>
      <c r="AC27" s="47" t="s">
        <v>980</v>
      </c>
      <c r="AD27" s="47" t="s">
        <v>980</v>
      </c>
      <c r="AE27" s="47" t="s">
        <v>980</v>
      </c>
      <c r="AF27" s="47" t="s">
        <v>980</v>
      </c>
    </row>
    <row r="28" spans="1:32" x14ac:dyDescent="0.15">
      <c r="A28" s="43" t="s">
        <v>981</v>
      </c>
      <c r="B28" s="34" t="s">
        <v>97</v>
      </c>
      <c r="C28" s="34" t="s">
        <v>98</v>
      </c>
      <c r="D28" s="44" t="s">
        <v>20</v>
      </c>
      <c r="E28" s="44" t="s">
        <v>1050</v>
      </c>
      <c r="F28" s="45">
        <v>1</v>
      </c>
      <c r="G28" s="46">
        <v>1</v>
      </c>
      <c r="H28" s="47" t="s">
        <v>979</v>
      </c>
      <c r="I28" s="44" t="s">
        <v>13</v>
      </c>
      <c r="J28" s="48">
        <v>40550</v>
      </c>
      <c r="K28" s="60" t="s">
        <v>99</v>
      </c>
      <c r="L28" s="60" t="s">
        <v>100</v>
      </c>
      <c r="M28" s="62"/>
      <c r="N28" s="77">
        <f t="shared" si="12"/>
        <v>6000</v>
      </c>
      <c r="O28" s="77">
        <f>AVERAGE($N$2:N28)</f>
        <v>5475.3086419753081</v>
      </c>
      <c r="P28" s="77">
        <f>O28-O27</f>
        <v>20.18043684710392</v>
      </c>
      <c r="Q28" s="49">
        <f t="shared" si="9"/>
        <v>1.1000000000000001</v>
      </c>
      <c r="R28" s="49">
        <f t="shared" si="10"/>
        <v>1.3</v>
      </c>
      <c r="S28" s="50">
        <f t="shared" si="11"/>
        <v>0.75</v>
      </c>
      <c r="T28" s="50">
        <f t="shared" si="2"/>
        <v>5400</v>
      </c>
      <c r="U28" s="50">
        <f t="shared" si="6"/>
        <v>0</v>
      </c>
      <c r="V28" s="50">
        <f>IF(A28&lt;&gt;"",AVERAGE($F$2:F28),"")</f>
        <v>1.0740740740740742</v>
      </c>
      <c r="W28" s="50">
        <f>IF(A28&lt;&gt;"", AVERAGE($G$2:G28), "")</f>
        <v>1.4814814814814814</v>
      </c>
      <c r="X28" s="50">
        <f>IF(A28&lt;&gt;"", COUNTIF($H$2:H28, "AC")/SUM($G$2:G28), "")</f>
        <v>0.67500000000000004</v>
      </c>
      <c r="Y28" s="50">
        <f t="shared" si="0"/>
        <v>5141.2037037037044</v>
      </c>
      <c r="Z28" s="50">
        <f t="shared" si="7"/>
        <v>22.613960113961184</v>
      </c>
      <c r="AA28" s="50" t="str">
        <f t="shared" si="3"/>
        <v>NA</v>
      </c>
      <c r="AB28" s="75" t="str">
        <f t="shared" si="4"/>
        <v>NA</v>
      </c>
      <c r="AC28" s="47" t="s">
        <v>980</v>
      </c>
      <c r="AD28" s="47" t="s">
        <v>980</v>
      </c>
      <c r="AE28" s="47" t="s">
        <v>980</v>
      </c>
      <c r="AF28" s="47" t="s">
        <v>980</v>
      </c>
    </row>
    <row r="29" spans="1:32" x14ac:dyDescent="0.15">
      <c r="A29" s="43" t="s">
        <v>981</v>
      </c>
      <c r="B29" s="34" t="s">
        <v>101</v>
      </c>
      <c r="C29" s="34" t="s">
        <v>102</v>
      </c>
      <c r="D29" s="44" t="s">
        <v>103</v>
      </c>
      <c r="E29" s="44" t="s">
        <v>1050</v>
      </c>
      <c r="F29" s="45">
        <v>2</v>
      </c>
      <c r="G29" s="46">
        <v>2</v>
      </c>
      <c r="H29" s="47" t="s">
        <v>979</v>
      </c>
      <c r="I29" s="44" t="s">
        <v>13</v>
      </c>
      <c r="J29" s="48">
        <v>40550</v>
      </c>
      <c r="K29" s="63"/>
      <c r="L29" s="60" t="s">
        <v>104</v>
      </c>
      <c r="M29" s="62"/>
      <c r="N29" s="77">
        <f t="shared" si="12"/>
        <v>5500</v>
      </c>
      <c r="O29" s="77">
        <f>AVERAGE($N$2:N29)</f>
        <v>5476.1904761904752</v>
      </c>
      <c r="P29" s="77">
        <f t="shared" si="5"/>
        <v>0.88183421516714589</v>
      </c>
      <c r="Q29" s="49">
        <f t="shared" si="9"/>
        <v>1.2</v>
      </c>
      <c r="R29" s="49">
        <f t="shared" si="10"/>
        <v>1.4</v>
      </c>
      <c r="S29" s="50">
        <f t="shared" si="11"/>
        <v>0.69230769230769229</v>
      </c>
      <c r="T29" s="50">
        <f t="shared" si="2"/>
        <v>5330.7692307692305</v>
      </c>
      <c r="U29" s="50">
        <f t="shared" si="6"/>
        <v>-69.230769230769511</v>
      </c>
      <c r="V29" s="50">
        <f>IF(A29&lt;&gt;"",AVERAGE($F$2:F29),"")</f>
        <v>1.1071428571428572</v>
      </c>
      <c r="W29" s="50">
        <f>IF(A29&lt;&gt;"", AVERAGE($G$2:G29), "")</f>
        <v>1.5</v>
      </c>
      <c r="X29" s="50">
        <f>IF(A29&lt;&gt;"", COUNTIF($H$2:H29, "AC")/SUM($G$2:G29), "")</f>
        <v>0.66666666666666663</v>
      </c>
      <c r="Y29" s="50">
        <f t="shared" si="0"/>
        <v>5148.8095238095229</v>
      </c>
      <c r="Z29" s="50">
        <f t="shared" si="7"/>
        <v>7.6058201058185659</v>
      </c>
      <c r="AA29" s="50" t="str">
        <f t="shared" si="3"/>
        <v>NA</v>
      </c>
      <c r="AB29" s="75" t="str">
        <f t="shared" si="4"/>
        <v>NA</v>
      </c>
      <c r="AC29" s="47" t="s">
        <v>980</v>
      </c>
      <c r="AD29" s="47" t="s">
        <v>980</v>
      </c>
      <c r="AE29" s="47" t="s">
        <v>980</v>
      </c>
      <c r="AF29" s="47" t="s">
        <v>980</v>
      </c>
    </row>
    <row r="30" spans="1:32" x14ac:dyDescent="0.15">
      <c r="A30" s="43" t="s">
        <v>981</v>
      </c>
      <c r="B30" s="34" t="s">
        <v>105</v>
      </c>
      <c r="C30" s="34" t="s">
        <v>106</v>
      </c>
      <c r="D30" s="44" t="s">
        <v>20</v>
      </c>
      <c r="E30" s="44" t="s">
        <v>1050</v>
      </c>
      <c r="F30" s="45">
        <v>1</v>
      </c>
      <c r="G30" s="46">
        <v>1</v>
      </c>
      <c r="H30" s="47" t="s">
        <v>979</v>
      </c>
      <c r="I30" s="44" t="s">
        <v>13</v>
      </c>
      <c r="J30" s="48">
        <v>40550</v>
      </c>
      <c r="K30" s="63"/>
      <c r="L30" s="61"/>
      <c r="M30" s="62"/>
      <c r="N30" s="77">
        <f t="shared" si="12"/>
        <v>6000</v>
      </c>
      <c r="O30" s="77">
        <f>AVERAGE($N$2:N30)</f>
        <v>5494.2528735632177</v>
      </c>
      <c r="P30" s="77">
        <f t="shared" si="5"/>
        <v>18.062397372742453</v>
      </c>
      <c r="Q30" s="49">
        <f t="shared" si="9"/>
        <v>1.2</v>
      </c>
      <c r="R30" s="49">
        <f t="shared" si="10"/>
        <v>1.4</v>
      </c>
      <c r="S30" s="50">
        <f t="shared" si="11"/>
        <v>0.75</v>
      </c>
      <c r="T30" s="50">
        <f t="shared" si="2"/>
        <v>5475</v>
      </c>
      <c r="U30" s="50">
        <f t="shared" si="6"/>
        <v>144.23076923076951</v>
      </c>
      <c r="V30" s="50">
        <f>IF(A30&lt;&gt;"",AVERAGE($F$2:F30),"")</f>
        <v>1.103448275862069</v>
      </c>
      <c r="W30" s="50">
        <f>IF(A30&lt;&gt;"", AVERAGE($G$2:G30), "")</f>
        <v>1.4827586206896552</v>
      </c>
      <c r="X30" s="50">
        <f>IF(A30&lt;&gt;"", COUNTIF($H$2:H30, "AC")/SUM($G$2:G30), "")</f>
        <v>0.67441860465116277</v>
      </c>
      <c r="Y30" s="50">
        <f t="shared" si="0"/>
        <v>5168.8051323175623</v>
      </c>
      <c r="Z30" s="50">
        <f t="shared" si="7"/>
        <v>19.995608508039368</v>
      </c>
      <c r="AA30" s="50" t="str">
        <f t="shared" si="3"/>
        <v>NA</v>
      </c>
      <c r="AB30" s="75" t="str">
        <f t="shared" si="4"/>
        <v>NA</v>
      </c>
      <c r="AC30" s="47" t="s">
        <v>980</v>
      </c>
      <c r="AD30" s="47" t="s">
        <v>980</v>
      </c>
      <c r="AE30" s="47" t="s">
        <v>980</v>
      </c>
      <c r="AF30" s="47" t="s">
        <v>980</v>
      </c>
    </row>
    <row r="31" spans="1:32" x14ac:dyDescent="0.15">
      <c r="A31" s="43" t="s">
        <v>981</v>
      </c>
      <c r="B31" s="34" t="s">
        <v>107</v>
      </c>
      <c r="C31" s="34" t="s">
        <v>108</v>
      </c>
      <c r="D31" s="44" t="s">
        <v>109</v>
      </c>
      <c r="E31" s="44" t="s">
        <v>1050</v>
      </c>
      <c r="F31" s="45">
        <v>1</v>
      </c>
      <c r="G31" s="46">
        <v>1</v>
      </c>
      <c r="H31" s="47" t="s">
        <v>979</v>
      </c>
      <c r="I31" s="44" t="s">
        <v>13</v>
      </c>
      <c r="J31" s="48">
        <v>40550</v>
      </c>
      <c r="K31" s="60" t="s">
        <v>110</v>
      </c>
      <c r="L31" s="61"/>
      <c r="M31" s="62"/>
      <c r="N31" s="77">
        <f t="shared" si="12"/>
        <v>6000</v>
      </c>
      <c r="O31" s="77">
        <f>AVERAGE($N$2:N31)</f>
        <v>5511.1111111111104</v>
      </c>
      <c r="P31" s="77">
        <f t="shared" si="5"/>
        <v>16.858237547892713</v>
      </c>
      <c r="Q31" s="49">
        <f t="shared" si="9"/>
        <v>1.2</v>
      </c>
      <c r="R31" s="49">
        <f t="shared" si="10"/>
        <v>1.3</v>
      </c>
      <c r="S31" s="50">
        <f t="shared" si="11"/>
        <v>0.75</v>
      </c>
      <c r="T31" s="50">
        <f t="shared" si="2"/>
        <v>5500</v>
      </c>
      <c r="U31" s="50">
        <f t="shared" si="6"/>
        <v>25</v>
      </c>
      <c r="V31" s="50">
        <f>IF(A31&lt;&gt;"",AVERAGE($F$2:F31),"")</f>
        <v>1.1000000000000001</v>
      </c>
      <c r="W31" s="50">
        <f>IF(A31&lt;&gt;"", AVERAGE($G$2:G31), "")</f>
        <v>1.4666666666666666</v>
      </c>
      <c r="X31" s="50">
        <f>IF(A31&lt;&gt;"", COUNTIF($H$2:H31, "AC")/SUM($G$2:G31), "")</f>
        <v>0.68181818181818177</v>
      </c>
      <c r="Y31" s="50">
        <f t="shared" si="0"/>
        <v>5187.878787878788</v>
      </c>
      <c r="Z31" s="50">
        <f t="shared" si="7"/>
        <v>19.073655561225678</v>
      </c>
      <c r="AA31" s="50" t="str">
        <f t="shared" si="3"/>
        <v>NA</v>
      </c>
      <c r="AB31" s="75" t="str">
        <f t="shared" si="4"/>
        <v>NA</v>
      </c>
      <c r="AC31" s="47" t="s">
        <v>980</v>
      </c>
      <c r="AD31" s="47" t="s">
        <v>980</v>
      </c>
      <c r="AE31" s="47" t="s">
        <v>980</v>
      </c>
      <c r="AF31" s="47" t="s">
        <v>980</v>
      </c>
    </row>
    <row r="32" spans="1:32" x14ac:dyDescent="0.15">
      <c r="A32" s="43" t="s">
        <v>981</v>
      </c>
      <c r="B32" s="34" t="s">
        <v>111</v>
      </c>
      <c r="C32" s="34" t="s">
        <v>112</v>
      </c>
      <c r="D32" s="44" t="s">
        <v>20</v>
      </c>
      <c r="E32" s="44" t="s">
        <v>1050</v>
      </c>
      <c r="F32" s="45">
        <v>1</v>
      </c>
      <c r="G32" s="46">
        <v>1</v>
      </c>
      <c r="H32" s="47" t="s">
        <v>979</v>
      </c>
      <c r="I32" s="44" t="s">
        <v>13</v>
      </c>
      <c r="J32" s="48">
        <v>40550</v>
      </c>
      <c r="K32" s="60" t="s">
        <v>113</v>
      </c>
      <c r="L32" s="61"/>
      <c r="M32" s="62"/>
      <c r="N32" s="77">
        <f t="shared" si="12"/>
        <v>6000</v>
      </c>
      <c r="O32" s="77">
        <f>AVERAGE($N$2:N32)</f>
        <v>5526.8817204301067</v>
      </c>
      <c r="P32" s="77">
        <f t="shared" si="5"/>
        <v>15.770609318996321</v>
      </c>
      <c r="Q32" s="49">
        <f t="shared" si="9"/>
        <v>1.2</v>
      </c>
      <c r="R32" s="49">
        <f t="shared" si="10"/>
        <v>1.3</v>
      </c>
      <c r="S32" s="50">
        <f t="shared" si="11"/>
        <v>0.75</v>
      </c>
      <c r="T32" s="50">
        <f t="shared" si="2"/>
        <v>5500</v>
      </c>
      <c r="U32" s="50">
        <f t="shared" si="6"/>
        <v>0</v>
      </c>
      <c r="V32" s="50">
        <f>IF(A32&lt;&gt;"",AVERAGE($F$2:F32),"")</f>
        <v>1.096774193548387</v>
      </c>
      <c r="W32" s="50">
        <f>IF(A32&lt;&gt;"", AVERAGE($G$2:G32), "")</f>
        <v>1.4516129032258065</v>
      </c>
      <c r="X32" s="50">
        <f>IF(A32&lt;&gt;"", COUNTIF($H$2:H32, "AC")/SUM($G$2:G32), "")</f>
        <v>0.68888888888888888</v>
      </c>
      <c r="Y32" s="50">
        <f t="shared" si="0"/>
        <v>5206.0931899641582</v>
      </c>
      <c r="Z32" s="50">
        <f t="shared" si="7"/>
        <v>18.214402085370239</v>
      </c>
      <c r="AA32" s="50" t="str">
        <f t="shared" si="3"/>
        <v>NA</v>
      </c>
      <c r="AB32" s="75" t="str">
        <f t="shared" si="4"/>
        <v>NA</v>
      </c>
      <c r="AC32" s="47" t="s">
        <v>980</v>
      </c>
      <c r="AD32" s="47" t="s">
        <v>980</v>
      </c>
      <c r="AE32" s="47" t="s">
        <v>980</v>
      </c>
      <c r="AF32" s="47" t="s">
        <v>980</v>
      </c>
    </row>
    <row r="33" spans="1:32" x14ac:dyDescent="0.15">
      <c r="A33" s="43" t="s">
        <v>981</v>
      </c>
      <c r="B33" s="34" t="s">
        <v>114</v>
      </c>
      <c r="C33" s="34" t="s">
        <v>115</v>
      </c>
      <c r="D33" s="44" t="s">
        <v>116</v>
      </c>
      <c r="E33" s="44" t="s">
        <v>1050</v>
      </c>
      <c r="F33" s="45">
        <v>1</v>
      </c>
      <c r="G33" s="46">
        <v>1</v>
      </c>
      <c r="H33" s="47" t="s">
        <v>979</v>
      </c>
      <c r="I33" s="44" t="s">
        <v>13</v>
      </c>
      <c r="J33" s="48">
        <v>40551</v>
      </c>
      <c r="K33" s="60" t="s">
        <v>117</v>
      </c>
      <c r="L33" s="61"/>
      <c r="M33" s="62"/>
      <c r="N33" s="77">
        <f t="shared" si="12"/>
        <v>6000</v>
      </c>
      <c r="O33" s="77">
        <f>AVERAGE($N$2:N33)</f>
        <v>5541.6666666666661</v>
      </c>
      <c r="P33" s="77">
        <f t="shared" si="5"/>
        <v>14.784946236559335</v>
      </c>
      <c r="Q33" s="49">
        <f t="shared" si="9"/>
        <v>1.2</v>
      </c>
      <c r="R33" s="49">
        <f t="shared" si="10"/>
        <v>1.3</v>
      </c>
      <c r="S33" s="50">
        <f t="shared" si="11"/>
        <v>0.9</v>
      </c>
      <c r="T33" s="50">
        <f t="shared" si="2"/>
        <v>5875</v>
      </c>
      <c r="U33" s="50">
        <f t="shared" si="6"/>
        <v>375</v>
      </c>
      <c r="V33" s="50">
        <f>IF(A33&lt;&gt;"",AVERAGE($F$2:F33),"")</f>
        <v>1.09375</v>
      </c>
      <c r="W33" s="50">
        <f>IF(A33&lt;&gt;"", AVERAGE($G$2:G33), "")</f>
        <v>1.4375</v>
      </c>
      <c r="X33" s="50">
        <f>IF(A33&lt;&gt;"", COUNTIF($H$2:H33, "AC")/SUM($G$2:G33), "")</f>
        <v>0.69565217391304346</v>
      </c>
      <c r="Y33" s="50">
        <f t="shared" si="0"/>
        <v>5223.505434782609</v>
      </c>
      <c r="Z33" s="50">
        <f t="shared" si="7"/>
        <v>17.412244818450745</v>
      </c>
      <c r="AA33" s="50" t="str">
        <f t="shared" si="3"/>
        <v>NA</v>
      </c>
      <c r="AB33" s="75" t="str">
        <f t="shared" si="4"/>
        <v>NA</v>
      </c>
      <c r="AC33" s="47" t="s">
        <v>980</v>
      </c>
      <c r="AD33" s="47" t="s">
        <v>980</v>
      </c>
      <c r="AE33" s="47" t="s">
        <v>980</v>
      </c>
      <c r="AF33" s="47" t="s">
        <v>980</v>
      </c>
    </row>
    <row r="34" spans="1:32" x14ac:dyDescent="0.15">
      <c r="A34" s="43" t="s">
        <v>981</v>
      </c>
      <c r="B34" s="34" t="s">
        <v>118</v>
      </c>
      <c r="C34" s="34" t="s">
        <v>119</v>
      </c>
      <c r="D34" s="44" t="s">
        <v>120</v>
      </c>
      <c r="E34" s="44" t="s">
        <v>1050</v>
      </c>
      <c r="F34" s="45">
        <v>1</v>
      </c>
      <c r="G34" s="46">
        <v>1</v>
      </c>
      <c r="H34" s="47" t="s">
        <v>979</v>
      </c>
      <c r="I34" s="44" t="s">
        <v>31</v>
      </c>
      <c r="J34" s="48">
        <v>40551</v>
      </c>
      <c r="K34" s="60" t="s">
        <v>121</v>
      </c>
      <c r="L34" s="61"/>
      <c r="M34" s="62"/>
      <c r="N34" s="77">
        <f t="shared" si="12"/>
        <v>6000</v>
      </c>
      <c r="O34" s="77">
        <f>AVERAGE($N$2:N34)</f>
        <v>5555.5555555555547</v>
      </c>
      <c r="P34" s="77">
        <f t="shared" si="5"/>
        <v>13.888888888888687</v>
      </c>
      <c r="Q34" s="49">
        <f t="shared" si="9"/>
        <v>1.1000000000000001</v>
      </c>
      <c r="R34" s="49">
        <f t="shared" si="10"/>
        <v>1.1000000000000001</v>
      </c>
      <c r="S34" s="50">
        <f t="shared" si="11"/>
        <v>0.9</v>
      </c>
      <c r="T34" s="50">
        <f t="shared" si="2"/>
        <v>5825</v>
      </c>
      <c r="U34" s="50">
        <f t="shared" si="6"/>
        <v>-50</v>
      </c>
      <c r="V34" s="50">
        <f>IF(A34&lt;&gt;"",AVERAGE($F$2:F34),"")</f>
        <v>1.0909090909090908</v>
      </c>
      <c r="W34" s="50">
        <f>IF(A34&lt;&gt;"", AVERAGE($G$2:G34), "")</f>
        <v>1.4242424242424243</v>
      </c>
      <c r="X34" s="50">
        <f>IF(A34&lt;&gt;"", COUNTIF($H$2:H34, "AC")/SUM($G$2:G34), "")</f>
        <v>0.7021276595744681</v>
      </c>
      <c r="Y34" s="50">
        <f t="shared" si="0"/>
        <v>5240.1676337846548</v>
      </c>
      <c r="Z34" s="50">
        <f t="shared" si="7"/>
        <v>16.662199002045782</v>
      </c>
      <c r="AA34" s="50" t="str">
        <f t="shared" si="3"/>
        <v>NA</v>
      </c>
      <c r="AB34" s="75" t="str">
        <f t="shared" si="4"/>
        <v>NA</v>
      </c>
      <c r="AC34" s="47" t="s">
        <v>980</v>
      </c>
      <c r="AD34" s="47" t="s">
        <v>980</v>
      </c>
      <c r="AE34" s="47" t="s">
        <v>980</v>
      </c>
      <c r="AF34" s="47" t="s">
        <v>980</v>
      </c>
    </row>
    <row r="35" spans="1:32" x14ac:dyDescent="0.15">
      <c r="A35" s="43" t="s">
        <v>981</v>
      </c>
      <c r="B35" s="34" t="s">
        <v>122</v>
      </c>
      <c r="C35" s="34" t="s">
        <v>123</v>
      </c>
      <c r="D35" s="44" t="s">
        <v>124</v>
      </c>
      <c r="E35" s="44" t="s">
        <v>1050</v>
      </c>
      <c r="F35" s="45">
        <v>1</v>
      </c>
      <c r="G35" s="46">
        <v>1</v>
      </c>
      <c r="H35" s="47" t="s">
        <v>979</v>
      </c>
      <c r="I35" s="44" t="s">
        <v>13</v>
      </c>
      <c r="J35" s="48">
        <v>40551</v>
      </c>
      <c r="K35" s="60" t="s">
        <v>125</v>
      </c>
      <c r="L35" s="61"/>
      <c r="M35" s="62"/>
      <c r="N35" s="77">
        <f t="shared" si="12"/>
        <v>6000</v>
      </c>
      <c r="O35" s="77">
        <f>AVERAGE($N$2:N35)</f>
        <v>5568.6274509803916</v>
      </c>
      <c r="P35" s="77">
        <f t="shared" si="5"/>
        <v>13.071895424836839</v>
      </c>
      <c r="Q35" s="49">
        <f t="shared" si="9"/>
        <v>1.1000000000000001</v>
      </c>
      <c r="R35" s="49">
        <f t="shared" si="10"/>
        <v>1.1000000000000001</v>
      </c>
      <c r="S35" s="50">
        <f t="shared" si="11"/>
        <v>0.9</v>
      </c>
      <c r="T35" s="50">
        <f t="shared" si="2"/>
        <v>5825</v>
      </c>
      <c r="U35" s="50">
        <f t="shared" si="6"/>
        <v>0</v>
      </c>
      <c r="V35" s="50">
        <f>IF(A35&lt;&gt;"",AVERAGE($F$2:F35),"")</f>
        <v>1.088235294117647</v>
      </c>
      <c r="W35" s="50">
        <f>IF(A35&lt;&gt;"", AVERAGE($G$2:G35), "")</f>
        <v>1.411764705882353</v>
      </c>
      <c r="X35" s="50">
        <f>IF(A35&lt;&gt;"", COUNTIF($H$2:H35, "AC")/SUM($G$2:G35), "")</f>
        <v>0.70833333333333337</v>
      </c>
      <c r="Y35" s="50">
        <f t="shared" si="0"/>
        <v>5256.1274509803925</v>
      </c>
      <c r="Z35" s="50">
        <f t="shared" si="7"/>
        <v>15.959817195737742</v>
      </c>
      <c r="AA35" s="50" t="str">
        <f t="shared" si="3"/>
        <v>NA</v>
      </c>
      <c r="AB35" s="75" t="str">
        <f t="shared" si="4"/>
        <v>NA</v>
      </c>
      <c r="AC35" s="47" t="s">
        <v>980</v>
      </c>
      <c r="AD35" s="47" t="s">
        <v>980</v>
      </c>
      <c r="AE35" s="47" t="s">
        <v>980</v>
      </c>
      <c r="AF35" s="47" t="s">
        <v>980</v>
      </c>
    </row>
    <row r="36" spans="1:32" x14ac:dyDescent="0.15">
      <c r="A36" s="43" t="s">
        <v>981</v>
      </c>
      <c r="B36" s="34" t="s">
        <v>126</v>
      </c>
      <c r="C36" s="34" t="s">
        <v>127</v>
      </c>
      <c r="D36" s="44" t="s">
        <v>128</v>
      </c>
      <c r="E36" s="44" t="s">
        <v>1050</v>
      </c>
      <c r="F36" s="45">
        <v>1</v>
      </c>
      <c r="G36" s="46">
        <v>1</v>
      </c>
      <c r="H36" s="47" t="s">
        <v>979</v>
      </c>
      <c r="I36" s="44" t="s">
        <v>13</v>
      </c>
      <c r="J36" s="48">
        <v>40551</v>
      </c>
      <c r="K36" s="60" t="s">
        <v>129</v>
      </c>
      <c r="L36" s="61"/>
      <c r="M36" s="62"/>
      <c r="N36" s="77">
        <f t="shared" si="12"/>
        <v>6000</v>
      </c>
      <c r="O36" s="77">
        <f>AVERAGE($N$2:N36)</f>
        <v>5580.9523809523807</v>
      </c>
      <c r="P36" s="77">
        <f t="shared" si="5"/>
        <v>12.32492997198915</v>
      </c>
      <c r="Q36" s="49">
        <f t="shared" si="9"/>
        <v>1.1000000000000001</v>
      </c>
      <c r="R36" s="49">
        <f t="shared" si="10"/>
        <v>1.1000000000000001</v>
      </c>
      <c r="S36" s="50">
        <f t="shared" si="11"/>
        <v>0.9</v>
      </c>
      <c r="T36" s="50">
        <f t="shared" si="2"/>
        <v>5825</v>
      </c>
      <c r="U36" s="50">
        <f t="shared" si="6"/>
        <v>0</v>
      </c>
      <c r="V36" s="50">
        <f>IF(A36&lt;&gt;"",AVERAGE($F$2:F36),"")</f>
        <v>1.0857142857142856</v>
      </c>
      <c r="W36" s="50">
        <f>IF(A36&lt;&gt;"", AVERAGE($G$2:G36), "")</f>
        <v>1.4</v>
      </c>
      <c r="X36" s="50">
        <f>IF(A36&lt;&gt;"", COUNTIF($H$2:H36, "AC")/SUM($G$2:G36), "")</f>
        <v>0.7142857142857143</v>
      </c>
      <c r="Y36" s="50">
        <f t="shared" si="0"/>
        <v>5271.4285714285716</v>
      </c>
      <c r="Z36" s="50">
        <f t="shared" si="7"/>
        <v>15.301120448179063</v>
      </c>
      <c r="AA36" s="50" t="str">
        <f t="shared" si="3"/>
        <v>NA</v>
      </c>
      <c r="AB36" s="75" t="str">
        <f t="shared" si="4"/>
        <v>NA</v>
      </c>
      <c r="AC36" s="47" t="s">
        <v>980</v>
      </c>
      <c r="AD36" s="47" t="s">
        <v>980</v>
      </c>
      <c r="AE36" s="47" t="s">
        <v>980</v>
      </c>
      <c r="AF36" s="47" t="s">
        <v>980</v>
      </c>
    </row>
    <row r="37" spans="1:32" x14ac:dyDescent="0.15">
      <c r="A37" s="43" t="s">
        <v>981</v>
      </c>
      <c r="B37" s="34" t="s">
        <v>130</v>
      </c>
      <c r="C37" s="34" t="s">
        <v>131</v>
      </c>
      <c r="D37" s="44" t="s">
        <v>132</v>
      </c>
      <c r="E37" s="44" t="s">
        <v>1050</v>
      </c>
      <c r="F37" s="45">
        <v>1</v>
      </c>
      <c r="G37" s="46">
        <v>1</v>
      </c>
      <c r="H37" s="47" t="s">
        <v>979</v>
      </c>
      <c r="I37" s="44" t="s">
        <v>13</v>
      </c>
      <c r="J37" s="48">
        <v>40551</v>
      </c>
      <c r="K37" s="60" t="s">
        <v>133</v>
      </c>
      <c r="L37" s="61"/>
      <c r="M37" s="62"/>
      <c r="N37" s="77">
        <f t="shared" si="12"/>
        <v>6000</v>
      </c>
      <c r="O37" s="77">
        <f>AVERAGE($N$2:N37)</f>
        <v>5592.5925925925922</v>
      </c>
      <c r="P37" s="77">
        <f t="shared" si="5"/>
        <v>11.640211640211419</v>
      </c>
      <c r="Q37" s="49">
        <f t="shared" si="9"/>
        <v>1.1000000000000001</v>
      </c>
      <c r="R37" s="49">
        <f t="shared" si="10"/>
        <v>1.1000000000000001</v>
      </c>
      <c r="S37" s="50">
        <f t="shared" si="11"/>
        <v>0.9</v>
      </c>
      <c r="T37" s="50">
        <f t="shared" si="2"/>
        <v>5825</v>
      </c>
      <c r="U37" s="50">
        <f t="shared" si="6"/>
        <v>0</v>
      </c>
      <c r="V37" s="50">
        <f>IF(A37&lt;&gt;"",AVERAGE($F$2:F37),"")</f>
        <v>1.0833333333333333</v>
      </c>
      <c r="W37" s="50">
        <f>IF(A37&lt;&gt;"", AVERAGE($G$2:G37), "")</f>
        <v>1.3888888888888888</v>
      </c>
      <c r="X37" s="50">
        <f>IF(A37&lt;&gt;"", COUNTIF($H$2:H37, "AC")/SUM($G$2:G37), "")</f>
        <v>0.72</v>
      </c>
      <c r="Y37" s="50">
        <f t="shared" si="0"/>
        <v>5286.1111111111113</v>
      </c>
      <c r="Z37" s="50">
        <f t="shared" si="7"/>
        <v>14.682539682539755</v>
      </c>
      <c r="AA37" s="50" t="str">
        <f t="shared" si="3"/>
        <v>NA</v>
      </c>
      <c r="AB37" s="75" t="str">
        <f t="shared" si="4"/>
        <v>NA</v>
      </c>
      <c r="AC37" s="47" t="s">
        <v>980</v>
      </c>
      <c r="AD37" s="47" t="s">
        <v>980</v>
      </c>
      <c r="AE37" s="47" t="s">
        <v>980</v>
      </c>
      <c r="AF37" s="47" t="s">
        <v>980</v>
      </c>
    </row>
    <row r="38" spans="1:32" x14ac:dyDescent="0.15">
      <c r="A38" s="43" t="s">
        <v>981</v>
      </c>
      <c r="B38" s="34" t="s">
        <v>134</v>
      </c>
      <c r="C38" s="34" t="s">
        <v>135</v>
      </c>
      <c r="D38" s="44" t="s">
        <v>24</v>
      </c>
      <c r="E38" s="44" t="s">
        <v>1050</v>
      </c>
      <c r="F38" s="45">
        <v>1</v>
      </c>
      <c r="G38" s="46">
        <v>1</v>
      </c>
      <c r="H38" s="47" t="s">
        <v>979</v>
      </c>
      <c r="I38" s="44" t="s">
        <v>13</v>
      </c>
      <c r="J38" s="48">
        <v>40552</v>
      </c>
      <c r="K38" s="63"/>
      <c r="L38" s="61"/>
      <c r="M38" s="62"/>
      <c r="N38" s="77">
        <f t="shared" si="12"/>
        <v>6000</v>
      </c>
      <c r="O38" s="77">
        <f>AVERAGE($N$2:N38)</f>
        <v>5603.603603603603</v>
      </c>
      <c r="P38" s="77">
        <f t="shared" si="5"/>
        <v>11.011011011010851</v>
      </c>
      <c r="Q38" s="49">
        <f t="shared" si="9"/>
        <v>1.1000000000000001</v>
      </c>
      <c r="R38" s="49">
        <f t="shared" si="10"/>
        <v>1.1000000000000001</v>
      </c>
      <c r="S38" s="50">
        <f t="shared" si="11"/>
        <v>1</v>
      </c>
      <c r="T38" s="50">
        <f t="shared" si="2"/>
        <v>6075</v>
      </c>
      <c r="U38" s="50">
        <f t="shared" si="6"/>
        <v>250</v>
      </c>
      <c r="V38" s="50">
        <f>IF(A38&lt;&gt;"",AVERAGE($F$2:F38),"")</f>
        <v>1.0810810810810811</v>
      </c>
      <c r="W38" s="50">
        <f>IF(A38&lt;&gt;"", AVERAGE($G$2:G38), "")</f>
        <v>1.3783783783783783</v>
      </c>
      <c r="X38" s="50">
        <f>IF(A38&lt;&gt;"", COUNTIF($H$2:H38, "AC")/SUM($G$2:G38), "")</f>
        <v>0.72549019607843135</v>
      </c>
      <c r="Y38" s="50">
        <f t="shared" si="0"/>
        <v>5300.2119766825654</v>
      </c>
      <c r="Z38" s="50">
        <f t="shared" si="7"/>
        <v>14.100865571454051</v>
      </c>
      <c r="AA38" s="50" t="str">
        <f t="shared" si="3"/>
        <v>NA</v>
      </c>
      <c r="AB38" s="75" t="str">
        <f t="shared" si="4"/>
        <v>NA</v>
      </c>
      <c r="AC38" s="47" t="s">
        <v>980</v>
      </c>
      <c r="AD38" s="47" t="s">
        <v>980</v>
      </c>
      <c r="AE38" s="47" t="s">
        <v>980</v>
      </c>
      <c r="AF38" s="47" t="s">
        <v>980</v>
      </c>
    </row>
    <row r="39" spans="1:32" x14ac:dyDescent="0.15">
      <c r="A39" s="43" t="s">
        <v>981</v>
      </c>
      <c r="B39" s="34" t="s">
        <v>136</v>
      </c>
      <c r="C39" s="34" t="s">
        <v>137</v>
      </c>
      <c r="D39" s="44" t="s">
        <v>20</v>
      </c>
      <c r="E39" s="44" t="s">
        <v>1050</v>
      </c>
      <c r="F39" s="45">
        <v>1</v>
      </c>
      <c r="G39" s="46">
        <v>1</v>
      </c>
      <c r="H39" s="47" t="s">
        <v>979</v>
      </c>
      <c r="I39" s="44" t="s">
        <v>13</v>
      </c>
      <c r="J39" s="48">
        <v>40552</v>
      </c>
      <c r="K39" s="60" t="s">
        <v>138</v>
      </c>
      <c r="L39" s="61"/>
      <c r="M39" s="62"/>
      <c r="N39" s="77">
        <f t="shared" si="12"/>
        <v>6000</v>
      </c>
      <c r="O39" s="77">
        <f>AVERAGE($N$2:N39)</f>
        <v>5614.0350877192977</v>
      </c>
      <c r="P39" s="77">
        <f t="shared" si="5"/>
        <v>10.43148411569473</v>
      </c>
      <c r="Q39" s="49">
        <f t="shared" si="9"/>
        <v>1</v>
      </c>
      <c r="R39" s="49">
        <f t="shared" si="10"/>
        <v>1</v>
      </c>
      <c r="S39" s="50">
        <f t="shared" si="11"/>
        <v>1</v>
      </c>
      <c r="T39" s="50">
        <f t="shared" si="2"/>
        <v>6000</v>
      </c>
      <c r="U39" s="50">
        <f t="shared" si="6"/>
        <v>-75</v>
      </c>
      <c r="V39" s="50">
        <f>IF(A39&lt;&gt;"",AVERAGE($F$2:F39),"")</f>
        <v>1.0789473684210527</v>
      </c>
      <c r="W39" s="50">
        <f>IF(A39&lt;&gt;"", AVERAGE($G$2:G39), "")</f>
        <v>1.368421052631579</v>
      </c>
      <c r="X39" s="50">
        <f>IF(A39&lt;&gt;"", COUNTIF($H$2:H39, "AC")/SUM($G$2:G39), "")</f>
        <v>0.73076923076923073</v>
      </c>
      <c r="Y39" s="50">
        <f t="shared" si="0"/>
        <v>5313.7651821862355</v>
      </c>
      <c r="Z39" s="50">
        <f t="shared" si="7"/>
        <v>13.553205503670142</v>
      </c>
      <c r="AA39" s="50" t="str">
        <f t="shared" si="3"/>
        <v>NA</v>
      </c>
      <c r="AB39" s="75" t="str">
        <f t="shared" si="4"/>
        <v>NA</v>
      </c>
      <c r="AC39" s="47" t="s">
        <v>980</v>
      </c>
      <c r="AD39" s="47" t="s">
        <v>980</v>
      </c>
      <c r="AE39" s="47" t="s">
        <v>980</v>
      </c>
      <c r="AF39" s="47" t="s">
        <v>980</v>
      </c>
    </row>
    <row r="40" spans="1:32" x14ac:dyDescent="0.15">
      <c r="A40" s="43" t="s">
        <v>981</v>
      </c>
      <c r="B40" s="34" t="s">
        <v>139</v>
      </c>
      <c r="C40" s="34" t="s">
        <v>140</v>
      </c>
      <c r="D40" s="44" t="s">
        <v>141</v>
      </c>
      <c r="E40" s="44" t="s">
        <v>1050</v>
      </c>
      <c r="F40" s="45">
        <v>1</v>
      </c>
      <c r="G40" s="46">
        <v>1</v>
      </c>
      <c r="H40" s="47" t="s">
        <v>979</v>
      </c>
      <c r="I40" s="44" t="s">
        <v>13</v>
      </c>
      <c r="J40" s="48">
        <v>40552</v>
      </c>
      <c r="K40" s="60" t="s">
        <v>142</v>
      </c>
      <c r="L40" s="61"/>
      <c r="M40" s="62"/>
      <c r="N40" s="77">
        <f t="shared" si="12"/>
        <v>6000</v>
      </c>
      <c r="O40" s="77">
        <f>AVERAGE($N$2:N40)</f>
        <v>5623.9316239316231</v>
      </c>
      <c r="P40" s="77">
        <f t="shared" si="5"/>
        <v>9.8965362123253726</v>
      </c>
      <c r="Q40" s="49">
        <f t="shared" si="9"/>
        <v>1</v>
      </c>
      <c r="R40" s="49">
        <f t="shared" si="10"/>
        <v>1</v>
      </c>
      <c r="S40" s="50">
        <f t="shared" si="11"/>
        <v>1</v>
      </c>
      <c r="T40" s="50">
        <f t="shared" si="2"/>
        <v>6000</v>
      </c>
      <c r="U40" s="50">
        <f t="shared" si="6"/>
        <v>0</v>
      </c>
      <c r="V40" s="50">
        <f>IF(A40&lt;&gt;"",AVERAGE($F$2:F40),"")</f>
        <v>1.0769230769230769</v>
      </c>
      <c r="W40" s="50">
        <f>IF(A40&lt;&gt;"", AVERAGE($G$2:G40), "")</f>
        <v>1.358974358974359</v>
      </c>
      <c r="X40" s="50">
        <f>IF(A40&lt;&gt;"", COUNTIF($H$2:H40, "AC")/SUM($G$2:G40), "")</f>
        <v>0.73584905660377353</v>
      </c>
      <c r="Y40" s="50">
        <f t="shared" si="0"/>
        <v>5326.8021286889207</v>
      </c>
      <c r="Z40" s="50">
        <f t="shared" si="7"/>
        <v>13.036946502685169</v>
      </c>
      <c r="AA40" s="50" t="str">
        <f t="shared" si="3"/>
        <v>NA</v>
      </c>
      <c r="AB40" s="75" t="str">
        <f t="shared" si="4"/>
        <v>NA</v>
      </c>
      <c r="AC40" s="47" t="s">
        <v>980</v>
      </c>
      <c r="AD40" s="47" t="s">
        <v>980</v>
      </c>
      <c r="AE40" s="47" t="s">
        <v>980</v>
      </c>
      <c r="AF40" s="47" t="s">
        <v>980</v>
      </c>
    </row>
    <row r="41" spans="1:32" x14ac:dyDescent="0.15">
      <c r="A41" s="43" t="s">
        <v>981</v>
      </c>
      <c r="B41" s="34" t="s">
        <v>143</v>
      </c>
      <c r="C41" s="34" t="s">
        <v>144</v>
      </c>
      <c r="D41" s="44" t="s">
        <v>20</v>
      </c>
      <c r="E41" s="44" t="s">
        <v>1050</v>
      </c>
      <c r="F41" s="45">
        <v>1</v>
      </c>
      <c r="G41" s="46">
        <v>1</v>
      </c>
      <c r="H41" s="47" t="s">
        <v>979</v>
      </c>
      <c r="I41" s="44" t="s">
        <v>13</v>
      </c>
      <c r="J41" s="48">
        <v>40553</v>
      </c>
      <c r="K41" s="63"/>
      <c r="L41" s="61"/>
      <c r="M41" s="62"/>
      <c r="N41" s="77">
        <f t="shared" si="12"/>
        <v>6000</v>
      </c>
      <c r="O41" s="77">
        <f>AVERAGE($N$2:N41)</f>
        <v>5633.333333333333</v>
      </c>
      <c r="P41" s="77">
        <f t="shared" si="5"/>
        <v>9.4017094017099225</v>
      </c>
      <c r="Q41" s="49">
        <f t="shared" si="9"/>
        <v>1</v>
      </c>
      <c r="R41" s="49">
        <f t="shared" si="10"/>
        <v>1</v>
      </c>
      <c r="S41" s="50">
        <f t="shared" si="11"/>
        <v>1</v>
      </c>
      <c r="T41" s="50">
        <f t="shared" si="2"/>
        <v>6000</v>
      </c>
      <c r="U41" s="50">
        <f t="shared" si="6"/>
        <v>0</v>
      </c>
      <c r="V41" s="50">
        <f>IF(A41&lt;&gt;"",AVERAGE($F$2:F41),"")</f>
        <v>1.075</v>
      </c>
      <c r="W41" s="50">
        <f>IF(A41&lt;&gt;"", AVERAGE($G$2:G41), "")</f>
        <v>1.35</v>
      </c>
      <c r="X41" s="50">
        <f>IF(A41&lt;&gt;"", COUNTIF($H$2:H41, "AC")/SUM($G$2:G41), "")</f>
        <v>0.7407407407407407</v>
      </c>
      <c r="Y41" s="50">
        <f t="shared" si="0"/>
        <v>5339.3518518518522</v>
      </c>
      <c r="Z41" s="50">
        <f t="shared" si="7"/>
        <v>12.549723162931514</v>
      </c>
      <c r="AA41" s="50" t="str">
        <f t="shared" si="3"/>
        <v>NA</v>
      </c>
      <c r="AB41" s="75" t="str">
        <f t="shared" si="4"/>
        <v>NA</v>
      </c>
      <c r="AC41" s="47" t="s">
        <v>980</v>
      </c>
      <c r="AD41" s="47" t="s">
        <v>980</v>
      </c>
      <c r="AE41" s="47" t="s">
        <v>980</v>
      </c>
      <c r="AF41" s="47" t="s">
        <v>980</v>
      </c>
    </row>
    <row r="42" spans="1:32" x14ac:dyDescent="0.15">
      <c r="A42" s="43" t="s">
        <v>981</v>
      </c>
      <c r="B42" s="34" t="s">
        <v>145</v>
      </c>
      <c r="C42" s="34" t="s">
        <v>146</v>
      </c>
      <c r="D42" s="44" t="s">
        <v>147</v>
      </c>
      <c r="E42" s="44" t="s">
        <v>1050</v>
      </c>
      <c r="F42" s="45">
        <v>1</v>
      </c>
      <c r="G42" s="46">
        <v>1</v>
      </c>
      <c r="H42" s="47" t="s">
        <v>979</v>
      </c>
      <c r="I42" s="44" t="s">
        <v>13</v>
      </c>
      <c r="J42" s="48">
        <v>40553</v>
      </c>
      <c r="K42" s="63"/>
      <c r="L42" s="61"/>
      <c r="M42" s="62"/>
      <c r="N42" s="77">
        <f t="shared" si="12"/>
        <v>6000</v>
      </c>
      <c r="O42" s="77">
        <f>AVERAGE($N$2:N42)</f>
        <v>5642.2764227642274</v>
      </c>
      <c r="P42" s="77">
        <f t="shared" si="5"/>
        <v>8.9430894308943607</v>
      </c>
      <c r="Q42" s="49">
        <f t="shared" si="9"/>
        <v>1</v>
      </c>
      <c r="R42" s="49">
        <f t="shared" si="10"/>
        <v>1</v>
      </c>
      <c r="S42" s="50">
        <f t="shared" si="11"/>
        <v>1</v>
      </c>
      <c r="T42" s="50">
        <f t="shared" si="2"/>
        <v>6000</v>
      </c>
      <c r="U42" s="50">
        <f t="shared" si="6"/>
        <v>0</v>
      </c>
      <c r="V42" s="50">
        <f>IF(A42&lt;&gt;"",AVERAGE($F$2:F42),"")</f>
        <v>1.0731707317073171</v>
      </c>
      <c r="W42" s="50">
        <f>IF(A42&lt;&gt;"", AVERAGE($G$2:G42), "")</f>
        <v>1.3414634146341464</v>
      </c>
      <c r="X42" s="50">
        <f>IF(A42&lt;&gt;"", COUNTIF($H$2:H42, "AC")/SUM($G$2:G42), "")</f>
        <v>0.74545454545454548</v>
      </c>
      <c r="Y42" s="50">
        <f t="shared" si="0"/>
        <v>5351.4412416851446</v>
      </c>
      <c r="Z42" s="50">
        <f t="shared" si="7"/>
        <v>12.089389833292444</v>
      </c>
      <c r="AA42" s="50" t="str">
        <f t="shared" si="3"/>
        <v>NA</v>
      </c>
      <c r="AB42" s="75" t="str">
        <f t="shared" si="4"/>
        <v>NA</v>
      </c>
      <c r="AC42" s="47" t="s">
        <v>980</v>
      </c>
      <c r="AD42" s="47" t="s">
        <v>980</v>
      </c>
      <c r="AE42" s="47" t="s">
        <v>980</v>
      </c>
      <c r="AF42" s="47" t="s">
        <v>980</v>
      </c>
    </row>
    <row r="43" spans="1:32" x14ac:dyDescent="0.15">
      <c r="A43" s="43" t="s">
        <v>981</v>
      </c>
      <c r="B43" s="34" t="s">
        <v>148</v>
      </c>
      <c r="C43" s="34" t="s">
        <v>149</v>
      </c>
      <c r="D43" s="44" t="s">
        <v>124</v>
      </c>
      <c r="E43" s="44" t="s">
        <v>1050</v>
      </c>
      <c r="F43" s="45">
        <v>1</v>
      </c>
      <c r="G43" s="46">
        <v>3</v>
      </c>
      <c r="H43" s="47" t="s">
        <v>979</v>
      </c>
      <c r="I43" s="44" t="s">
        <v>13</v>
      </c>
      <c r="J43" s="48">
        <v>40553</v>
      </c>
      <c r="K43" s="60" t="s">
        <v>150</v>
      </c>
      <c r="L43" s="61"/>
      <c r="M43" s="62"/>
      <c r="N43" s="77">
        <f t="shared" si="12"/>
        <v>3833.3333333333335</v>
      </c>
      <c r="O43" s="77">
        <f>AVERAGE($N$2:N43)</f>
        <v>5599.2063492063489</v>
      </c>
      <c r="P43" s="77">
        <f t="shared" si="5"/>
        <v>-43.070073557878459</v>
      </c>
      <c r="Q43" s="49">
        <f t="shared" si="9"/>
        <v>1</v>
      </c>
      <c r="R43" s="49">
        <f t="shared" si="10"/>
        <v>1.2</v>
      </c>
      <c r="S43" s="50">
        <f t="shared" si="11"/>
        <v>0.81818181818181823</v>
      </c>
      <c r="T43" s="50">
        <f t="shared" si="2"/>
        <v>5495.454545454546</v>
      </c>
      <c r="U43" s="50">
        <f t="shared" si="6"/>
        <v>-504.54545454545405</v>
      </c>
      <c r="V43" s="50">
        <f>IF(A43&lt;&gt;"",AVERAGE($F$2:F43),"")</f>
        <v>1.0714285714285714</v>
      </c>
      <c r="W43" s="50">
        <f>IF(A43&lt;&gt;"", AVERAGE($G$2:G43), "")</f>
        <v>1.3809523809523809</v>
      </c>
      <c r="X43" s="50">
        <f>IF(A43&lt;&gt;"", COUNTIF($H$2:H43, "AC")/SUM($G$2:G43), "")</f>
        <v>0.72413793103448276</v>
      </c>
      <c r="Y43" s="50">
        <f t="shared" si="0"/>
        <v>5286.5353037766827</v>
      </c>
      <c r="Z43" s="50">
        <f t="shared" si="7"/>
        <v>-64.905937908461965</v>
      </c>
      <c r="AA43" s="50" t="str">
        <f t="shared" si="3"/>
        <v>NA</v>
      </c>
      <c r="AB43" s="75" t="str">
        <f t="shared" si="4"/>
        <v>NA</v>
      </c>
      <c r="AC43" s="47" t="s">
        <v>980</v>
      </c>
      <c r="AD43" s="47" t="s">
        <v>980</v>
      </c>
      <c r="AE43" s="47" t="s">
        <v>980</v>
      </c>
      <c r="AF43" s="47" t="s">
        <v>980</v>
      </c>
    </row>
    <row r="44" spans="1:32" x14ac:dyDescent="0.15">
      <c r="A44" s="43" t="s">
        <v>981</v>
      </c>
      <c r="B44" s="34" t="s">
        <v>151</v>
      </c>
      <c r="C44" s="34" t="s">
        <v>152</v>
      </c>
      <c r="D44" s="44" t="s">
        <v>24</v>
      </c>
      <c r="E44" s="44" t="s">
        <v>1050</v>
      </c>
      <c r="F44" s="45">
        <v>1</v>
      </c>
      <c r="G44" s="46">
        <v>1</v>
      </c>
      <c r="H44" s="47" t="s">
        <v>979</v>
      </c>
      <c r="I44" s="44" t="s">
        <v>13</v>
      </c>
      <c r="J44" s="48">
        <v>40553</v>
      </c>
      <c r="K44" s="63"/>
      <c r="L44" s="61"/>
      <c r="M44" s="62"/>
      <c r="N44" s="77">
        <f t="shared" si="12"/>
        <v>6000</v>
      </c>
      <c r="O44" s="77">
        <f>AVERAGE($N$2:N44)</f>
        <v>5608.5271317829456</v>
      </c>
      <c r="P44" s="77">
        <f t="shared" si="5"/>
        <v>9.3207825765966845</v>
      </c>
      <c r="Q44" s="49">
        <f t="shared" si="9"/>
        <v>1</v>
      </c>
      <c r="R44" s="49">
        <f t="shared" si="10"/>
        <v>1.2</v>
      </c>
      <c r="S44" s="50">
        <f t="shared" si="11"/>
        <v>0.81818181818181823</v>
      </c>
      <c r="T44" s="50">
        <f t="shared" si="2"/>
        <v>5495.454545454546</v>
      </c>
      <c r="U44" s="50">
        <f t="shared" si="6"/>
        <v>0</v>
      </c>
      <c r="V44" s="50">
        <f>IF(A44&lt;&gt;"",AVERAGE($F$2:F44),"")</f>
        <v>1.069767441860465</v>
      </c>
      <c r="W44" s="50">
        <f>IF(A44&lt;&gt;"", AVERAGE($G$2:G44), "")</f>
        <v>1.3720930232558139</v>
      </c>
      <c r="X44" s="50">
        <f>IF(A44&lt;&gt;"", COUNTIF($H$2:H44, "AC")/SUM($G$2:G44), "")</f>
        <v>0.72881355932203384</v>
      </c>
      <c r="Y44" s="50">
        <f t="shared" si="0"/>
        <v>5298.7780843515966</v>
      </c>
      <c r="Z44" s="50">
        <f t="shared" si="7"/>
        <v>12.242780574913922</v>
      </c>
      <c r="AA44" s="50" t="str">
        <f t="shared" si="3"/>
        <v>NA</v>
      </c>
      <c r="AB44" s="75" t="str">
        <f t="shared" si="4"/>
        <v>NA</v>
      </c>
      <c r="AC44" s="47" t="s">
        <v>980</v>
      </c>
      <c r="AD44" s="47" t="s">
        <v>980</v>
      </c>
      <c r="AE44" s="47" t="s">
        <v>980</v>
      </c>
      <c r="AF44" s="47" t="s">
        <v>980</v>
      </c>
    </row>
    <row r="45" spans="1:32" x14ac:dyDescent="0.15">
      <c r="A45" s="43" t="s">
        <v>981</v>
      </c>
      <c r="B45" s="34" t="s">
        <v>153</v>
      </c>
      <c r="C45" s="34" t="s">
        <v>154</v>
      </c>
      <c r="D45" s="44" t="s">
        <v>20</v>
      </c>
      <c r="E45" s="44" t="s">
        <v>1050</v>
      </c>
      <c r="F45" s="45">
        <v>1</v>
      </c>
      <c r="G45" s="46">
        <v>1</v>
      </c>
      <c r="H45" s="47" t="s">
        <v>979</v>
      </c>
      <c r="I45" s="44" t="s">
        <v>13</v>
      </c>
      <c r="J45" s="48">
        <v>40553</v>
      </c>
      <c r="K45" s="60" t="s">
        <v>155</v>
      </c>
      <c r="L45" s="61"/>
      <c r="M45" s="62"/>
      <c r="N45" s="77">
        <f t="shared" si="12"/>
        <v>6000</v>
      </c>
      <c r="O45" s="77">
        <f>AVERAGE($N$2:N45)</f>
        <v>5617.424242424242</v>
      </c>
      <c r="P45" s="77">
        <f t="shared" si="5"/>
        <v>8.8971106412964218</v>
      </c>
      <c r="Q45" s="49">
        <f t="shared" si="9"/>
        <v>1</v>
      </c>
      <c r="R45" s="49">
        <f t="shared" si="10"/>
        <v>1.2</v>
      </c>
      <c r="S45" s="50">
        <f t="shared" si="11"/>
        <v>0.81818181818181823</v>
      </c>
      <c r="T45" s="50">
        <f t="shared" si="2"/>
        <v>5495.454545454546</v>
      </c>
      <c r="U45" s="50">
        <f t="shared" si="6"/>
        <v>0</v>
      </c>
      <c r="V45" s="50">
        <f>IF(A45&lt;&gt;"",AVERAGE($F$2:F45),"")</f>
        <v>1.0681818181818181</v>
      </c>
      <c r="W45" s="50">
        <f>IF(A45&lt;&gt;"", AVERAGE($G$2:G45), "")</f>
        <v>1.3636363636363635</v>
      </c>
      <c r="X45" s="50">
        <f>IF(A45&lt;&gt;"", COUNTIF($H$2:H45, "AC")/SUM($G$2:G45), "")</f>
        <v>0.73333333333333328</v>
      </c>
      <c r="Y45" s="50">
        <f t="shared" si="0"/>
        <v>5310.6060606060601</v>
      </c>
      <c r="Z45" s="50">
        <f t="shared" si="7"/>
        <v>11.827976254463465</v>
      </c>
      <c r="AA45" s="50" t="str">
        <f t="shared" si="3"/>
        <v>NA</v>
      </c>
      <c r="AB45" s="75" t="str">
        <f t="shared" si="4"/>
        <v>NA</v>
      </c>
      <c r="AC45" s="47" t="s">
        <v>980</v>
      </c>
      <c r="AD45" s="47" t="s">
        <v>980</v>
      </c>
      <c r="AE45" s="47" t="s">
        <v>980</v>
      </c>
      <c r="AF45" s="47" t="s">
        <v>980</v>
      </c>
    </row>
    <row r="46" spans="1:32" x14ac:dyDescent="0.15">
      <c r="A46" s="43" t="s">
        <v>981</v>
      </c>
      <c r="B46" s="34" t="s">
        <v>156</v>
      </c>
      <c r="C46" s="34" t="s">
        <v>157</v>
      </c>
      <c r="D46" s="44" t="s">
        <v>12</v>
      </c>
      <c r="E46" s="44" t="s">
        <v>1050</v>
      </c>
      <c r="F46" s="45">
        <v>1</v>
      </c>
      <c r="G46" s="46">
        <v>1</v>
      </c>
      <c r="H46" s="47" t="s">
        <v>979</v>
      </c>
      <c r="I46" s="44" t="s">
        <v>13</v>
      </c>
      <c r="J46" s="48">
        <v>40553</v>
      </c>
      <c r="K46" s="63"/>
      <c r="L46" s="61"/>
      <c r="M46" s="62"/>
      <c r="N46" s="77">
        <f t="shared" si="12"/>
        <v>6000</v>
      </c>
      <c r="O46" s="77">
        <f>AVERAGE($N$2:N46)</f>
        <v>5625.9259259259261</v>
      </c>
      <c r="P46" s="77">
        <f t="shared" si="5"/>
        <v>8.501683501684056</v>
      </c>
      <c r="Q46" s="49">
        <f t="shared" si="9"/>
        <v>1</v>
      </c>
      <c r="R46" s="49">
        <f t="shared" si="10"/>
        <v>1.2</v>
      </c>
      <c r="S46" s="50">
        <f t="shared" si="11"/>
        <v>0.81818181818181823</v>
      </c>
      <c r="T46" s="50">
        <f t="shared" si="2"/>
        <v>5495.454545454546</v>
      </c>
      <c r="U46" s="50">
        <f t="shared" si="6"/>
        <v>0</v>
      </c>
      <c r="V46" s="50">
        <f>IF(A46&lt;&gt;"",AVERAGE($F$2:F46),"")</f>
        <v>1.0666666666666667</v>
      </c>
      <c r="W46" s="50">
        <f>IF(A46&lt;&gt;"", AVERAGE($G$2:G46), "")</f>
        <v>1.3555555555555556</v>
      </c>
      <c r="X46" s="50">
        <f>IF(A46&lt;&gt;"", COUNTIF($H$2:H46, "AC")/SUM($G$2:G46), "")</f>
        <v>0.73770491803278693</v>
      </c>
      <c r="Y46" s="50">
        <f t="shared" si="0"/>
        <v>5322.0400728597451</v>
      </c>
      <c r="Z46" s="50">
        <f t="shared" si="7"/>
        <v>11.434012253685069</v>
      </c>
      <c r="AA46" s="50" t="str">
        <f t="shared" si="3"/>
        <v>NA</v>
      </c>
      <c r="AB46" s="75" t="str">
        <f t="shared" si="4"/>
        <v>NA</v>
      </c>
      <c r="AC46" s="47" t="s">
        <v>980</v>
      </c>
      <c r="AD46" s="47" t="s">
        <v>980</v>
      </c>
      <c r="AE46" s="47" t="s">
        <v>980</v>
      </c>
      <c r="AF46" s="47" t="s">
        <v>980</v>
      </c>
    </row>
    <row r="47" spans="1:32" x14ac:dyDescent="0.15">
      <c r="A47" s="43" t="s">
        <v>981</v>
      </c>
      <c r="B47" s="34" t="s">
        <v>158</v>
      </c>
      <c r="C47" s="34" t="s">
        <v>159</v>
      </c>
      <c r="D47" s="44" t="s">
        <v>12</v>
      </c>
      <c r="E47" s="44" t="s">
        <v>1050</v>
      </c>
      <c r="F47" s="45">
        <v>1</v>
      </c>
      <c r="G47" s="46">
        <v>1</v>
      </c>
      <c r="H47" s="47" t="s">
        <v>979</v>
      </c>
      <c r="I47" s="44" t="s">
        <v>13</v>
      </c>
      <c r="J47" s="48">
        <v>40553</v>
      </c>
      <c r="K47" s="60" t="s">
        <v>160</v>
      </c>
      <c r="L47" s="61"/>
      <c r="M47" s="62"/>
      <c r="N47" s="77">
        <f t="shared" si="12"/>
        <v>6000</v>
      </c>
      <c r="O47" s="77">
        <f>AVERAGE($N$2:N47)</f>
        <v>5634.057971014493</v>
      </c>
      <c r="P47" s="77">
        <f t="shared" si="5"/>
        <v>8.1320450885668834</v>
      </c>
      <c r="Q47" s="49">
        <f t="shared" si="9"/>
        <v>1</v>
      </c>
      <c r="R47" s="49">
        <f t="shared" si="10"/>
        <v>1.2</v>
      </c>
      <c r="S47" s="50">
        <f t="shared" si="11"/>
        <v>0.81818181818181823</v>
      </c>
      <c r="T47" s="50">
        <f t="shared" si="2"/>
        <v>5495.454545454546</v>
      </c>
      <c r="U47" s="50">
        <f t="shared" si="6"/>
        <v>0</v>
      </c>
      <c r="V47" s="50">
        <f>IF(A47&lt;&gt;"",AVERAGE($F$2:F47),"")</f>
        <v>1.0652173913043479</v>
      </c>
      <c r="W47" s="50">
        <f>IF(A47&lt;&gt;"", AVERAGE($G$2:G47), "")</f>
        <v>1.3478260869565217</v>
      </c>
      <c r="X47" s="50">
        <f>IF(A47&lt;&gt;"", COUNTIF($H$2:H47, "AC")/SUM($G$2:G47), "")</f>
        <v>0.74193548387096775</v>
      </c>
      <c r="Y47" s="50">
        <f t="shared" si="0"/>
        <v>5333.0995792426374</v>
      </c>
      <c r="Z47" s="50">
        <f t="shared" si="7"/>
        <v>11.059506382892323</v>
      </c>
      <c r="AA47" s="50" t="str">
        <f t="shared" si="3"/>
        <v>NA</v>
      </c>
      <c r="AB47" s="75" t="str">
        <f t="shared" si="4"/>
        <v>NA</v>
      </c>
      <c r="AC47" s="47" t="s">
        <v>980</v>
      </c>
      <c r="AD47" s="47" t="s">
        <v>980</v>
      </c>
      <c r="AE47" s="47" t="s">
        <v>980</v>
      </c>
      <c r="AF47" s="47" t="s">
        <v>980</v>
      </c>
    </row>
    <row r="48" spans="1:32" x14ac:dyDescent="0.15">
      <c r="A48" s="43" t="s">
        <v>981</v>
      </c>
      <c r="B48" s="34" t="s">
        <v>161</v>
      </c>
      <c r="C48" s="34" t="s">
        <v>162</v>
      </c>
      <c r="D48" s="44" t="s">
        <v>163</v>
      </c>
      <c r="E48" s="44" t="s">
        <v>1050</v>
      </c>
      <c r="F48" s="45">
        <v>1</v>
      </c>
      <c r="G48" s="46">
        <v>1</v>
      </c>
      <c r="H48" s="47" t="s">
        <v>979</v>
      </c>
      <c r="I48" s="44" t="s">
        <v>13</v>
      </c>
      <c r="J48" s="48">
        <v>40554</v>
      </c>
      <c r="K48" s="60" t="s">
        <v>164</v>
      </c>
      <c r="L48" s="61"/>
      <c r="M48" s="62"/>
      <c r="N48" s="77">
        <f t="shared" si="12"/>
        <v>6000</v>
      </c>
      <c r="O48" s="77">
        <f>AVERAGE($N$2:N48)</f>
        <v>5641.843971631205</v>
      </c>
      <c r="P48" s="77">
        <f t="shared" si="5"/>
        <v>7.7860006167120446</v>
      </c>
      <c r="Q48" s="49">
        <f t="shared" si="9"/>
        <v>1</v>
      </c>
      <c r="R48" s="49">
        <f t="shared" si="10"/>
        <v>1.2</v>
      </c>
      <c r="S48" s="50">
        <f t="shared" si="11"/>
        <v>0.81818181818181823</v>
      </c>
      <c r="T48" s="50">
        <f t="shared" si="2"/>
        <v>5495.454545454546</v>
      </c>
      <c r="U48" s="50">
        <f t="shared" si="6"/>
        <v>0</v>
      </c>
      <c r="V48" s="50">
        <f>IF(A48&lt;&gt;"",AVERAGE($F$2:F48),"")</f>
        <v>1.0638297872340425</v>
      </c>
      <c r="W48" s="50">
        <f>IF(A48&lt;&gt;"", AVERAGE($G$2:G48), "")</f>
        <v>1.3404255319148937</v>
      </c>
      <c r="X48" s="50">
        <f>IF(A48&lt;&gt;"", COUNTIF($H$2:H48, "AC")/SUM($G$2:G48), "")</f>
        <v>0.74603174603174605</v>
      </c>
      <c r="Y48" s="50">
        <f t="shared" si="0"/>
        <v>5343.8027693346849</v>
      </c>
      <c r="Z48" s="50">
        <f t="shared" si="7"/>
        <v>10.703190092047407</v>
      </c>
      <c r="AA48" s="50" t="str">
        <f t="shared" si="3"/>
        <v>NA</v>
      </c>
      <c r="AB48" s="75" t="str">
        <f t="shared" si="4"/>
        <v>NA</v>
      </c>
      <c r="AC48" s="47" t="s">
        <v>980</v>
      </c>
      <c r="AD48" s="47" t="s">
        <v>980</v>
      </c>
      <c r="AE48" s="47" t="s">
        <v>980</v>
      </c>
      <c r="AF48" s="47" t="s">
        <v>980</v>
      </c>
    </row>
    <row r="49" spans="1:32" x14ac:dyDescent="0.15">
      <c r="A49" s="43" t="s">
        <v>981</v>
      </c>
      <c r="B49" s="34" t="s">
        <v>165</v>
      </c>
      <c r="C49" s="34" t="s">
        <v>166</v>
      </c>
      <c r="D49" s="44" t="s">
        <v>12</v>
      </c>
      <c r="E49" s="44" t="s">
        <v>1050</v>
      </c>
      <c r="F49" s="45">
        <v>2</v>
      </c>
      <c r="G49" s="46">
        <v>2</v>
      </c>
      <c r="H49" s="47" t="s">
        <v>979</v>
      </c>
      <c r="I49" s="44" t="s">
        <v>31</v>
      </c>
      <c r="J49" s="48">
        <v>40554</v>
      </c>
      <c r="K49" s="60" t="s">
        <v>167</v>
      </c>
      <c r="L49" s="61"/>
      <c r="M49" s="62"/>
      <c r="N49" s="77">
        <f t="shared" si="12"/>
        <v>5500</v>
      </c>
      <c r="O49" s="77">
        <f>AVERAGE($N$2:N49)</f>
        <v>5638.8888888888878</v>
      </c>
      <c r="P49" s="77">
        <f>O49-O48</f>
        <v>-2.955082742317245</v>
      </c>
      <c r="Q49" s="49">
        <f t="shared" si="9"/>
        <v>1.1000000000000001</v>
      </c>
      <c r="R49" s="49">
        <f t="shared" si="10"/>
        <v>1.3</v>
      </c>
      <c r="S49" s="50">
        <f t="shared" si="11"/>
        <v>0.75</v>
      </c>
      <c r="T49" s="50">
        <f t="shared" si="2"/>
        <v>5400</v>
      </c>
      <c r="U49" s="50">
        <f t="shared" si="6"/>
        <v>-95.454545454545951</v>
      </c>
      <c r="V49" s="50">
        <f>IF(A49&lt;&gt;"",AVERAGE($F$2:F49),"")</f>
        <v>1.0833333333333333</v>
      </c>
      <c r="W49" s="50">
        <f>IF(A49&lt;&gt;"", AVERAGE($G$2:G49), "")</f>
        <v>1.3541666666666667</v>
      </c>
      <c r="X49" s="50">
        <f>IF(A49&lt;&gt;"", COUNTIF($H$2:H49, "AC")/SUM($G$2:G49), "")</f>
        <v>0.7384615384615385</v>
      </c>
      <c r="Y49" s="50">
        <f t="shared" si="0"/>
        <v>5340.9455128205127</v>
      </c>
      <c r="Z49" s="50">
        <f t="shared" si="7"/>
        <v>-2.8572565141721498</v>
      </c>
      <c r="AA49" s="50" t="str">
        <f t="shared" si="3"/>
        <v>NA</v>
      </c>
      <c r="AB49" s="75" t="str">
        <f t="shared" si="4"/>
        <v>NA</v>
      </c>
      <c r="AC49" s="47" t="s">
        <v>980</v>
      </c>
      <c r="AD49" s="47" t="s">
        <v>980</v>
      </c>
      <c r="AE49" s="47" t="s">
        <v>980</v>
      </c>
      <c r="AF49" s="47" t="s">
        <v>980</v>
      </c>
    </row>
    <row r="50" spans="1:32" x14ac:dyDescent="0.15">
      <c r="A50" s="43" t="s">
        <v>981</v>
      </c>
      <c r="B50" s="34" t="s">
        <v>168</v>
      </c>
      <c r="C50" s="34" t="s">
        <v>169</v>
      </c>
      <c r="D50" s="44" t="s">
        <v>170</v>
      </c>
      <c r="E50" s="44" t="s">
        <v>1050</v>
      </c>
      <c r="F50" s="45">
        <v>2</v>
      </c>
      <c r="G50" s="46">
        <v>2</v>
      </c>
      <c r="H50" s="47" t="s">
        <v>979</v>
      </c>
      <c r="I50" s="44" t="s">
        <v>13</v>
      </c>
      <c r="J50" s="48">
        <v>40554</v>
      </c>
      <c r="K50" s="63"/>
      <c r="L50" s="60" t="s">
        <v>171</v>
      </c>
      <c r="M50" s="62"/>
      <c r="N50" s="77">
        <f t="shared" si="12"/>
        <v>5500</v>
      </c>
      <c r="O50" s="77">
        <f>AVERAGE($N$2:N50)</f>
        <v>5636.0544217687066</v>
      </c>
      <c r="P50" s="77">
        <f t="shared" si="5"/>
        <v>-2.8344671201812162</v>
      </c>
      <c r="Q50" s="49">
        <f t="shared" si="9"/>
        <v>1.2</v>
      </c>
      <c r="R50" s="49">
        <f t="shared" si="10"/>
        <v>1.4</v>
      </c>
      <c r="S50" s="50">
        <f t="shared" si="11"/>
        <v>0.69230769230769229</v>
      </c>
      <c r="T50" s="50">
        <f t="shared" si="2"/>
        <v>5330.7692307692305</v>
      </c>
      <c r="U50" s="50">
        <f t="shared" si="6"/>
        <v>-69.230769230769511</v>
      </c>
      <c r="V50" s="50">
        <f>IF(A50&lt;&gt;"",AVERAGE($F$2:F50),"")</f>
        <v>1.1020408163265305</v>
      </c>
      <c r="W50" s="50">
        <f>IF(A50&lt;&gt;"", AVERAGE($G$2:G50), "")</f>
        <v>1.3673469387755102</v>
      </c>
      <c r="X50" s="50">
        <f>IF(A50&lt;&gt;"", COUNTIF($H$2:H50, "AC")/SUM($G$2:G50), "")</f>
        <v>0.73134328358208955</v>
      </c>
      <c r="Y50" s="50">
        <f t="shared" si="0"/>
        <v>5338.5622905878772</v>
      </c>
      <c r="Z50" s="50">
        <f t="shared" si="7"/>
        <v>-2.3832222326354895</v>
      </c>
      <c r="AA50" s="50" t="str">
        <f t="shared" si="3"/>
        <v>NA</v>
      </c>
      <c r="AB50" s="75" t="str">
        <f t="shared" si="4"/>
        <v>NA</v>
      </c>
      <c r="AC50" s="47" t="s">
        <v>980</v>
      </c>
      <c r="AD50" s="47" t="s">
        <v>980</v>
      </c>
      <c r="AE50" s="47" t="s">
        <v>980</v>
      </c>
      <c r="AF50" s="47" t="s">
        <v>980</v>
      </c>
    </row>
    <row r="51" spans="1:32" x14ac:dyDescent="0.15">
      <c r="A51" s="43" t="s">
        <v>981</v>
      </c>
      <c r="B51" s="34" t="s">
        <v>172</v>
      </c>
      <c r="C51" s="34" t="s">
        <v>173</v>
      </c>
      <c r="D51" s="44" t="s">
        <v>20</v>
      </c>
      <c r="E51" s="44" t="s">
        <v>1050</v>
      </c>
      <c r="F51" s="45">
        <v>1</v>
      </c>
      <c r="G51" s="46">
        <v>1</v>
      </c>
      <c r="H51" s="47" t="s">
        <v>979</v>
      </c>
      <c r="I51" s="44" t="s">
        <v>13</v>
      </c>
      <c r="J51" s="48">
        <v>40555</v>
      </c>
      <c r="K51" s="60" t="s">
        <v>174</v>
      </c>
      <c r="L51" s="61"/>
      <c r="M51" s="62"/>
      <c r="N51" s="77">
        <f t="shared" si="12"/>
        <v>6000</v>
      </c>
      <c r="O51" s="77">
        <f>AVERAGE($N$2:N51)</f>
        <v>5643.3333333333321</v>
      </c>
      <c r="P51" s="77">
        <f t="shared" si="5"/>
        <v>7.2789115646255595</v>
      </c>
      <c r="Q51" s="49">
        <f t="shared" si="9"/>
        <v>1.2</v>
      </c>
      <c r="R51" s="49">
        <f t="shared" si="10"/>
        <v>1.4</v>
      </c>
      <c r="S51" s="50">
        <f t="shared" si="11"/>
        <v>0.69230769230769229</v>
      </c>
      <c r="T51" s="50">
        <f t="shared" si="2"/>
        <v>5330.7692307692305</v>
      </c>
      <c r="U51" s="50">
        <f t="shared" si="6"/>
        <v>0</v>
      </c>
      <c r="V51" s="50">
        <f>IF(A51&lt;&gt;"",AVERAGE($F$2:F51),"")</f>
        <v>1.1000000000000001</v>
      </c>
      <c r="W51" s="50">
        <f>IF(A51&lt;&gt;"", AVERAGE($G$2:G51), "")</f>
        <v>1.36</v>
      </c>
      <c r="X51" s="50">
        <f>IF(A51&lt;&gt;"", COUNTIF($H$2:H51, "AC")/SUM($G$2:G51), "")</f>
        <v>0.73529411764705888</v>
      </c>
      <c r="Y51" s="50">
        <f t="shared" si="0"/>
        <v>5348.2352941176468</v>
      </c>
      <c r="Z51" s="50">
        <f t="shared" si="7"/>
        <v>9.6730035297696304</v>
      </c>
      <c r="AA51" s="50" t="str">
        <f t="shared" si="3"/>
        <v>NA</v>
      </c>
      <c r="AB51" s="75" t="str">
        <f t="shared" si="4"/>
        <v>NA</v>
      </c>
      <c r="AC51" s="47" t="s">
        <v>980</v>
      </c>
      <c r="AD51" s="47" t="s">
        <v>980</v>
      </c>
      <c r="AE51" s="47" t="s">
        <v>980</v>
      </c>
      <c r="AF51" s="47" t="s">
        <v>980</v>
      </c>
    </row>
    <row r="52" spans="1:32" x14ac:dyDescent="0.15">
      <c r="A52" s="43" t="s">
        <v>981</v>
      </c>
      <c r="B52" s="34" t="s">
        <v>175</v>
      </c>
      <c r="C52" s="34" t="s">
        <v>176</v>
      </c>
      <c r="D52" s="44" t="s">
        <v>120</v>
      </c>
      <c r="E52" s="44" t="s">
        <v>1050</v>
      </c>
      <c r="F52" s="45">
        <v>1</v>
      </c>
      <c r="G52" s="46">
        <v>1</v>
      </c>
      <c r="H52" s="47" t="s">
        <v>979</v>
      </c>
      <c r="I52" s="44" t="s">
        <v>13</v>
      </c>
      <c r="J52" s="48">
        <v>40555</v>
      </c>
      <c r="K52" s="60" t="s">
        <v>177</v>
      </c>
      <c r="L52" s="61"/>
      <c r="M52" s="62"/>
      <c r="N52" s="77">
        <f t="shared" si="12"/>
        <v>6000</v>
      </c>
      <c r="O52" s="77">
        <f>AVERAGE($N$2:N52)</f>
        <v>5650.32679738562</v>
      </c>
      <c r="P52" s="77">
        <f t="shared" si="5"/>
        <v>6.9934640522878908</v>
      </c>
      <c r="Q52" s="49">
        <f t="shared" si="9"/>
        <v>1.2</v>
      </c>
      <c r="R52" s="49">
        <f t="shared" si="10"/>
        <v>1.4</v>
      </c>
      <c r="S52" s="50">
        <f t="shared" si="11"/>
        <v>0.81818181818181823</v>
      </c>
      <c r="T52" s="50">
        <f t="shared" si="2"/>
        <v>5645.454545454546</v>
      </c>
      <c r="U52" s="50">
        <f t="shared" si="6"/>
        <v>314.68531468531546</v>
      </c>
      <c r="V52" s="50">
        <f>IF(A52&lt;&gt;"",AVERAGE($F$2:F52),"")</f>
        <v>1.0980392156862746</v>
      </c>
      <c r="W52" s="50">
        <f>IF(A52&lt;&gt;"", AVERAGE($G$2:G52), "")</f>
        <v>1.3529411764705883</v>
      </c>
      <c r="X52" s="50">
        <f>IF(A52&lt;&gt;"", COUNTIF($H$2:H52, "AC")/SUM($G$2:G52), "")</f>
        <v>0.73913043478260865</v>
      </c>
      <c r="Y52" s="50">
        <f t="shared" si="0"/>
        <v>5357.6300085251496</v>
      </c>
      <c r="Z52" s="50">
        <f t="shared" si="7"/>
        <v>9.3947144075027609</v>
      </c>
      <c r="AA52" s="50" t="str">
        <f t="shared" si="3"/>
        <v>NA</v>
      </c>
      <c r="AB52" s="75" t="str">
        <f t="shared" si="4"/>
        <v>NA</v>
      </c>
      <c r="AC52" s="47" t="s">
        <v>980</v>
      </c>
      <c r="AD52" s="47" t="s">
        <v>980</v>
      </c>
      <c r="AE52" s="47" t="s">
        <v>980</v>
      </c>
      <c r="AF52" s="47" t="s">
        <v>980</v>
      </c>
    </row>
    <row r="53" spans="1:32" x14ac:dyDescent="0.15">
      <c r="A53" s="43" t="s">
        <v>981</v>
      </c>
      <c r="B53" s="34" t="s">
        <v>178</v>
      </c>
      <c r="C53" s="34" t="s">
        <v>179</v>
      </c>
      <c r="D53" s="44" t="s">
        <v>20</v>
      </c>
      <c r="E53" s="44" t="s">
        <v>1050</v>
      </c>
      <c r="F53" s="45">
        <v>1</v>
      </c>
      <c r="G53" s="46">
        <v>2</v>
      </c>
      <c r="H53" s="47" t="s">
        <v>979</v>
      </c>
      <c r="I53" s="44" t="s">
        <v>13</v>
      </c>
      <c r="J53" s="48">
        <v>40555</v>
      </c>
      <c r="K53" s="60" t="s">
        <v>180</v>
      </c>
      <c r="L53" s="61"/>
      <c r="M53" s="62"/>
      <c r="N53" s="77">
        <f t="shared" si="12"/>
        <v>4500</v>
      </c>
      <c r="O53" s="77">
        <f>AVERAGE($N$2:N53)</f>
        <v>5628.205128205127</v>
      </c>
      <c r="P53" s="77">
        <f t="shared" si="5"/>
        <v>-22.121669180492972</v>
      </c>
      <c r="Q53" s="49">
        <f t="shared" si="9"/>
        <v>1.2</v>
      </c>
      <c r="R53" s="49">
        <f t="shared" si="10"/>
        <v>1.3</v>
      </c>
      <c r="S53" s="50">
        <f t="shared" si="11"/>
        <v>0.75</v>
      </c>
      <c r="T53" s="50">
        <f t="shared" si="2"/>
        <v>5500</v>
      </c>
      <c r="U53" s="50">
        <f t="shared" si="6"/>
        <v>-145.45454545454595</v>
      </c>
      <c r="V53" s="50">
        <f>IF(A53&lt;&gt;"",AVERAGE($F$2:F53),"")</f>
        <v>1.0961538461538463</v>
      </c>
      <c r="W53" s="50">
        <f>IF(A53&lt;&gt;"", AVERAGE($G$2:G53), "")</f>
        <v>1.3653846153846154</v>
      </c>
      <c r="X53" s="50">
        <f>IF(A53&lt;&gt;"", COUNTIF($H$2:H53, "AC")/SUM($G$2:G53), "")</f>
        <v>0.73239436619718312</v>
      </c>
      <c r="Y53" s="50">
        <f t="shared" si="0"/>
        <v>5335.7936078006505</v>
      </c>
      <c r="Z53" s="50">
        <f t="shared" si="7"/>
        <v>-21.836400724499072</v>
      </c>
      <c r="AA53" s="50" t="str">
        <f t="shared" si="3"/>
        <v>NA</v>
      </c>
      <c r="AB53" s="75" t="str">
        <f t="shared" si="4"/>
        <v>NA</v>
      </c>
      <c r="AC53" s="47" t="s">
        <v>980</v>
      </c>
      <c r="AD53" s="47" t="s">
        <v>980</v>
      </c>
      <c r="AE53" s="47" t="s">
        <v>980</v>
      </c>
      <c r="AF53" s="47" t="s">
        <v>980</v>
      </c>
    </row>
    <row r="54" spans="1:32" x14ac:dyDescent="0.15">
      <c r="A54" s="43" t="s">
        <v>981</v>
      </c>
      <c r="B54" s="34" t="s">
        <v>181</v>
      </c>
      <c r="C54" s="34" t="s">
        <v>182</v>
      </c>
      <c r="D54" s="44" t="s">
        <v>83</v>
      </c>
      <c r="E54" s="44" t="s">
        <v>1050</v>
      </c>
      <c r="F54" s="45">
        <v>1</v>
      </c>
      <c r="G54" s="46">
        <v>1</v>
      </c>
      <c r="H54" s="47" t="s">
        <v>979</v>
      </c>
      <c r="I54" s="44" t="s">
        <v>13</v>
      </c>
      <c r="J54" s="48">
        <v>40555</v>
      </c>
      <c r="K54" s="63"/>
      <c r="L54" s="61"/>
      <c r="M54" s="62"/>
      <c r="N54" s="77">
        <f t="shared" si="12"/>
        <v>6000</v>
      </c>
      <c r="O54" s="77">
        <f>AVERAGE($N$2:N54)</f>
        <v>5635.2201257861625</v>
      </c>
      <c r="P54" s="77">
        <f t="shared" si="5"/>
        <v>7.014997581035459</v>
      </c>
      <c r="Q54" s="49">
        <f t="shared" si="9"/>
        <v>1.2</v>
      </c>
      <c r="R54" s="49">
        <f t="shared" si="10"/>
        <v>1.3</v>
      </c>
      <c r="S54" s="50">
        <f t="shared" si="11"/>
        <v>0.75</v>
      </c>
      <c r="T54" s="50">
        <f t="shared" si="2"/>
        <v>5500</v>
      </c>
      <c r="U54" s="50">
        <f t="shared" si="6"/>
        <v>0</v>
      </c>
      <c r="V54" s="50">
        <f>IF(A54&lt;&gt;"",AVERAGE($F$2:F54),"")</f>
        <v>1.0943396226415094</v>
      </c>
      <c r="W54" s="50">
        <f>IF(A54&lt;&gt;"", AVERAGE($G$2:G54), "")</f>
        <v>1.3584905660377358</v>
      </c>
      <c r="X54" s="50">
        <f>IF(A54&lt;&gt;"", COUNTIF($H$2:H54, "AC")/SUM($G$2:G54), "")</f>
        <v>0.73611111111111116</v>
      </c>
      <c r="Y54" s="50">
        <f t="shared" si="0"/>
        <v>5344.9947589098538</v>
      </c>
      <c r="Z54" s="50">
        <f t="shared" si="7"/>
        <v>9.2011511092032379</v>
      </c>
      <c r="AA54" s="50" t="str">
        <f t="shared" si="3"/>
        <v>NA</v>
      </c>
      <c r="AB54" s="75" t="str">
        <f t="shared" si="4"/>
        <v>NA</v>
      </c>
      <c r="AC54" s="47" t="s">
        <v>980</v>
      </c>
      <c r="AD54" s="47" t="s">
        <v>980</v>
      </c>
      <c r="AE54" s="47" t="s">
        <v>980</v>
      </c>
      <c r="AF54" s="47" t="s">
        <v>980</v>
      </c>
    </row>
    <row r="55" spans="1:32" x14ac:dyDescent="0.15">
      <c r="A55" s="43" t="s">
        <v>981</v>
      </c>
      <c r="B55" s="34" t="s">
        <v>183</v>
      </c>
      <c r="C55" s="34" t="s">
        <v>184</v>
      </c>
      <c r="D55" s="44" t="s">
        <v>12</v>
      </c>
      <c r="E55" s="44" t="s">
        <v>1050</v>
      </c>
      <c r="F55" s="45">
        <v>1</v>
      </c>
      <c r="G55" s="46">
        <v>2</v>
      </c>
      <c r="H55" s="47" t="s">
        <v>979</v>
      </c>
      <c r="I55" s="44" t="s">
        <v>13</v>
      </c>
      <c r="J55" s="48">
        <v>40555</v>
      </c>
      <c r="K55" s="63"/>
      <c r="L55" s="61"/>
      <c r="M55" s="62"/>
      <c r="N55" s="77">
        <f t="shared" si="12"/>
        <v>4500</v>
      </c>
      <c r="O55" s="77">
        <f>AVERAGE($N$2:N55)</f>
        <v>5614.1975308641968</v>
      </c>
      <c r="P55" s="77">
        <f t="shared" si="5"/>
        <v>-21.02259492196572</v>
      </c>
      <c r="Q55" s="49">
        <f t="shared" si="9"/>
        <v>1.2</v>
      </c>
      <c r="R55" s="49">
        <f t="shared" si="10"/>
        <v>1.4</v>
      </c>
      <c r="S55" s="50">
        <f t="shared" si="11"/>
        <v>0.69230769230769229</v>
      </c>
      <c r="T55" s="50">
        <f t="shared" si="2"/>
        <v>5330.7692307692305</v>
      </c>
      <c r="U55" s="50">
        <f t="shared" si="6"/>
        <v>-169.23076923076951</v>
      </c>
      <c r="V55" s="50">
        <f>IF(A55&lt;&gt;"",AVERAGE($F$2:F55),"")</f>
        <v>1.0925925925925926</v>
      </c>
      <c r="W55" s="50">
        <f>IF(A55&lt;&gt;"", AVERAGE($G$2:G55), "")</f>
        <v>1.3703703703703705</v>
      </c>
      <c r="X55" s="50">
        <f>IF(A55&lt;&gt;"", COUNTIF($H$2:H55, "AC")/SUM($G$2:G55), "")</f>
        <v>0.72972972972972971</v>
      </c>
      <c r="Y55" s="50">
        <f t="shared" si="0"/>
        <v>5324.3243243243242</v>
      </c>
      <c r="Z55" s="50">
        <f t="shared" si="7"/>
        <v>-20.67043458552962</v>
      </c>
      <c r="AA55" s="50" t="str">
        <f t="shared" si="3"/>
        <v>NA</v>
      </c>
      <c r="AB55" s="75" t="str">
        <f t="shared" si="4"/>
        <v>NA</v>
      </c>
      <c r="AC55" s="47" t="s">
        <v>980</v>
      </c>
      <c r="AD55" s="47" t="s">
        <v>980</v>
      </c>
      <c r="AE55" s="47" t="s">
        <v>980</v>
      </c>
      <c r="AF55" s="47" t="s">
        <v>980</v>
      </c>
    </row>
    <row r="56" spans="1:32" x14ac:dyDescent="0.15">
      <c r="A56" s="43" t="s">
        <v>981</v>
      </c>
      <c r="B56" s="34" t="s">
        <v>185</v>
      </c>
      <c r="C56" s="34" t="s">
        <v>186</v>
      </c>
      <c r="D56" s="44" t="s">
        <v>93</v>
      </c>
      <c r="E56" s="44" t="s">
        <v>1050</v>
      </c>
      <c r="F56" s="45">
        <v>1</v>
      </c>
      <c r="G56" s="46">
        <v>2</v>
      </c>
      <c r="H56" s="47" t="s">
        <v>979</v>
      </c>
      <c r="I56" s="44" t="s">
        <v>13</v>
      </c>
      <c r="J56" s="48">
        <v>40555</v>
      </c>
      <c r="K56" s="63"/>
      <c r="L56" s="61"/>
      <c r="M56" s="62"/>
      <c r="N56" s="77">
        <f t="shared" si="12"/>
        <v>4500</v>
      </c>
      <c r="O56" s="77">
        <f>AVERAGE($N$2:N56)</f>
        <v>5593.9393939393931</v>
      </c>
      <c r="P56" s="77">
        <f t="shared" si="5"/>
        <v>-20.258136924803694</v>
      </c>
      <c r="Q56" s="49">
        <f t="shared" si="9"/>
        <v>1.2</v>
      </c>
      <c r="R56" s="49">
        <f t="shared" si="10"/>
        <v>1.5</v>
      </c>
      <c r="S56" s="50">
        <f t="shared" si="11"/>
        <v>0.6428571428571429</v>
      </c>
      <c r="T56" s="50">
        <f t="shared" si="2"/>
        <v>5182.1428571428578</v>
      </c>
      <c r="U56" s="50">
        <f t="shared" si="6"/>
        <v>-148.6263736263727</v>
      </c>
      <c r="V56" s="50">
        <f>IF(A56&lt;&gt;"",AVERAGE($F$2:F56),"")</f>
        <v>1.0909090909090908</v>
      </c>
      <c r="W56" s="50">
        <f>IF(A56&lt;&gt;"", AVERAGE($G$2:G56), "")</f>
        <v>1.3818181818181818</v>
      </c>
      <c r="X56" s="50">
        <f>IF(A56&lt;&gt;"", COUNTIF($H$2:H56, "AC")/SUM($G$2:G56), "")</f>
        <v>0.72368421052631582</v>
      </c>
      <c r="Y56" s="50">
        <f t="shared" si="0"/>
        <v>5304.6650717703351</v>
      </c>
      <c r="Z56" s="50">
        <f t="shared" si="7"/>
        <v>-19.659252553989063</v>
      </c>
      <c r="AA56" s="50" t="str">
        <f t="shared" si="3"/>
        <v>NA</v>
      </c>
      <c r="AB56" s="75" t="str">
        <f t="shared" si="4"/>
        <v>NA</v>
      </c>
      <c r="AC56" s="47" t="s">
        <v>980</v>
      </c>
      <c r="AD56" s="47" t="s">
        <v>980</v>
      </c>
      <c r="AE56" s="47" t="s">
        <v>980</v>
      </c>
      <c r="AF56" s="47" t="s">
        <v>980</v>
      </c>
    </row>
    <row r="57" spans="1:32" x14ac:dyDescent="0.15">
      <c r="A57" s="43" t="s">
        <v>981</v>
      </c>
      <c r="B57" s="34" t="s">
        <v>187</v>
      </c>
      <c r="C57" s="34" t="s">
        <v>188</v>
      </c>
      <c r="D57" s="44" t="s">
        <v>66</v>
      </c>
      <c r="E57" s="44" t="s">
        <v>1050</v>
      </c>
      <c r="F57" s="45">
        <v>2</v>
      </c>
      <c r="G57" s="46">
        <v>2</v>
      </c>
      <c r="H57" s="47" t="s">
        <v>979</v>
      </c>
      <c r="I57" s="44" t="s">
        <v>13</v>
      </c>
      <c r="J57" s="48">
        <v>40556</v>
      </c>
      <c r="K57" s="60" t="s">
        <v>189</v>
      </c>
      <c r="L57" s="60" t="s">
        <v>190</v>
      </c>
      <c r="M57" s="62"/>
      <c r="N57" s="77">
        <f t="shared" si="12"/>
        <v>5500</v>
      </c>
      <c r="O57" s="77">
        <f>AVERAGE($N$2:N57)</f>
        <v>5592.2619047619037</v>
      </c>
      <c r="P57" s="77">
        <f t="shared" si="5"/>
        <v>-1.6774891774894058</v>
      </c>
      <c r="Q57" s="49">
        <f t="shared" si="9"/>
        <v>1.3</v>
      </c>
      <c r="R57" s="49">
        <f t="shared" si="10"/>
        <v>1.6</v>
      </c>
      <c r="S57" s="50">
        <f t="shared" si="11"/>
        <v>0.6</v>
      </c>
      <c r="T57" s="50">
        <f t="shared" si="2"/>
        <v>5150</v>
      </c>
      <c r="U57" s="50">
        <f t="shared" si="6"/>
        <v>-32.142857142857792</v>
      </c>
      <c r="V57" s="50">
        <f>IF(A57&lt;&gt;"",AVERAGE($F$2:F57),"")</f>
        <v>1.1071428571428572</v>
      </c>
      <c r="W57" s="50">
        <f>IF(A57&lt;&gt;"", AVERAGE($G$2:G57), "")</f>
        <v>1.3928571428571428</v>
      </c>
      <c r="X57" s="50">
        <f>IF(A57&lt;&gt;"", COUNTIF($H$2:H57, "AC")/SUM($G$2:G57), "")</f>
        <v>0.71794871794871795</v>
      </c>
      <c r="Y57" s="50">
        <f t="shared" si="0"/>
        <v>5303.8003663003665</v>
      </c>
      <c r="Z57" s="50">
        <f t="shared" si="7"/>
        <v>-0.86470546996861231</v>
      </c>
      <c r="AA57" s="50" t="str">
        <f t="shared" si="3"/>
        <v>NA</v>
      </c>
      <c r="AB57" s="75" t="str">
        <f t="shared" si="4"/>
        <v>NA</v>
      </c>
      <c r="AC57" s="47" t="s">
        <v>980</v>
      </c>
      <c r="AD57" s="47" t="s">
        <v>980</v>
      </c>
      <c r="AE57" s="47" t="s">
        <v>980</v>
      </c>
      <c r="AF57" s="47" t="s">
        <v>980</v>
      </c>
    </row>
    <row r="58" spans="1:32" x14ac:dyDescent="0.15">
      <c r="A58" s="43" t="s">
        <v>981</v>
      </c>
      <c r="B58" s="34" t="s">
        <v>191</v>
      </c>
      <c r="C58" s="34" t="s">
        <v>192</v>
      </c>
      <c r="D58" s="44" t="s">
        <v>20</v>
      </c>
      <c r="E58" s="44" t="s">
        <v>1050</v>
      </c>
      <c r="F58" s="45">
        <v>2</v>
      </c>
      <c r="G58" s="46">
        <v>1</v>
      </c>
      <c r="H58" s="47" t="s">
        <v>979</v>
      </c>
      <c r="I58" s="44" t="s">
        <v>13</v>
      </c>
      <c r="J58" s="48">
        <v>40556</v>
      </c>
      <c r="K58" s="63"/>
      <c r="L58" s="60" t="s">
        <v>193</v>
      </c>
      <c r="M58" s="62"/>
      <c r="N58" s="77">
        <f t="shared" si="12"/>
        <v>7000</v>
      </c>
      <c r="O58" s="77">
        <f>AVERAGE($N$2:N58)</f>
        <v>5616.9590643274851</v>
      </c>
      <c r="P58" s="77">
        <f t="shared" si="5"/>
        <v>24.697159565581387</v>
      </c>
      <c r="Q58" s="49">
        <f t="shared" si="9"/>
        <v>1.4</v>
      </c>
      <c r="R58" s="49">
        <f t="shared" si="10"/>
        <v>1.6</v>
      </c>
      <c r="S58" s="50">
        <f t="shared" si="11"/>
        <v>0.6428571428571429</v>
      </c>
      <c r="T58" s="50">
        <f t="shared" si="2"/>
        <v>5357.1428571428569</v>
      </c>
      <c r="U58" s="50">
        <f t="shared" si="6"/>
        <v>207.14285714285688</v>
      </c>
      <c r="V58" s="50">
        <f>IF(A58&lt;&gt;"",AVERAGE($F$2:F58),"")</f>
        <v>1.1228070175438596</v>
      </c>
      <c r="W58" s="50">
        <f>IF(A58&lt;&gt;"", AVERAGE($G$2:G58), "")</f>
        <v>1.3859649122807018</v>
      </c>
      <c r="X58" s="50">
        <f>IF(A58&lt;&gt;"", COUNTIF($H$2:H58, "AC")/SUM($G$2:G58), "")</f>
        <v>0.72151898734177211</v>
      </c>
      <c r="Y58" s="50">
        <f t="shared" si="0"/>
        <v>5330.113257828114</v>
      </c>
      <c r="Z58" s="50">
        <f t="shared" si="7"/>
        <v>26.312891527747524</v>
      </c>
      <c r="AA58" s="50" t="str">
        <f t="shared" si="3"/>
        <v>NA</v>
      </c>
      <c r="AB58" s="75" t="str">
        <f t="shared" si="4"/>
        <v>NA</v>
      </c>
      <c r="AC58" s="47" t="s">
        <v>980</v>
      </c>
      <c r="AD58" s="47" t="s">
        <v>980</v>
      </c>
      <c r="AE58" s="47" t="s">
        <v>980</v>
      </c>
      <c r="AF58" s="47" t="s">
        <v>980</v>
      </c>
    </row>
    <row r="59" spans="1:32" x14ac:dyDescent="0.15">
      <c r="A59" s="43" t="s">
        <v>981</v>
      </c>
      <c r="B59" s="34" t="s">
        <v>194</v>
      </c>
      <c r="C59" s="34" t="s">
        <v>195</v>
      </c>
      <c r="D59" s="44" t="s">
        <v>128</v>
      </c>
      <c r="E59" s="44" t="s">
        <v>1050</v>
      </c>
      <c r="F59" s="45">
        <v>2</v>
      </c>
      <c r="G59" s="46">
        <v>1</v>
      </c>
      <c r="H59" s="47" t="s">
        <v>979</v>
      </c>
      <c r="I59" s="44" t="s">
        <v>13</v>
      </c>
      <c r="J59" s="48">
        <v>40556</v>
      </c>
      <c r="K59" s="60" t="s">
        <v>196</v>
      </c>
      <c r="L59" s="61"/>
      <c r="M59" s="62"/>
      <c r="N59" s="77">
        <f t="shared" si="12"/>
        <v>7000</v>
      </c>
      <c r="O59" s="77">
        <f>AVERAGE($N$2:N59)</f>
        <v>5640.8045977011489</v>
      </c>
      <c r="P59" s="77">
        <f t="shared" si="5"/>
        <v>23.845533373663784</v>
      </c>
      <c r="Q59" s="49">
        <f t="shared" si="9"/>
        <v>1.4</v>
      </c>
      <c r="R59" s="49">
        <f t="shared" si="10"/>
        <v>1.5</v>
      </c>
      <c r="S59" s="50">
        <f t="shared" si="11"/>
        <v>0.69230769230769229</v>
      </c>
      <c r="T59" s="50">
        <f t="shared" si="2"/>
        <v>5505.7692307692305</v>
      </c>
      <c r="U59" s="50">
        <f t="shared" si="6"/>
        <v>148.62637362637361</v>
      </c>
      <c r="V59" s="50">
        <f>IF(A59&lt;&gt;"",AVERAGE($F$2:F59),"")</f>
        <v>1.1379310344827587</v>
      </c>
      <c r="W59" s="50">
        <f>IF(A59&lt;&gt;"", AVERAGE($G$2:G59), "")</f>
        <v>1.3793103448275863</v>
      </c>
      <c r="X59" s="50">
        <f>IF(A59&lt;&gt;"", COUNTIF($H$2:H59, "AC")/SUM($G$2:G59), "")</f>
        <v>0.72499999999999998</v>
      </c>
      <c r="Y59" s="50">
        <f t="shared" si="0"/>
        <v>5355.6034482758623</v>
      </c>
      <c r="Z59" s="50">
        <f t="shared" si="7"/>
        <v>25.490190447748319</v>
      </c>
      <c r="AA59" s="50" t="str">
        <f t="shared" si="3"/>
        <v>NA</v>
      </c>
      <c r="AB59" s="75" t="str">
        <f t="shared" si="4"/>
        <v>NA</v>
      </c>
      <c r="AC59" s="47" t="s">
        <v>980</v>
      </c>
      <c r="AD59" s="47" t="s">
        <v>980</v>
      </c>
      <c r="AE59" s="47" t="s">
        <v>980</v>
      </c>
      <c r="AF59" s="47" t="s">
        <v>980</v>
      </c>
    </row>
    <row r="60" spans="1:32" x14ac:dyDescent="0.15">
      <c r="A60" s="43" t="s">
        <v>981</v>
      </c>
      <c r="B60" s="34" t="s">
        <v>197</v>
      </c>
      <c r="C60" s="34" t="s">
        <v>198</v>
      </c>
      <c r="D60" s="44" t="s">
        <v>199</v>
      </c>
      <c r="E60" s="44" t="s">
        <v>1050</v>
      </c>
      <c r="F60" s="45">
        <v>1</v>
      </c>
      <c r="G60" s="46">
        <v>1</v>
      </c>
      <c r="H60" s="47" t="s">
        <v>979</v>
      </c>
      <c r="I60" s="44" t="s">
        <v>13</v>
      </c>
      <c r="J60" s="48">
        <v>40556</v>
      </c>
      <c r="K60" s="63"/>
      <c r="L60" s="60" t="s">
        <v>200</v>
      </c>
      <c r="M60" s="62"/>
      <c r="N60" s="77">
        <f t="shared" si="12"/>
        <v>6000</v>
      </c>
      <c r="O60" s="77">
        <f>AVERAGE($N$2:N60)</f>
        <v>5646.8926553672309</v>
      </c>
      <c r="P60" s="77">
        <f t="shared" si="5"/>
        <v>6.0880576660820225</v>
      </c>
      <c r="Q60" s="49">
        <f t="shared" si="9"/>
        <v>1.3</v>
      </c>
      <c r="R60" s="49">
        <f t="shared" si="10"/>
        <v>1.4</v>
      </c>
      <c r="S60" s="50">
        <f t="shared" si="11"/>
        <v>0.69230769230769229</v>
      </c>
      <c r="T60" s="50">
        <f t="shared" si="2"/>
        <v>5430.7692307692305</v>
      </c>
      <c r="U60" s="50">
        <f t="shared" si="6"/>
        <v>-75</v>
      </c>
      <c r="V60" s="50">
        <f>IF(A60&lt;&gt;"",AVERAGE($F$2:F60),"")</f>
        <v>1.1355932203389831</v>
      </c>
      <c r="W60" s="50">
        <f>IF(A60&lt;&gt;"", AVERAGE($G$2:G60), "")</f>
        <v>1.3728813559322033</v>
      </c>
      <c r="X60" s="50">
        <f>IF(A60&lt;&gt;"", COUNTIF($H$2:H60, "AC")/SUM($G$2:G60), "")</f>
        <v>0.72839506172839508</v>
      </c>
      <c r="Y60" s="50">
        <f t="shared" si="0"/>
        <v>5363.3605356769194</v>
      </c>
      <c r="Z60" s="50">
        <f t="shared" si="7"/>
        <v>7.757087401057106</v>
      </c>
      <c r="AA60" s="50" t="str">
        <f t="shared" si="3"/>
        <v>NA</v>
      </c>
      <c r="AB60" s="75" t="str">
        <f t="shared" si="4"/>
        <v>NA</v>
      </c>
      <c r="AC60" s="47" t="s">
        <v>980</v>
      </c>
      <c r="AD60" s="47" t="s">
        <v>980</v>
      </c>
      <c r="AE60" s="47" t="s">
        <v>980</v>
      </c>
      <c r="AF60" s="47" t="s">
        <v>980</v>
      </c>
    </row>
    <row r="61" spans="1:32" x14ac:dyDescent="0.15">
      <c r="A61" s="43" t="s">
        <v>981</v>
      </c>
      <c r="B61" s="34" t="s">
        <v>201</v>
      </c>
      <c r="C61" s="34" t="s">
        <v>202</v>
      </c>
      <c r="D61" s="44" t="s">
        <v>141</v>
      </c>
      <c r="E61" s="44" t="s">
        <v>1050</v>
      </c>
      <c r="F61" s="45">
        <v>1</v>
      </c>
      <c r="G61" s="46">
        <v>1</v>
      </c>
      <c r="H61" s="47" t="s">
        <v>979</v>
      </c>
      <c r="I61" s="44" t="s">
        <v>13</v>
      </c>
      <c r="J61" s="48">
        <v>40556</v>
      </c>
      <c r="K61" s="63"/>
      <c r="L61" s="61"/>
      <c r="M61" s="62"/>
      <c r="N61" s="77">
        <f t="shared" si="12"/>
        <v>6000</v>
      </c>
      <c r="O61" s="77">
        <f>AVERAGE($N$2:N61)</f>
        <v>5652.7777777777774</v>
      </c>
      <c r="P61" s="77">
        <f t="shared" si="5"/>
        <v>5.8851224105465008</v>
      </c>
      <c r="Q61" s="49">
        <f t="shared" si="9"/>
        <v>1.3</v>
      </c>
      <c r="R61" s="49">
        <f t="shared" si="10"/>
        <v>1.4</v>
      </c>
      <c r="S61" s="50">
        <f t="shared" si="11"/>
        <v>0.69230769230769229</v>
      </c>
      <c r="T61" s="50">
        <f t="shared" si="2"/>
        <v>5430.7692307692305</v>
      </c>
      <c r="U61" s="50">
        <f t="shared" si="6"/>
        <v>0</v>
      </c>
      <c r="V61" s="50">
        <f>IF(A61&lt;&gt;"",AVERAGE($F$2:F61),"")</f>
        <v>1.1333333333333333</v>
      </c>
      <c r="W61" s="50">
        <f>IF(A61&lt;&gt;"", AVERAGE($G$2:G61), "")</f>
        <v>1.3666666666666667</v>
      </c>
      <c r="X61" s="50">
        <f>IF(A61&lt;&gt;"", COUNTIF($H$2:H61, "AC")/SUM($G$2:G61), "")</f>
        <v>0.73170731707317072</v>
      </c>
      <c r="Y61" s="50">
        <f t="shared" si="0"/>
        <v>5370.9349593495936</v>
      </c>
      <c r="Z61" s="50">
        <f t="shared" si="7"/>
        <v>7.5744236726741292</v>
      </c>
      <c r="AA61" s="50" t="str">
        <f t="shared" si="3"/>
        <v>NA</v>
      </c>
      <c r="AB61" s="75" t="str">
        <f t="shared" si="4"/>
        <v>NA</v>
      </c>
      <c r="AC61" s="47" t="s">
        <v>980</v>
      </c>
      <c r="AD61" s="47" t="s">
        <v>980</v>
      </c>
      <c r="AE61" s="47" t="s">
        <v>980</v>
      </c>
      <c r="AF61" s="47" t="s">
        <v>980</v>
      </c>
    </row>
    <row r="62" spans="1:32" x14ac:dyDescent="0.15">
      <c r="A62" s="43" t="s">
        <v>981</v>
      </c>
      <c r="B62" s="34" t="s">
        <v>203</v>
      </c>
      <c r="C62" s="34" t="s">
        <v>204</v>
      </c>
      <c r="D62" s="44" t="s">
        <v>205</v>
      </c>
      <c r="E62" s="44" t="s">
        <v>1050</v>
      </c>
      <c r="F62" s="45">
        <v>1</v>
      </c>
      <c r="G62" s="46">
        <v>1</v>
      </c>
      <c r="H62" s="47" t="s">
        <v>979</v>
      </c>
      <c r="I62" s="44" t="s">
        <v>13</v>
      </c>
      <c r="J62" s="48">
        <v>40556</v>
      </c>
      <c r="K62" s="63"/>
      <c r="L62" s="61"/>
      <c r="M62" s="62"/>
      <c r="N62" s="77">
        <f t="shared" si="12"/>
        <v>6000</v>
      </c>
      <c r="O62" s="77">
        <f>AVERAGE($N$2:N62)</f>
        <v>5658.4699453551902</v>
      </c>
      <c r="P62" s="77">
        <f t="shared" si="5"/>
        <v>5.6921675774128744</v>
      </c>
      <c r="Q62" s="49">
        <f t="shared" si="9"/>
        <v>1.3</v>
      </c>
      <c r="R62" s="49">
        <f t="shared" si="10"/>
        <v>1.4</v>
      </c>
      <c r="S62" s="50">
        <f t="shared" si="11"/>
        <v>0.75</v>
      </c>
      <c r="T62" s="50">
        <f t="shared" si="2"/>
        <v>5575</v>
      </c>
      <c r="U62" s="50">
        <f t="shared" si="6"/>
        <v>144.23076923076951</v>
      </c>
      <c r="V62" s="50">
        <f>IF(A62&lt;&gt;"",AVERAGE($F$2:F62),"")</f>
        <v>1.1311475409836065</v>
      </c>
      <c r="W62" s="50">
        <f>IF(A62&lt;&gt;"", AVERAGE($G$2:G62), "")</f>
        <v>1.360655737704918</v>
      </c>
      <c r="X62" s="50">
        <f>IF(A62&lt;&gt;"", COUNTIF($H$2:H62, "AC")/SUM($G$2:G62), "")</f>
        <v>0.73493975903614461</v>
      </c>
      <c r="Y62" s="50">
        <f t="shared" si="0"/>
        <v>5378.3330041477384</v>
      </c>
      <c r="Z62" s="50">
        <f t="shared" si="7"/>
        <v>7.3980447981448378</v>
      </c>
      <c r="AA62" s="50" t="str">
        <f t="shared" si="3"/>
        <v>NA</v>
      </c>
      <c r="AB62" s="75" t="str">
        <f t="shared" si="4"/>
        <v>NA</v>
      </c>
      <c r="AC62" s="47" t="s">
        <v>980</v>
      </c>
      <c r="AD62" s="47" t="s">
        <v>980</v>
      </c>
      <c r="AE62" s="47" t="s">
        <v>980</v>
      </c>
      <c r="AF62" s="47" t="s">
        <v>980</v>
      </c>
    </row>
    <row r="63" spans="1:32" x14ac:dyDescent="0.15">
      <c r="A63" s="43" t="s">
        <v>981</v>
      </c>
      <c r="B63" s="34" t="s">
        <v>206</v>
      </c>
      <c r="C63" s="34" t="s">
        <v>207</v>
      </c>
      <c r="D63" s="44" t="s">
        <v>12</v>
      </c>
      <c r="E63" s="44" t="s">
        <v>1050</v>
      </c>
      <c r="F63" s="45">
        <v>1</v>
      </c>
      <c r="G63" s="46">
        <v>1</v>
      </c>
      <c r="H63" s="47" t="s">
        <v>979</v>
      </c>
      <c r="I63" s="44" t="s">
        <v>13</v>
      </c>
      <c r="J63" s="48">
        <v>40557</v>
      </c>
      <c r="K63" s="63"/>
      <c r="L63" s="61"/>
      <c r="M63" s="62"/>
      <c r="N63" s="77">
        <f t="shared" si="12"/>
        <v>6000</v>
      </c>
      <c r="O63" s="77">
        <f>AVERAGE($N$2:N63)</f>
        <v>5663.978494623655</v>
      </c>
      <c r="P63" s="77">
        <f t="shared" si="5"/>
        <v>5.5085492684647761</v>
      </c>
      <c r="Q63" s="49">
        <f t="shared" si="9"/>
        <v>1.3</v>
      </c>
      <c r="R63" s="49">
        <f t="shared" si="10"/>
        <v>1.3</v>
      </c>
      <c r="S63" s="50">
        <f t="shared" si="11"/>
        <v>0.75</v>
      </c>
      <c r="T63" s="50">
        <f t="shared" si="2"/>
        <v>5600.0000000000009</v>
      </c>
      <c r="U63" s="50">
        <f t="shared" si="6"/>
        <v>25.000000000000909</v>
      </c>
      <c r="V63" s="50">
        <f>IF(A63&lt;&gt;"",AVERAGE($F$2:F63),"")</f>
        <v>1.1290322580645162</v>
      </c>
      <c r="W63" s="50">
        <f>IF(A63&lt;&gt;"", AVERAGE($G$2:G63), "")</f>
        <v>1.3548387096774193</v>
      </c>
      <c r="X63" s="50">
        <f>IF(A63&lt;&gt;"", COUNTIF($H$2:H63, "AC")/SUM($G$2:G63), "")</f>
        <v>0.73809523809523814</v>
      </c>
      <c r="Y63" s="50">
        <f t="shared" si="0"/>
        <v>5385.5606758832564</v>
      </c>
      <c r="Z63" s="50">
        <f t="shared" si="7"/>
        <v>7.2276717355180153</v>
      </c>
      <c r="AA63" s="50" t="str">
        <f t="shared" si="3"/>
        <v>NA</v>
      </c>
      <c r="AB63" s="75" t="str">
        <f t="shared" si="4"/>
        <v>NA</v>
      </c>
      <c r="AC63" s="47" t="s">
        <v>980</v>
      </c>
      <c r="AD63" s="47" t="s">
        <v>980</v>
      </c>
      <c r="AE63" s="47" t="s">
        <v>980</v>
      </c>
      <c r="AF63" s="47" t="s">
        <v>980</v>
      </c>
    </row>
    <row r="64" spans="1:32" x14ac:dyDescent="0.15">
      <c r="A64" s="43" t="s">
        <v>981</v>
      </c>
      <c r="B64" s="34" t="s">
        <v>208</v>
      </c>
      <c r="C64" s="34" t="s">
        <v>209</v>
      </c>
      <c r="D64" s="44" t="s">
        <v>210</v>
      </c>
      <c r="E64" s="44" t="s">
        <v>1050</v>
      </c>
      <c r="F64" s="45">
        <v>1</v>
      </c>
      <c r="G64" s="46">
        <v>2</v>
      </c>
      <c r="H64" s="47" t="s">
        <v>979</v>
      </c>
      <c r="I64" s="44" t="s">
        <v>13</v>
      </c>
      <c r="J64" s="48">
        <v>40557</v>
      </c>
      <c r="K64" s="63"/>
      <c r="L64" s="61"/>
      <c r="M64" s="62"/>
      <c r="N64" s="77">
        <f t="shared" si="12"/>
        <v>4500</v>
      </c>
      <c r="O64" s="77">
        <f>AVERAGE($N$2:N64)</f>
        <v>5645.5026455026446</v>
      </c>
      <c r="P64" s="77">
        <f t="shared" si="5"/>
        <v>-18.475849121010469</v>
      </c>
      <c r="Q64" s="49">
        <f t="shared" si="9"/>
        <v>1.3</v>
      </c>
      <c r="R64" s="49">
        <f t="shared" si="10"/>
        <v>1.4</v>
      </c>
      <c r="S64" s="50">
        <f t="shared" si="11"/>
        <v>0.75</v>
      </c>
      <c r="T64" s="50">
        <f t="shared" si="2"/>
        <v>5575</v>
      </c>
      <c r="U64" s="50">
        <f t="shared" si="6"/>
        <v>-25.000000000000909</v>
      </c>
      <c r="V64" s="50">
        <f>IF(A64&lt;&gt;"",AVERAGE($F$2:F64),"")</f>
        <v>1.126984126984127</v>
      </c>
      <c r="W64" s="50">
        <f>IF(A64&lt;&gt;"", AVERAGE($G$2:G64), "")</f>
        <v>1.3650793650793651</v>
      </c>
      <c r="X64" s="50">
        <f>IF(A64&lt;&gt;"", COUNTIF($H$2:H64, "AC")/SUM($G$2:G64), "")</f>
        <v>0.73255813953488369</v>
      </c>
      <c r="Y64" s="50">
        <f t="shared" si="0"/>
        <v>5367.1096345514943</v>
      </c>
      <c r="Z64" s="50">
        <f t="shared" si="7"/>
        <v>-18.451041331762099</v>
      </c>
      <c r="AA64" s="50" t="str">
        <f t="shared" si="3"/>
        <v>NA</v>
      </c>
      <c r="AB64" s="75" t="str">
        <f t="shared" si="4"/>
        <v>NA</v>
      </c>
      <c r="AC64" s="47" t="s">
        <v>980</v>
      </c>
      <c r="AD64" s="47" t="s">
        <v>980</v>
      </c>
      <c r="AE64" s="47" t="s">
        <v>980</v>
      </c>
      <c r="AF64" s="47" t="s">
        <v>980</v>
      </c>
    </row>
    <row r="65" spans="1:32" x14ac:dyDescent="0.15">
      <c r="A65" s="43" t="s">
        <v>981</v>
      </c>
      <c r="B65" s="34" t="s">
        <v>211</v>
      </c>
      <c r="C65" s="34" t="s">
        <v>212</v>
      </c>
      <c r="D65" s="44" t="s">
        <v>213</v>
      </c>
      <c r="E65" s="44" t="s">
        <v>1050</v>
      </c>
      <c r="F65" s="45">
        <v>1</v>
      </c>
      <c r="G65" s="46">
        <v>1</v>
      </c>
      <c r="H65" s="47" t="s">
        <v>979</v>
      </c>
      <c r="I65" s="44" t="s">
        <v>13</v>
      </c>
      <c r="J65" s="48">
        <v>40557</v>
      </c>
      <c r="K65" s="60" t="s">
        <v>214</v>
      </c>
      <c r="L65" s="61"/>
      <c r="M65" s="62"/>
      <c r="N65" s="77">
        <f t="shared" si="12"/>
        <v>6000</v>
      </c>
      <c r="O65" s="77">
        <f>AVERAGE($N$2:N65)</f>
        <v>5651.0416666666661</v>
      </c>
      <c r="P65" s="77">
        <f t="shared" si="5"/>
        <v>5.5390211640215057</v>
      </c>
      <c r="Q65" s="49">
        <f t="shared" si="9"/>
        <v>1.3</v>
      </c>
      <c r="R65" s="49">
        <f t="shared" si="10"/>
        <v>1.3</v>
      </c>
      <c r="S65" s="50">
        <f t="shared" si="11"/>
        <v>0.81818181818181823</v>
      </c>
      <c r="T65" s="50">
        <f t="shared" si="2"/>
        <v>5770.454545454545</v>
      </c>
      <c r="U65" s="50">
        <f t="shared" si="6"/>
        <v>195.45454545454504</v>
      </c>
      <c r="V65" s="50">
        <f>IF(A65&lt;&gt;"",AVERAGE($F$2:F65),"")</f>
        <v>1.125</v>
      </c>
      <c r="W65" s="50">
        <f>IF(A65&lt;&gt;"", AVERAGE($G$2:G65), "")</f>
        <v>1.359375</v>
      </c>
      <c r="X65" s="50">
        <f>IF(A65&lt;&gt;"", COUNTIF($H$2:H65, "AC")/SUM($G$2:G65), "")</f>
        <v>0.73563218390804597</v>
      </c>
      <c r="Y65" s="50">
        <f t="shared" si="0"/>
        <v>5374.2367097701153</v>
      </c>
      <c r="Z65" s="50">
        <f t="shared" si="7"/>
        <v>7.1270752186210302</v>
      </c>
      <c r="AA65" s="50" t="str">
        <f t="shared" si="3"/>
        <v>NA</v>
      </c>
      <c r="AB65" s="75" t="str">
        <f t="shared" si="4"/>
        <v>NA</v>
      </c>
      <c r="AC65" s="47" t="s">
        <v>980</v>
      </c>
      <c r="AD65" s="47" t="s">
        <v>980</v>
      </c>
      <c r="AE65" s="47" t="s">
        <v>980</v>
      </c>
      <c r="AF65" s="47" t="s">
        <v>980</v>
      </c>
    </row>
    <row r="66" spans="1:32" x14ac:dyDescent="0.15">
      <c r="A66" s="43" t="s">
        <v>981</v>
      </c>
      <c r="B66" s="34" t="s">
        <v>215</v>
      </c>
      <c r="C66" s="34" t="s">
        <v>216</v>
      </c>
      <c r="D66" s="44" t="s">
        <v>124</v>
      </c>
      <c r="E66" s="44" t="s">
        <v>1050</v>
      </c>
      <c r="F66" s="45">
        <v>2</v>
      </c>
      <c r="G66" s="46">
        <v>2</v>
      </c>
      <c r="H66" s="47" t="s">
        <v>979</v>
      </c>
      <c r="I66" s="44" t="s">
        <v>31</v>
      </c>
      <c r="J66" s="48">
        <v>40557</v>
      </c>
      <c r="K66" s="63"/>
      <c r="L66" s="60" t="s">
        <v>217</v>
      </c>
      <c r="M66" s="62"/>
      <c r="N66" s="77">
        <f t="shared" si="12"/>
        <v>5500</v>
      </c>
      <c r="O66" s="77">
        <f>AVERAGE($N$2:N66)</f>
        <v>5648.7179487179483</v>
      </c>
      <c r="P66" s="77">
        <f t="shared" si="5"/>
        <v>-2.3237179487177855</v>
      </c>
      <c r="Q66" s="49">
        <f t="shared" si="9"/>
        <v>1.4</v>
      </c>
      <c r="R66" s="49">
        <f t="shared" si="10"/>
        <v>1.3</v>
      </c>
      <c r="S66" s="50">
        <f t="shared" si="11"/>
        <v>0.81818181818181823</v>
      </c>
      <c r="T66" s="50">
        <f t="shared" si="2"/>
        <v>5870.454545454545</v>
      </c>
      <c r="U66" s="50">
        <f t="shared" si="6"/>
        <v>100</v>
      </c>
      <c r="V66" s="50">
        <f>IF(A66&lt;&gt;"",AVERAGE($F$2:F66),"")</f>
        <v>1.1384615384615384</v>
      </c>
      <c r="W66" s="50">
        <f>IF(A66&lt;&gt;"", AVERAGE($G$2:G66), "")</f>
        <v>1.3692307692307693</v>
      </c>
      <c r="X66" s="50">
        <f>IF(A66&lt;&gt;"", COUNTIF($H$2:H66, "AC")/SUM($G$2:G66), "")</f>
        <v>0.7303370786516854</v>
      </c>
      <c r="Y66" s="50">
        <f t="shared" ref="Y66:Y129" si="13">IF(A66&lt;&gt;"", V66/5*0.5+(1-(W66-1)/10)*0.25+X66*0.25, "")*10000</f>
        <v>5371.9965427830593</v>
      </c>
      <c r="Z66" s="50">
        <f t="shared" si="7"/>
        <v>-2.2401669870559999</v>
      </c>
      <c r="AA66" s="50" t="str">
        <f t="shared" si="3"/>
        <v>NA</v>
      </c>
      <c r="AB66" s="75" t="str">
        <f t="shared" si="4"/>
        <v>NA</v>
      </c>
      <c r="AC66" s="47" t="s">
        <v>980</v>
      </c>
      <c r="AD66" s="47" t="s">
        <v>980</v>
      </c>
      <c r="AE66" s="47" t="s">
        <v>980</v>
      </c>
      <c r="AF66" s="47" t="s">
        <v>980</v>
      </c>
    </row>
    <row r="67" spans="1:32" x14ac:dyDescent="0.15">
      <c r="A67" s="43" t="s">
        <v>981</v>
      </c>
      <c r="B67" s="34" t="s">
        <v>218</v>
      </c>
      <c r="C67" s="34" t="s">
        <v>219</v>
      </c>
      <c r="D67" s="44" t="s">
        <v>220</v>
      </c>
      <c r="E67" s="44" t="s">
        <v>1050</v>
      </c>
      <c r="F67" s="45">
        <v>1</v>
      </c>
      <c r="G67" s="46">
        <v>1</v>
      </c>
      <c r="H67" s="47" t="s">
        <v>979</v>
      </c>
      <c r="I67" s="44" t="s">
        <v>13</v>
      </c>
      <c r="J67" s="48">
        <v>40558</v>
      </c>
      <c r="K67" s="63"/>
      <c r="L67" s="61"/>
      <c r="M67" s="62"/>
      <c r="N67" s="77">
        <f t="shared" si="12"/>
        <v>6000</v>
      </c>
      <c r="O67" s="77">
        <f>AVERAGE($N$2:N67)</f>
        <v>5654.0404040404037</v>
      </c>
      <c r="P67" s="77">
        <f t="shared" si="5"/>
        <v>5.3224553224554256</v>
      </c>
      <c r="Q67" s="49">
        <f t="shared" si="9"/>
        <v>1.3</v>
      </c>
      <c r="R67" s="49">
        <f t="shared" si="10"/>
        <v>1.2</v>
      </c>
      <c r="S67" s="50">
        <f t="shared" si="11"/>
        <v>0.81818181818181823</v>
      </c>
      <c r="T67" s="50">
        <f t="shared" ref="T67:T130" si="14">(Q67/5*0.5+(1-(R67-1)/10)*0.25+S67*0.25)*10000</f>
        <v>5795.454545454546</v>
      </c>
      <c r="U67" s="50">
        <f t="shared" si="6"/>
        <v>-74.999999999999091</v>
      </c>
      <c r="V67" s="50">
        <f>IF(A67&lt;&gt;"",AVERAGE($F$2:F67),"")</f>
        <v>1.1363636363636365</v>
      </c>
      <c r="W67" s="50">
        <f>IF(A67&lt;&gt;"", AVERAGE($G$2:G67), "")</f>
        <v>1.3636363636363635</v>
      </c>
      <c r="X67" s="50">
        <f>IF(A67&lt;&gt;"", COUNTIF($H$2:H67, "AC")/SUM($G$2:G67), "")</f>
        <v>0.73333333333333328</v>
      </c>
      <c r="Y67" s="50">
        <f t="shared" si="13"/>
        <v>5378.7878787878781</v>
      </c>
      <c r="Z67" s="50">
        <f t="shared" si="7"/>
        <v>6.7913360048187315</v>
      </c>
      <c r="AA67" s="50" t="str">
        <f t="shared" ref="AA67:AA130" si="15">IF(ISERROR(MIN(86400*AB67/(4*3600), 1)), "NA", MIN(86400*AB67/(4*3600), 1))</f>
        <v>NA</v>
      </c>
      <c r="AB67" s="75" t="str">
        <f t="shared" ref="AB67:AB130" si="16">IF(AC67="-","NA",SUM(AC67:AF67))</f>
        <v>NA</v>
      </c>
      <c r="AC67" s="47" t="s">
        <v>980</v>
      </c>
      <c r="AD67" s="47" t="s">
        <v>980</v>
      </c>
      <c r="AE67" s="47" t="s">
        <v>980</v>
      </c>
      <c r="AF67" s="47" t="s">
        <v>980</v>
      </c>
    </row>
    <row r="68" spans="1:32" x14ac:dyDescent="0.15">
      <c r="A68" s="43" t="s">
        <v>981</v>
      </c>
      <c r="B68" s="34" t="s">
        <v>221</v>
      </c>
      <c r="C68" s="34" t="s">
        <v>222</v>
      </c>
      <c r="D68" s="44" t="s">
        <v>120</v>
      </c>
      <c r="E68" s="44" t="s">
        <v>1050</v>
      </c>
      <c r="F68" s="45">
        <v>1</v>
      </c>
      <c r="G68" s="46">
        <v>1</v>
      </c>
      <c r="H68" s="47" t="s">
        <v>979</v>
      </c>
      <c r="I68" s="44" t="s">
        <v>13</v>
      </c>
      <c r="J68" s="48">
        <v>40558</v>
      </c>
      <c r="K68" s="63"/>
      <c r="L68" s="60" t="s">
        <v>223</v>
      </c>
      <c r="M68" s="62"/>
      <c r="N68" s="77">
        <f t="shared" si="12"/>
        <v>6000</v>
      </c>
      <c r="O68" s="77">
        <f>AVERAGE($N$2:N68)</f>
        <v>5659.2039800995017</v>
      </c>
      <c r="P68" s="77">
        <f t="shared" ref="P68:P73" si="17">O68-O67</f>
        <v>5.1635760590979771</v>
      </c>
      <c r="Q68" s="49">
        <f t="shared" si="9"/>
        <v>1.2</v>
      </c>
      <c r="R68" s="49">
        <f t="shared" si="10"/>
        <v>1.2</v>
      </c>
      <c r="S68" s="50">
        <f t="shared" si="11"/>
        <v>0.81818181818181823</v>
      </c>
      <c r="T68" s="50">
        <f t="shared" si="14"/>
        <v>5695.454545454546</v>
      </c>
      <c r="U68" s="50">
        <f t="shared" ref="U68:U131" si="18">T68-T67</f>
        <v>-100</v>
      </c>
      <c r="V68" s="50">
        <f>IF(A68&lt;&gt;"",AVERAGE($F$2:F68),"")</f>
        <v>1.1343283582089552</v>
      </c>
      <c r="W68" s="50">
        <f>IF(A68&lt;&gt;"", AVERAGE($G$2:G68), "")</f>
        <v>1.3582089552238805</v>
      </c>
      <c r="X68" s="50">
        <f>IF(A68&lt;&gt;"", COUNTIF($H$2:H68, "AC")/SUM($G$2:G68), "")</f>
        <v>0.73626373626373631</v>
      </c>
      <c r="Y68" s="50">
        <f t="shared" si="13"/>
        <v>5385.4354600623255</v>
      </c>
      <c r="Z68" s="50">
        <f t="shared" ref="Z68:Z131" si="19">Y68-Y67</f>
        <v>6.6475812744474752</v>
      </c>
      <c r="AA68" s="50" t="str">
        <f t="shared" si="15"/>
        <v>NA</v>
      </c>
      <c r="AB68" s="75" t="str">
        <f t="shared" si="16"/>
        <v>NA</v>
      </c>
      <c r="AC68" s="47" t="s">
        <v>980</v>
      </c>
      <c r="AD68" s="47" t="s">
        <v>980</v>
      </c>
      <c r="AE68" s="47" t="s">
        <v>980</v>
      </c>
      <c r="AF68" s="47" t="s">
        <v>980</v>
      </c>
    </row>
    <row r="69" spans="1:32" x14ac:dyDescent="0.15">
      <c r="A69" s="43" t="s">
        <v>981</v>
      </c>
      <c r="B69" s="34" t="s">
        <v>224</v>
      </c>
      <c r="C69" s="34" t="s">
        <v>225</v>
      </c>
      <c r="D69" s="44" t="s">
        <v>226</v>
      </c>
      <c r="E69" s="44" t="s">
        <v>1050</v>
      </c>
      <c r="F69" s="45">
        <v>2</v>
      </c>
      <c r="G69" s="46">
        <v>2</v>
      </c>
      <c r="H69" s="47" t="s">
        <v>979</v>
      </c>
      <c r="I69" s="44" t="s">
        <v>31</v>
      </c>
      <c r="J69" s="48">
        <v>40559</v>
      </c>
      <c r="K69" s="60" t="s">
        <v>227</v>
      </c>
      <c r="L69" s="61"/>
      <c r="M69" s="62"/>
      <c r="N69" s="77">
        <f t="shared" si="12"/>
        <v>5500</v>
      </c>
      <c r="O69" s="77">
        <f>AVERAGE($N$2:N69)</f>
        <v>5656.8627450980384</v>
      </c>
      <c r="P69" s="77">
        <f t="shared" si="17"/>
        <v>-2.3412350014632466</v>
      </c>
      <c r="Q69" s="49">
        <f t="shared" si="9"/>
        <v>1.2</v>
      </c>
      <c r="R69" s="49">
        <f t="shared" si="10"/>
        <v>1.3</v>
      </c>
      <c r="S69" s="50">
        <f t="shared" si="11"/>
        <v>0.75</v>
      </c>
      <c r="T69" s="50">
        <f t="shared" si="14"/>
        <v>5500</v>
      </c>
      <c r="U69" s="50">
        <f t="shared" si="18"/>
        <v>-195.45454545454595</v>
      </c>
      <c r="V69" s="50">
        <f>IF(A69&lt;&gt;"",AVERAGE($F$2:F69),"")</f>
        <v>1.1470588235294117</v>
      </c>
      <c r="W69" s="50">
        <f>IF(A69&lt;&gt;"", AVERAGE($G$2:G69), "")</f>
        <v>1.3676470588235294</v>
      </c>
      <c r="X69" s="50">
        <f>IF(A69&lt;&gt;"", COUNTIF($H$2:H69, "AC")/SUM($G$2:G69), "")</f>
        <v>0.73118279569892475</v>
      </c>
      <c r="Y69" s="50">
        <f t="shared" si="13"/>
        <v>5383.1040480708416</v>
      </c>
      <c r="Z69" s="50">
        <f t="shared" si="19"/>
        <v>-2.3314119914839466</v>
      </c>
      <c r="AA69" s="50" t="str">
        <f t="shared" si="15"/>
        <v>NA</v>
      </c>
      <c r="AB69" s="75" t="str">
        <f t="shared" si="16"/>
        <v>NA</v>
      </c>
      <c r="AC69" s="47" t="s">
        <v>980</v>
      </c>
      <c r="AD69" s="47" t="s">
        <v>980</v>
      </c>
      <c r="AE69" s="47" t="s">
        <v>980</v>
      </c>
      <c r="AF69" s="47" t="s">
        <v>980</v>
      </c>
    </row>
    <row r="70" spans="1:32" x14ac:dyDescent="0.15">
      <c r="A70" s="43" t="s">
        <v>981</v>
      </c>
      <c r="B70" s="34" t="s">
        <v>228</v>
      </c>
      <c r="C70" s="34" t="s">
        <v>229</v>
      </c>
      <c r="D70" s="44" t="s">
        <v>199</v>
      </c>
      <c r="E70" s="44" t="s">
        <v>1050</v>
      </c>
      <c r="F70" s="45">
        <v>1</v>
      </c>
      <c r="G70" s="46">
        <v>1</v>
      </c>
      <c r="H70" s="47" t="s">
        <v>979</v>
      </c>
      <c r="I70" s="44" t="s">
        <v>13</v>
      </c>
      <c r="J70" s="48">
        <v>40559</v>
      </c>
      <c r="K70" s="60" t="s">
        <v>230</v>
      </c>
      <c r="L70" s="61"/>
      <c r="M70" s="62"/>
      <c r="N70" s="77">
        <f t="shared" si="12"/>
        <v>6000</v>
      </c>
      <c r="O70" s="77">
        <f>AVERAGE($N$2:N70)</f>
        <v>5661.8357487922704</v>
      </c>
      <c r="P70" s="77">
        <f t="shared" si="17"/>
        <v>4.9730036942319202</v>
      </c>
      <c r="Q70" s="49">
        <f t="shared" si="9"/>
        <v>1.2</v>
      </c>
      <c r="R70" s="49">
        <f t="shared" si="10"/>
        <v>1.3</v>
      </c>
      <c r="S70" s="50">
        <f t="shared" si="11"/>
        <v>0.75</v>
      </c>
      <c r="T70" s="50">
        <f t="shared" si="14"/>
        <v>5500</v>
      </c>
      <c r="U70" s="50">
        <f t="shared" si="18"/>
        <v>0</v>
      </c>
      <c r="V70" s="50">
        <f>IF(A70&lt;&gt;"",AVERAGE($F$2:F70),"")</f>
        <v>1.144927536231884</v>
      </c>
      <c r="W70" s="50">
        <f>IF(A70&lt;&gt;"", AVERAGE($G$2:G70), "")</f>
        <v>1.3623188405797102</v>
      </c>
      <c r="X70" s="50">
        <f>IF(A70&lt;&gt;"", COUNTIF($H$2:H70, "AC")/SUM($G$2:G70), "")</f>
        <v>0.73404255319148937</v>
      </c>
      <c r="Y70" s="50">
        <f t="shared" si="13"/>
        <v>5389.4542090656805</v>
      </c>
      <c r="Z70" s="50">
        <f t="shared" si="19"/>
        <v>6.3501609948389159</v>
      </c>
      <c r="AA70" s="50" t="str">
        <f t="shared" si="15"/>
        <v>NA</v>
      </c>
      <c r="AB70" s="75" t="str">
        <f t="shared" si="16"/>
        <v>NA</v>
      </c>
      <c r="AC70" s="47" t="s">
        <v>980</v>
      </c>
      <c r="AD70" s="47" t="s">
        <v>980</v>
      </c>
      <c r="AE70" s="47" t="s">
        <v>980</v>
      </c>
      <c r="AF70" s="47" t="s">
        <v>980</v>
      </c>
    </row>
    <row r="71" spans="1:32" x14ac:dyDescent="0.15">
      <c r="A71" s="43" t="s">
        <v>981</v>
      </c>
      <c r="B71" s="34" t="s">
        <v>231</v>
      </c>
      <c r="C71" s="34" t="s">
        <v>232</v>
      </c>
      <c r="D71" s="44" t="s">
        <v>20</v>
      </c>
      <c r="E71" s="44" t="s">
        <v>1050</v>
      </c>
      <c r="F71" s="45">
        <v>2</v>
      </c>
      <c r="G71" s="46">
        <v>2</v>
      </c>
      <c r="H71" s="47" t="s">
        <v>979</v>
      </c>
      <c r="I71" s="44" t="s">
        <v>13</v>
      </c>
      <c r="J71" s="48">
        <v>40559</v>
      </c>
      <c r="K71" s="63"/>
      <c r="L71" s="60" t="s">
        <v>217</v>
      </c>
      <c r="M71" s="62"/>
      <c r="N71" s="77">
        <f t="shared" si="12"/>
        <v>5500</v>
      </c>
      <c r="O71" s="77">
        <f>AVERAGE($N$2:N71)</f>
        <v>5659.5238095238092</v>
      </c>
      <c r="P71" s="77">
        <f t="shared" si="17"/>
        <v>-2.3119392684611739</v>
      </c>
      <c r="Q71" s="49">
        <f t="shared" si="9"/>
        <v>1.3</v>
      </c>
      <c r="R71" s="49">
        <f t="shared" si="10"/>
        <v>1.4</v>
      </c>
      <c r="S71" s="50">
        <f t="shared" si="11"/>
        <v>0.69230769230769229</v>
      </c>
      <c r="T71" s="50">
        <f t="shared" si="14"/>
        <v>5430.7692307692305</v>
      </c>
      <c r="U71" s="50">
        <f t="shared" si="18"/>
        <v>-69.230769230769511</v>
      </c>
      <c r="V71" s="50">
        <f>IF(A71&lt;&gt;"",AVERAGE($F$2:F71),"")</f>
        <v>1.1571428571428573</v>
      </c>
      <c r="W71" s="50">
        <f>IF(A71&lt;&gt;"", AVERAGE($G$2:G71), "")</f>
        <v>1.3714285714285714</v>
      </c>
      <c r="X71" s="50">
        <f>IF(A71&lt;&gt;"", COUNTIF($H$2:H71, "AC")/SUM($G$2:G71), "")</f>
        <v>0.72916666666666663</v>
      </c>
      <c r="Y71" s="50">
        <f t="shared" si="13"/>
        <v>5387.2023809523807</v>
      </c>
      <c r="Z71" s="50">
        <f t="shared" si="19"/>
        <v>-2.2518281132997799</v>
      </c>
      <c r="AA71" s="50" t="str">
        <f t="shared" si="15"/>
        <v>NA</v>
      </c>
      <c r="AB71" s="75" t="str">
        <f t="shared" si="16"/>
        <v>NA</v>
      </c>
      <c r="AC71" s="47" t="s">
        <v>980</v>
      </c>
      <c r="AD71" s="47" t="s">
        <v>980</v>
      </c>
      <c r="AE71" s="47" t="s">
        <v>980</v>
      </c>
      <c r="AF71" s="47" t="s">
        <v>980</v>
      </c>
    </row>
    <row r="72" spans="1:32" x14ac:dyDescent="0.15">
      <c r="A72" s="43" t="s">
        <v>981</v>
      </c>
      <c r="B72" s="34" t="s">
        <v>233</v>
      </c>
      <c r="C72" s="34" t="s">
        <v>234</v>
      </c>
      <c r="D72" s="44" t="s">
        <v>235</v>
      </c>
      <c r="E72" s="44" t="s">
        <v>1050</v>
      </c>
      <c r="F72" s="45">
        <v>1</v>
      </c>
      <c r="G72" s="46">
        <v>2</v>
      </c>
      <c r="H72" s="47" t="s">
        <v>979</v>
      </c>
      <c r="I72" s="44" t="s">
        <v>31</v>
      </c>
      <c r="J72" s="48">
        <v>40559</v>
      </c>
      <c r="K72" s="63"/>
      <c r="L72" s="60" t="s">
        <v>236</v>
      </c>
      <c r="M72" s="62"/>
      <c r="N72" s="77">
        <f t="shared" si="12"/>
        <v>4500</v>
      </c>
      <c r="O72" s="77">
        <f>AVERAGE($N$2:N72)</f>
        <v>5643.19248826291</v>
      </c>
      <c r="P72" s="77">
        <f t="shared" si="17"/>
        <v>-16.331321260899131</v>
      </c>
      <c r="Q72" s="49">
        <f t="shared" si="9"/>
        <v>1.3</v>
      </c>
      <c r="R72" s="49">
        <f t="shared" si="10"/>
        <v>1.5</v>
      </c>
      <c r="S72" s="50">
        <f t="shared" si="11"/>
        <v>0.6428571428571429</v>
      </c>
      <c r="T72" s="50">
        <f t="shared" si="14"/>
        <v>5282.1428571428578</v>
      </c>
      <c r="U72" s="50">
        <f t="shared" si="18"/>
        <v>-148.6263736263727</v>
      </c>
      <c r="V72" s="50">
        <f>IF(A72&lt;&gt;"",AVERAGE($F$2:F72),"")</f>
        <v>1.1549295774647887</v>
      </c>
      <c r="W72" s="50">
        <f>IF(A72&lt;&gt;"", AVERAGE($G$2:G72), "")</f>
        <v>1.380281690140845</v>
      </c>
      <c r="X72" s="50">
        <f>IF(A72&lt;&gt;"", COUNTIF($H$2:H72, "AC")/SUM($G$2:G72), "")</f>
        <v>0.72448979591836737</v>
      </c>
      <c r="Y72" s="50">
        <f t="shared" si="13"/>
        <v>5371.083644725496</v>
      </c>
      <c r="Z72" s="50">
        <f t="shared" si="19"/>
        <v>-16.118736226884721</v>
      </c>
      <c r="AA72" s="50" t="str">
        <f t="shared" si="15"/>
        <v>NA</v>
      </c>
      <c r="AB72" s="75" t="str">
        <f t="shared" si="16"/>
        <v>NA</v>
      </c>
      <c r="AC72" s="47" t="s">
        <v>980</v>
      </c>
      <c r="AD72" s="47" t="s">
        <v>980</v>
      </c>
      <c r="AE72" s="47" t="s">
        <v>980</v>
      </c>
      <c r="AF72" s="47" t="s">
        <v>980</v>
      </c>
    </row>
    <row r="73" spans="1:32" x14ac:dyDescent="0.15">
      <c r="A73" s="43" t="s">
        <v>981</v>
      </c>
      <c r="B73" s="34" t="s">
        <v>237</v>
      </c>
      <c r="C73" s="34" t="s">
        <v>238</v>
      </c>
      <c r="D73" s="44" t="s">
        <v>20</v>
      </c>
      <c r="E73" s="44" t="s">
        <v>1050</v>
      </c>
      <c r="F73" s="45">
        <v>1</v>
      </c>
      <c r="G73" s="46">
        <v>1</v>
      </c>
      <c r="H73" s="47" t="s">
        <v>979</v>
      </c>
      <c r="I73" s="44" t="s">
        <v>13</v>
      </c>
      <c r="J73" s="48">
        <v>40559</v>
      </c>
      <c r="K73" s="60" t="s">
        <v>239</v>
      </c>
      <c r="L73" s="61"/>
      <c r="M73" s="62"/>
      <c r="N73" s="77">
        <f t="shared" si="12"/>
        <v>6000</v>
      </c>
      <c r="O73" s="77">
        <f>AVERAGE($N$2:N73)</f>
        <v>5648.1481481481478</v>
      </c>
      <c r="P73" s="77">
        <f t="shared" si="17"/>
        <v>4.9556598852377647</v>
      </c>
      <c r="Q73" s="49">
        <f t="shared" si="9"/>
        <v>1.3</v>
      </c>
      <c r="R73" s="49">
        <f t="shared" si="10"/>
        <v>1.5</v>
      </c>
      <c r="S73" s="50">
        <f t="shared" si="11"/>
        <v>0.69230769230769229</v>
      </c>
      <c r="T73" s="50">
        <f t="shared" si="14"/>
        <v>5405.7692307692305</v>
      </c>
      <c r="U73" s="50">
        <f t="shared" si="18"/>
        <v>123.6263736263727</v>
      </c>
      <c r="V73" s="50">
        <f>IF(A73&lt;&gt;"",AVERAGE($F$2:F73),"")</f>
        <v>1.1527777777777777</v>
      </c>
      <c r="W73" s="50">
        <f>IF(A73&lt;&gt;"", AVERAGE($G$2:G73), "")</f>
        <v>1.375</v>
      </c>
      <c r="X73" s="50">
        <f>IF(A73&lt;&gt;"", COUNTIF($H$2:H73, "AC")/SUM($G$2:G73), "")</f>
        <v>0.72727272727272729</v>
      </c>
      <c r="Y73" s="50">
        <f t="shared" si="13"/>
        <v>5377.2095959595954</v>
      </c>
      <c r="Z73" s="50">
        <f t="shared" si="19"/>
        <v>6.1259512340993751</v>
      </c>
      <c r="AA73" s="50" t="str">
        <f t="shared" si="15"/>
        <v>NA</v>
      </c>
      <c r="AB73" s="75" t="str">
        <f t="shared" si="16"/>
        <v>NA</v>
      </c>
      <c r="AC73" s="47" t="s">
        <v>980</v>
      </c>
      <c r="AD73" s="47" t="s">
        <v>980</v>
      </c>
      <c r="AE73" s="47" t="s">
        <v>980</v>
      </c>
      <c r="AF73" s="47" t="s">
        <v>980</v>
      </c>
    </row>
    <row r="74" spans="1:32" x14ac:dyDescent="0.15">
      <c r="A74" s="43" t="s">
        <v>981</v>
      </c>
      <c r="B74" s="34" t="s">
        <v>240</v>
      </c>
      <c r="C74" s="34" t="s">
        <v>241</v>
      </c>
      <c r="D74" s="44" t="s">
        <v>24</v>
      </c>
      <c r="E74" s="44" t="s">
        <v>1050</v>
      </c>
      <c r="F74" s="45">
        <v>1</v>
      </c>
      <c r="G74" s="46">
        <v>2</v>
      </c>
      <c r="H74" s="47" t="s">
        <v>979</v>
      </c>
      <c r="I74" s="44" t="s">
        <v>13</v>
      </c>
      <c r="J74" s="48">
        <v>40559</v>
      </c>
      <c r="K74" s="63"/>
      <c r="L74" s="61"/>
      <c r="M74" s="62"/>
      <c r="N74" s="77">
        <f t="shared" si="12"/>
        <v>4500</v>
      </c>
      <c r="O74" s="77">
        <f>AVERAGE($N$2:N74)</f>
        <v>5632.4200913242003</v>
      </c>
      <c r="P74" s="77">
        <f>O74-O73</f>
        <v>-15.728056823947554</v>
      </c>
      <c r="Q74" s="49">
        <f t="shared" si="9"/>
        <v>1.3</v>
      </c>
      <c r="R74" s="49">
        <f t="shared" si="10"/>
        <v>1.5</v>
      </c>
      <c r="S74" s="50">
        <f t="shared" si="11"/>
        <v>0.6428571428571429</v>
      </c>
      <c r="T74" s="50">
        <f t="shared" si="14"/>
        <v>5282.1428571428578</v>
      </c>
      <c r="U74" s="50">
        <f t="shared" si="18"/>
        <v>-123.6263736263727</v>
      </c>
      <c r="V74" s="50">
        <f>IF(A74&lt;&gt;"",AVERAGE($F$2:F74),"")</f>
        <v>1.1506849315068493</v>
      </c>
      <c r="W74" s="50">
        <f>IF(A74&lt;&gt;"", AVERAGE($G$2:G74), "")</f>
        <v>1.3835616438356164</v>
      </c>
      <c r="X74" s="50">
        <f>IF(A74&lt;&gt;"", COUNTIF($H$2:H74, "AC")/SUM($G$2:G74), "")</f>
        <v>0.72277227722772275</v>
      </c>
      <c r="Y74" s="50">
        <f t="shared" si="13"/>
        <v>5361.7252136172519</v>
      </c>
      <c r="Z74" s="50">
        <f t="shared" si="19"/>
        <v>-15.484382342343451</v>
      </c>
      <c r="AA74" s="50" t="str">
        <f t="shared" si="15"/>
        <v>NA</v>
      </c>
      <c r="AB74" s="75" t="str">
        <f t="shared" si="16"/>
        <v>NA</v>
      </c>
      <c r="AC74" s="47" t="s">
        <v>980</v>
      </c>
      <c r="AD74" s="47" t="s">
        <v>980</v>
      </c>
      <c r="AE74" s="47" t="s">
        <v>980</v>
      </c>
      <c r="AF74" s="47" t="s">
        <v>980</v>
      </c>
    </row>
    <row r="75" spans="1:32" x14ac:dyDescent="0.15">
      <c r="A75" s="43" t="s">
        <v>981</v>
      </c>
      <c r="B75" s="34" t="s">
        <v>242</v>
      </c>
      <c r="C75" s="34" t="s">
        <v>243</v>
      </c>
      <c r="D75" s="44" t="s">
        <v>103</v>
      </c>
      <c r="E75" s="44" t="s">
        <v>1050</v>
      </c>
      <c r="F75" s="45">
        <v>2</v>
      </c>
      <c r="G75" s="46">
        <v>2</v>
      </c>
      <c r="H75" s="47" t="s">
        <v>979</v>
      </c>
      <c r="I75" s="44" t="s">
        <v>13</v>
      </c>
      <c r="J75" s="48">
        <v>40559</v>
      </c>
      <c r="K75" s="63"/>
      <c r="L75" s="60" t="s">
        <v>244</v>
      </c>
      <c r="M75" s="62"/>
      <c r="N75" s="77">
        <f t="shared" si="12"/>
        <v>5500</v>
      </c>
      <c r="O75" s="77">
        <f>AVERAGE($N$2:N75)</f>
        <v>5630.6306306306305</v>
      </c>
      <c r="P75" s="77">
        <f t="shared" ref="P75:P138" si="20">O75-O74</f>
        <v>-1.7894606935697084</v>
      </c>
      <c r="Q75" s="49">
        <f t="shared" ref="Q75:Q138" si="21">AVERAGE(F66:F75)</f>
        <v>1.4</v>
      </c>
      <c r="R75" s="49">
        <f t="shared" ref="R75:R138" si="22">AVERAGE(G66:G75)</f>
        <v>1.6</v>
      </c>
      <c r="S75" s="50">
        <f t="shared" ref="S75:S138" si="23">COUNTIF(H67:H75, "AC")/SUM(G67:G75)</f>
        <v>0.6428571428571429</v>
      </c>
      <c r="T75" s="50">
        <f t="shared" si="14"/>
        <v>5357.1428571428569</v>
      </c>
      <c r="U75" s="50">
        <f t="shared" si="18"/>
        <v>74.999999999999091</v>
      </c>
      <c r="V75" s="50">
        <f>IF(A75&lt;&gt;"",AVERAGE($F$2:F75),"")</f>
        <v>1.1621621621621621</v>
      </c>
      <c r="W75" s="50">
        <f>IF(A75&lt;&gt;"", AVERAGE($G$2:G75), "")</f>
        <v>1.3918918918918919</v>
      </c>
      <c r="X75" s="50">
        <f>IF(A75&lt;&gt;"", COUNTIF($H$2:H75, "AC")/SUM($G$2:G75), "")</f>
        <v>0.71844660194174759</v>
      </c>
      <c r="Y75" s="50">
        <f t="shared" si="13"/>
        <v>5360.3056940435581</v>
      </c>
      <c r="Z75" s="50">
        <f t="shared" si="19"/>
        <v>-1.4195195736938331</v>
      </c>
      <c r="AA75" s="50" t="str">
        <f t="shared" si="15"/>
        <v>NA</v>
      </c>
      <c r="AB75" s="75" t="str">
        <f t="shared" si="16"/>
        <v>NA</v>
      </c>
      <c r="AC75" s="47" t="s">
        <v>980</v>
      </c>
      <c r="AD75" s="47" t="s">
        <v>980</v>
      </c>
      <c r="AE75" s="47" t="s">
        <v>980</v>
      </c>
      <c r="AF75" s="47" t="s">
        <v>980</v>
      </c>
    </row>
    <row r="76" spans="1:32" x14ac:dyDescent="0.15">
      <c r="A76" s="43" t="s">
        <v>981</v>
      </c>
      <c r="B76" s="34" t="s">
        <v>245</v>
      </c>
      <c r="C76" s="34" t="s">
        <v>246</v>
      </c>
      <c r="D76" s="44" t="s">
        <v>20</v>
      </c>
      <c r="E76" s="44" t="s">
        <v>1050</v>
      </c>
      <c r="F76" s="45">
        <v>1</v>
      </c>
      <c r="G76" s="46">
        <v>1</v>
      </c>
      <c r="H76" s="47" t="s">
        <v>979</v>
      </c>
      <c r="I76" s="44" t="s">
        <v>13</v>
      </c>
      <c r="J76" s="48">
        <v>40559</v>
      </c>
      <c r="K76" s="63"/>
      <c r="L76" s="61"/>
      <c r="M76" s="62"/>
      <c r="N76" s="77">
        <f t="shared" si="12"/>
        <v>6000</v>
      </c>
      <c r="O76" s="77">
        <f>AVERAGE($N$2:N76)</f>
        <v>5635.5555555555547</v>
      </c>
      <c r="P76" s="77">
        <f t="shared" si="20"/>
        <v>4.9249249249241984</v>
      </c>
      <c r="Q76" s="49">
        <f t="shared" si="21"/>
        <v>1.3</v>
      </c>
      <c r="R76" s="49">
        <f t="shared" si="22"/>
        <v>1.5</v>
      </c>
      <c r="S76" s="50">
        <f t="shared" si="23"/>
        <v>0.6428571428571429</v>
      </c>
      <c r="T76" s="50">
        <f t="shared" si="14"/>
        <v>5282.1428571428578</v>
      </c>
      <c r="U76" s="50">
        <f t="shared" si="18"/>
        <v>-74.999999999999091</v>
      </c>
      <c r="V76" s="50">
        <f>IF(A76&lt;&gt;"",AVERAGE($F$2:F76),"")</f>
        <v>1.1599999999999999</v>
      </c>
      <c r="W76" s="50">
        <f>IF(A76&lt;&gt;"", AVERAGE($G$2:G76), "")</f>
        <v>1.3866666666666667</v>
      </c>
      <c r="X76" s="50">
        <f>IF(A76&lt;&gt;"", COUNTIF($H$2:H76, "AC")/SUM($G$2:G76), "")</f>
        <v>0.72115384615384615</v>
      </c>
      <c r="Y76" s="50">
        <f t="shared" si="13"/>
        <v>5366.2179487179483</v>
      </c>
      <c r="Z76" s="50">
        <f t="shared" si="19"/>
        <v>5.9122546743901694</v>
      </c>
      <c r="AA76" s="50" t="str">
        <f t="shared" si="15"/>
        <v>NA</v>
      </c>
      <c r="AB76" s="75" t="str">
        <f t="shared" si="16"/>
        <v>NA</v>
      </c>
      <c r="AC76" s="47" t="s">
        <v>980</v>
      </c>
      <c r="AD76" s="47" t="s">
        <v>980</v>
      </c>
      <c r="AE76" s="47" t="s">
        <v>980</v>
      </c>
      <c r="AF76" s="47" t="s">
        <v>980</v>
      </c>
    </row>
    <row r="77" spans="1:32" x14ac:dyDescent="0.15">
      <c r="A77" s="43" t="s">
        <v>981</v>
      </c>
      <c r="B77" s="34" t="s">
        <v>247</v>
      </c>
      <c r="C77" s="34" t="s">
        <v>248</v>
      </c>
      <c r="D77" s="44" t="s">
        <v>12</v>
      </c>
      <c r="E77" s="44" t="s">
        <v>1050</v>
      </c>
      <c r="F77" s="45">
        <v>1</v>
      </c>
      <c r="G77" s="46">
        <v>1</v>
      </c>
      <c r="H77" s="47" t="s">
        <v>979</v>
      </c>
      <c r="I77" s="44" t="s">
        <v>13</v>
      </c>
      <c r="J77" s="48">
        <v>40561</v>
      </c>
      <c r="K77" s="63"/>
      <c r="L77" s="61"/>
      <c r="M77" s="62"/>
      <c r="N77" s="77">
        <f t="shared" si="12"/>
        <v>6000</v>
      </c>
      <c r="O77" s="77">
        <f>AVERAGE($N$2:N77)</f>
        <v>5640.3508771929819</v>
      </c>
      <c r="P77" s="77">
        <f t="shared" si="20"/>
        <v>4.7953216374271506</v>
      </c>
      <c r="Q77" s="49">
        <f t="shared" si="21"/>
        <v>1.3</v>
      </c>
      <c r="R77" s="49">
        <f t="shared" si="22"/>
        <v>1.5</v>
      </c>
      <c r="S77" s="50">
        <f t="shared" si="23"/>
        <v>0.6428571428571429</v>
      </c>
      <c r="T77" s="50">
        <f t="shared" si="14"/>
        <v>5282.1428571428578</v>
      </c>
      <c r="U77" s="50">
        <f t="shared" si="18"/>
        <v>0</v>
      </c>
      <c r="V77" s="50">
        <f>IF(A77&lt;&gt;"",AVERAGE($F$2:F77),"")</f>
        <v>1.1578947368421053</v>
      </c>
      <c r="W77" s="50">
        <f>IF(A77&lt;&gt;"", AVERAGE($G$2:G77), "")</f>
        <v>1.381578947368421</v>
      </c>
      <c r="X77" s="50">
        <f>IF(A77&lt;&gt;"", COUNTIF($H$2:H77, "AC")/SUM($G$2:G77), "")</f>
        <v>0.72380952380952379</v>
      </c>
      <c r="Y77" s="50">
        <f t="shared" si="13"/>
        <v>5372.0238095238092</v>
      </c>
      <c r="Z77" s="50">
        <f t="shared" si="19"/>
        <v>5.8058608058609025</v>
      </c>
      <c r="AA77" s="50" t="str">
        <f t="shared" si="15"/>
        <v>NA</v>
      </c>
      <c r="AB77" s="75" t="str">
        <f t="shared" si="16"/>
        <v>NA</v>
      </c>
      <c r="AC77" s="47" t="s">
        <v>980</v>
      </c>
      <c r="AD77" s="47" t="s">
        <v>980</v>
      </c>
      <c r="AE77" s="47" t="s">
        <v>980</v>
      </c>
      <c r="AF77" s="47" t="s">
        <v>980</v>
      </c>
    </row>
    <row r="78" spans="1:32" x14ac:dyDescent="0.15">
      <c r="A78" s="43" t="s">
        <v>981</v>
      </c>
      <c r="B78" s="34" t="s">
        <v>249</v>
      </c>
      <c r="C78" s="34" t="s">
        <v>250</v>
      </c>
      <c r="D78" s="44" t="s">
        <v>66</v>
      </c>
      <c r="E78" s="44" t="s">
        <v>1050</v>
      </c>
      <c r="F78" s="45">
        <v>2</v>
      </c>
      <c r="G78" s="46">
        <v>1</v>
      </c>
      <c r="H78" s="47" t="s">
        <v>979</v>
      </c>
      <c r="I78" s="44" t="s">
        <v>13</v>
      </c>
      <c r="J78" s="48">
        <v>40561</v>
      </c>
      <c r="K78" s="63"/>
      <c r="L78" s="60" t="s">
        <v>251</v>
      </c>
      <c r="M78" s="62"/>
      <c r="N78" s="77">
        <f t="shared" si="12"/>
        <v>7000</v>
      </c>
      <c r="O78" s="77">
        <f>AVERAGE($N$2:N78)</f>
        <v>5658.0086580086572</v>
      </c>
      <c r="P78" s="77">
        <f t="shared" si="20"/>
        <v>17.657780815675324</v>
      </c>
      <c r="Q78" s="49">
        <f t="shared" si="21"/>
        <v>1.4</v>
      </c>
      <c r="R78" s="49">
        <f t="shared" si="22"/>
        <v>1.5</v>
      </c>
      <c r="S78" s="50">
        <f t="shared" si="23"/>
        <v>0.69230769230769229</v>
      </c>
      <c r="T78" s="50">
        <f t="shared" si="14"/>
        <v>5505.7692307692305</v>
      </c>
      <c r="U78" s="50">
        <f t="shared" si="18"/>
        <v>223.6263736263727</v>
      </c>
      <c r="V78" s="50">
        <f>IF(A78&lt;&gt;"",AVERAGE($F$2:F78),"")</f>
        <v>1.1688311688311688</v>
      </c>
      <c r="W78" s="50">
        <f>IF(A78&lt;&gt;"", AVERAGE($G$2:G78), "")</f>
        <v>1.3766233766233766</v>
      </c>
      <c r="X78" s="50">
        <f>IF(A78&lt;&gt;"", COUNTIF($H$2:H78, "AC")/SUM($G$2:G78), "")</f>
        <v>0.72641509433962259</v>
      </c>
      <c r="Y78" s="50">
        <f t="shared" si="13"/>
        <v>5390.713060524381</v>
      </c>
      <c r="Z78" s="50">
        <f t="shared" si="19"/>
        <v>18.689251000571858</v>
      </c>
      <c r="AA78" s="50" t="str">
        <f t="shared" si="15"/>
        <v>NA</v>
      </c>
      <c r="AB78" s="75" t="str">
        <f t="shared" si="16"/>
        <v>NA</v>
      </c>
      <c r="AC78" s="47" t="s">
        <v>980</v>
      </c>
      <c r="AD78" s="47" t="s">
        <v>980</v>
      </c>
      <c r="AE78" s="47" t="s">
        <v>980</v>
      </c>
      <c r="AF78" s="47" t="s">
        <v>980</v>
      </c>
    </row>
    <row r="79" spans="1:32" x14ac:dyDescent="0.15">
      <c r="A79" s="43" t="s">
        <v>981</v>
      </c>
      <c r="B79" s="34" t="s">
        <v>252</v>
      </c>
      <c r="C79" s="34" t="s">
        <v>253</v>
      </c>
      <c r="D79" s="44" t="s">
        <v>75</v>
      </c>
      <c r="E79" s="44" t="s">
        <v>1050</v>
      </c>
      <c r="F79" s="45">
        <v>2</v>
      </c>
      <c r="G79" s="46">
        <v>1</v>
      </c>
      <c r="H79" s="47" t="s">
        <v>979</v>
      </c>
      <c r="I79" s="44" t="s">
        <v>31</v>
      </c>
      <c r="J79" s="48">
        <v>40562</v>
      </c>
      <c r="K79" s="63"/>
      <c r="L79" s="60" t="s">
        <v>254</v>
      </c>
      <c r="M79" s="62"/>
      <c r="N79" s="77">
        <f t="shared" si="12"/>
        <v>7000</v>
      </c>
      <c r="O79" s="77">
        <f>AVERAGE($N$2:N79)</f>
        <v>5675.2136752136748</v>
      </c>
      <c r="P79" s="77">
        <f t="shared" si="20"/>
        <v>17.205017205017612</v>
      </c>
      <c r="Q79" s="49">
        <f t="shared" si="21"/>
        <v>1.4</v>
      </c>
      <c r="R79" s="49">
        <f t="shared" si="22"/>
        <v>1.4</v>
      </c>
      <c r="S79" s="50">
        <f t="shared" si="23"/>
        <v>0.69230769230769229</v>
      </c>
      <c r="T79" s="50">
        <f t="shared" si="14"/>
        <v>5530.7692307692305</v>
      </c>
      <c r="U79" s="50">
        <f t="shared" si="18"/>
        <v>25</v>
      </c>
      <c r="V79" s="50">
        <f>IF(A79&lt;&gt;"",AVERAGE($F$2:F79),"")</f>
        <v>1.1794871794871795</v>
      </c>
      <c r="W79" s="50">
        <f>IF(A79&lt;&gt;"", AVERAGE($G$2:G79), "")</f>
        <v>1.3717948717948718</v>
      </c>
      <c r="X79" s="50">
        <f>IF(A79&lt;&gt;"", COUNTIF($H$2:H79, "AC")/SUM($G$2:G79), "")</f>
        <v>0.7289719626168224</v>
      </c>
      <c r="Y79" s="50">
        <f t="shared" si="13"/>
        <v>5408.9683680805174</v>
      </c>
      <c r="Z79" s="50">
        <f t="shared" si="19"/>
        <v>18.255307556136358</v>
      </c>
      <c r="AA79" s="50" t="str">
        <f t="shared" si="15"/>
        <v>NA</v>
      </c>
      <c r="AB79" s="75" t="str">
        <f t="shared" si="16"/>
        <v>NA</v>
      </c>
      <c r="AC79" s="47" t="s">
        <v>980</v>
      </c>
      <c r="AD79" s="47" t="s">
        <v>980</v>
      </c>
      <c r="AE79" s="47" t="s">
        <v>980</v>
      </c>
      <c r="AF79" s="47" t="s">
        <v>980</v>
      </c>
    </row>
    <row r="80" spans="1:32" x14ac:dyDescent="0.15">
      <c r="A80" s="43" t="s">
        <v>981</v>
      </c>
      <c r="B80" s="34" t="s">
        <v>255</v>
      </c>
      <c r="C80" s="34" t="s">
        <v>256</v>
      </c>
      <c r="D80" s="44" t="s">
        <v>12</v>
      </c>
      <c r="E80" s="44" t="s">
        <v>1050</v>
      </c>
      <c r="F80" s="45">
        <v>1</v>
      </c>
      <c r="G80" s="46">
        <v>1</v>
      </c>
      <c r="H80" s="47" t="s">
        <v>979</v>
      </c>
      <c r="I80" s="44" t="s">
        <v>13</v>
      </c>
      <c r="J80" s="48">
        <v>40562</v>
      </c>
      <c r="K80" s="63"/>
      <c r="L80" s="61"/>
      <c r="M80" s="62"/>
      <c r="N80" s="77">
        <f t="shared" si="12"/>
        <v>6000</v>
      </c>
      <c r="O80" s="77">
        <f>AVERAGE($N$2:N80)</f>
        <v>5679.324894514767</v>
      </c>
      <c r="P80" s="77">
        <f t="shared" si="20"/>
        <v>4.1112193010922056</v>
      </c>
      <c r="Q80" s="49">
        <f t="shared" si="21"/>
        <v>1.4</v>
      </c>
      <c r="R80" s="49">
        <f t="shared" si="22"/>
        <v>1.4</v>
      </c>
      <c r="S80" s="50">
        <f t="shared" si="23"/>
        <v>0.75</v>
      </c>
      <c r="T80" s="50">
        <f t="shared" si="14"/>
        <v>5675</v>
      </c>
      <c r="U80" s="50">
        <f t="shared" si="18"/>
        <v>144.23076923076951</v>
      </c>
      <c r="V80" s="50">
        <f>IF(A80&lt;&gt;"",AVERAGE($F$2:F80),"")</f>
        <v>1.1772151898734178</v>
      </c>
      <c r="W80" s="50">
        <f>IF(A80&lt;&gt;"", AVERAGE($G$2:G80), "")</f>
        <v>1.3670886075949367</v>
      </c>
      <c r="X80" s="50">
        <f>IF(A80&lt;&gt;"", COUNTIF($H$2:H80, "AC")/SUM($G$2:G80), "")</f>
        <v>0.73148148148148151</v>
      </c>
      <c r="Y80" s="50">
        <f t="shared" si="13"/>
        <v>5414.1467416783871</v>
      </c>
      <c r="Z80" s="50">
        <f t="shared" si="19"/>
        <v>5.1783735978697223</v>
      </c>
      <c r="AA80" s="50" t="str">
        <f t="shared" si="15"/>
        <v>NA</v>
      </c>
      <c r="AB80" s="75" t="str">
        <f t="shared" si="16"/>
        <v>NA</v>
      </c>
      <c r="AC80" s="47" t="s">
        <v>980</v>
      </c>
      <c r="AD80" s="47" t="s">
        <v>980</v>
      </c>
      <c r="AE80" s="47" t="s">
        <v>980</v>
      </c>
      <c r="AF80" s="47" t="s">
        <v>980</v>
      </c>
    </row>
    <row r="81" spans="1:32" x14ac:dyDescent="0.15">
      <c r="A81" s="43" t="s">
        <v>981</v>
      </c>
      <c r="B81" s="34" t="s">
        <v>257</v>
      </c>
      <c r="C81" s="34" t="s">
        <v>258</v>
      </c>
      <c r="D81" s="44" t="s">
        <v>259</v>
      </c>
      <c r="E81" s="44" t="s">
        <v>1050</v>
      </c>
      <c r="F81" s="45">
        <v>1</v>
      </c>
      <c r="G81" s="46">
        <v>1</v>
      </c>
      <c r="H81" s="47" t="s">
        <v>979</v>
      </c>
      <c r="I81" s="44" t="s">
        <v>13</v>
      </c>
      <c r="J81" s="48">
        <v>40562</v>
      </c>
      <c r="K81" s="63"/>
      <c r="L81" s="61"/>
      <c r="M81" s="62"/>
      <c r="N81" s="77">
        <f t="shared" si="12"/>
        <v>6000</v>
      </c>
      <c r="O81" s="77">
        <f>AVERAGE($N$2:N81)</f>
        <v>5683.333333333333</v>
      </c>
      <c r="P81" s="77">
        <f t="shared" si="20"/>
        <v>4.0084388185659918</v>
      </c>
      <c r="Q81" s="49">
        <f t="shared" si="21"/>
        <v>1.3</v>
      </c>
      <c r="R81" s="49">
        <f t="shared" si="22"/>
        <v>1.3</v>
      </c>
      <c r="S81" s="50">
        <f t="shared" si="23"/>
        <v>0.81818181818181823</v>
      </c>
      <c r="T81" s="50">
        <f t="shared" si="14"/>
        <v>5770.454545454545</v>
      </c>
      <c r="U81" s="50">
        <f t="shared" si="18"/>
        <v>95.454545454545041</v>
      </c>
      <c r="V81" s="50">
        <f>IF(A81&lt;&gt;"",AVERAGE($F$2:F81),"")</f>
        <v>1.175</v>
      </c>
      <c r="W81" s="50">
        <f>IF(A81&lt;&gt;"", AVERAGE($G$2:G81), "")</f>
        <v>1.3625</v>
      </c>
      <c r="X81" s="50">
        <f>IF(A81&lt;&gt;"", COUNTIF($H$2:H81, "AC")/SUM($G$2:G81), "")</f>
        <v>0.73394495412844041</v>
      </c>
      <c r="Y81" s="50">
        <f t="shared" si="13"/>
        <v>5419.2373853211011</v>
      </c>
      <c r="Z81" s="50">
        <f t="shared" si="19"/>
        <v>5.0906436427139852</v>
      </c>
      <c r="AA81" s="50" t="str">
        <f t="shared" si="15"/>
        <v>NA</v>
      </c>
      <c r="AB81" s="75" t="str">
        <f t="shared" si="16"/>
        <v>NA</v>
      </c>
      <c r="AC81" s="47" t="s">
        <v>980</v>
      </c>
      <c r="AD81" s="47" t="s">
        <v>980</v>
      </c>
      <c r="AE81" s="47" t="s">
        <v>980</v>
      </c>
      <c r="AF81" s="47" t="s">
        <v>980</v>
      </c>
    </row>
    <row r="82" spans="1:32" x14ac:dyDescent="0.15">
      <c r="A82" s="43" t="s">
        <v>981</v>
      </c>
      <c r="B82" s="34" t="s">
        <v>260</v>
      </c>
      <c r="C82" s="34" t="s">
        <v>261</v>
      </c>
      <c r="D82" s="44" t="s">
        <v>12</v>
      </c>
      <c r="E82" s="44" t="s">
        <v>1050</v>
      </c>
      <c r="F82" s="45">
        <v>1</v>
      </c>
      <c r="G82" s="46">
        <v>1</v>
      </c>
      <c r="H82" s="47" t="s">
        <v>979</v>
      </c>
      <c r="I82" s="44" t="s">
        <v>13</v>
      </c>
      <c r="J82" s="48">
        <v>40562</v>
      </c>
      <c r="K82" s="63"/>
      <c r="L82" s="61"/>
      <c r="M82" s="62"/>
      <c r="N82" s="77">
        <f t="shared" si="12"/>
        <v>6000</v>
      </c>
      <c r="O82" s="77">
        <f>AVERAGE($N$2:N82)</f>
        <v>5687.2427983539092</v>
      </c>
      <c r="P82" s="77">
        <f t="shared" si="20"/>
        <v>3.9094650205761354</v>
      </c>
      <c r="Q82" s="49">
        <f t="shared" si="21"/>
        <v>1.3</v>
      </c>
      <c r="R82" s="49">
        <f t="shared" si="22"/>
        <v>1.2</v>
      </c>
      <c r="S82" s="50">
        <f t="shared" si="23"/>
        <v>0.81818181818181823</v>
      </c>
      <c r="T82" s="50">
        <f t="shared" si="14"/>
        <v>5795.454545454546</v>
      </c>
      <c r="U82" s="50">
        <f t="shared" si="18"/>
        <v>25.000000000000909</v>
      </c>
      <c r="V82" s="50">
        <f>IF(A82&lt;&gt;"",AVERAGE($F$2:F82),"")</f>
        <v>1.1728395061728396</v>
      </c>
      <c r="W82" s="50">
        <f>IF(A82&lt;&gt;"", AVERAGE($G$2:G82), "")</f>
        <v>1.3580246913580247</v>
      </c>
      <c r="X82" s="50">
        <f>IF(A82&lt;&gt;"", COUNTIF($H$2:H82, "AC")/SUM($G$2:G82), "")</f>
        <v>0.73636363636363633</v>
      </c>
      <c r="Y82" s="50">
        <f t="shared" si="13"/>
        <v>5424.2424242424249</v>
      </c>
      <c r="Z82" s="50">
        <f t="shared" si="19"/>
        <v>5.0050389213238304</v>
      </c>
      <c r="AA82" s="50" t="str">
        <f t="shared" si="15"/>
        <v>NA</v>
      </c>
      <c r="AB82" s="75" t="str">
        <f t="shared" si="16"/>
        <v>NA</v>
      </c>
      <c r="AC82" s="47" t="s">
        <v>980</v>
      </c>
      <c r="AD82" s="47" t="s">
        <v>980</v>
      </c>
      <c r="AE82" s="47" t="s">
        <v>980</v>
      </c>
      <c r="AF82" s="47" t="s">
        <v>980</v>
      </c>
    </row>
    <row r="83" spans="1:32" x14ac:dyDescent="0.15">
      <c r="A83" s="43" t="s">
        <v>981</v>
      </c>
      <c r="B83" s="34" t="s">
        <v>262</v>
      </c>
      <c r="C83" s="34" t="s">
        <v>263</v>
      </c>
      <c r="D83" s="44" t="s">
        <v>264</v>
      </c>
      <c r="E83" s="44" t="s">
        <v>1050</v>
      </c>
      <c r="F83" s="45">
        <v>2</v>
      </c>
      <c r="G83" s="46">
        <v>1</v>
      </c>
      <c r="H83" s="47" t="s">
        <v>979</v>
      </c>
      <c r="I83" s="44" t="s">
        <v>13</v>
      </c>
      <c r="J83" s="48">
        <v>40562</v>
      </c>
      <c r="K83" s="63"/>
      <c r="L83" s="60" t="s">
        <v>265</v>
      </c>
      <c r="M83" s="62"/>
      <c r="N83" s="77">
        <f t="shared" si="12"/>
        <v>7000</v>
      </c>
      <c r="O83" s="77">
        <f>AVERAGE($N$2:N83)</f>
        <v>5703.252032520325</v>
      </c>
      <c r="P83" s="77">
        <f t="shared" si="20"/>
        <v>16.009234166415808</v>
      </c>
      <c r="Q83" s="49">
        <f t="shared" si="21"/>
        <v>1.4</v>
      </c>
      <c r="R83" s="49">
        <f t="shared" si="22"/>
        <v>1.2</v>
      </c>
      <c r="S83" s="50">
        <f t="shared" si="23"/>
        <v>0.9</v>
      </c>
      <c r="T83" s="50">
        <f t="shared" si="14"/>
        <v>6100</v>
      </c>
      <c r="U83" s="50">
        <f t="shared" si="18"/>
        <v>304.54545454545405</v>
      </c>
      <c r="V83" s="50">
        <f>IF(A83&lt;&gt;"",AVERAGE($F$2:F83),"")</f>
        <v>1.1829268292682926</v>
      </c>
      <c r="W83" s="50">
        <f>IF(A83&lt;&gt;"", AVERAGE($G$2:G83), "")</f>
        <v>1.3536585365853659</v>
      </c>
      <c r="X83" s="50">
        <f>IF(A83&lt;&gt;"", COUNTIF($H$2:H83, "AC")/SUM($G$2:G83), "")</f>
        <v>0.73873873873873874</v>
      </c>
      <c r="Y83" s="50">
        <f t="shared" si="13"/>
        <v>5441.3590419687989</v>
      </c>
      <c r="Z83" s="50">
        <f t="shared" si="19"/>
        <v>17.116617726373988</v>
      </c>
      <c r="AA83" s="50" t="str">
        <f t="shared" si="15"/>
        <v>NA</v>
      </c>
      <c r="AB83" s="75" t="str">
        <f t="shared" si="16"/>
        <v>NA</v>
      </c>
      <c r="AC83" s="47" t="s">
        <v>980</v>
      </c>
      <c r="AD83" s="47" t="s">
        <v>980</v>
      </c>
      <c r="AE83" s="47" t="s">
        <v>980</v>
      </c>
      <c r="AF83" s="47" t="s">
        <v>980</v>
      </c>
    </row>
    <row r="84" spans="1:32" x14ac:dyDescent="0.15">
      <c r="A84" s="43" t="s">
        <v>981</v>
      </c>
      <c r="B84" s="34" t="s">
        <v>266</v>
      </c>
      <c r="C84" s="34" t="s">
        <v>267</v>
      </c>
      <c r="D84" s="44" t="s">
        <v>268</v>
      </c>
      <c r="E84" s="44" t="s">
        <v>1050</v>
      </c>
      <c r="F84" s="45">
        <v>1</v>
      </c>
      <c r="G84" s="46">
        <v>1</v>
      </c>
      <c r="H84" s="47" t="s">
        <v>979</v>
      </c>
      <c r="I84" s="44" t="s">
        <v>13</v>
      </c>
      <c r="J84" s="48">
        <v>40563</v>
      </c>
      <c r="K84" s="63"/>
      <c r="L84" s="61"/>
      <c r="M84" s="62"/>
      <c r="N84" s="77">
        <f t="shared" si="12"/>
        <v>6000</v>
      </c>
      <c r="O84" s="77">
        <f>AVERAGE($N$2:N84)</f>
        <v>5706.8273092369473</v>
      </c>
      <c r="P84" s="77">
        <f t="shared" si="20"/>
        <v>3.5752767166222839</v>
      </c>
      <c r="Q84" s="49">
        <f t="shared" si="21"/>
        <v>1.4</v>
      </c>
      <c r="R84" s="49">
        <f t="shared" si="22"/>
        <v>1.1000000000000001</v>
      </c>
      <c r="S84" s="50">
        <f t="shared" si="23"/>
        <v>1</v>
      </c>
      <c r="T84" s="50">
        <f t="shared" si="14"/>
        <v>6375</v>
      </c>
      <c r="U84" s="50">
        <f t="shared" si="18"/>
        <v>275</v>
      </c>
      <c r="V84" s="50">
        <f>IF(A84&lt;&gt;"",AVERAGE($F$2:F84),"")</f>
        <v>1.1807228915662651</v>
      </c>
      <c r="W84" s="50">
        <f>IF(A84&lt;&gt;"", AVERAGE($G$2:G84), "")</f>
        <v>1.3493975903614457</v>
      </c>
      <c r="X84" s="50">
        <f>IF(A84&lt;&gt;"", COUNTIF($H$2:H84, "AC")/SUM($G$2:G84), "")</f>
        <v>0.7410714285714286</v>
      </c>
      <c r="Y84" s="50">
        <f t="shared" si="13"/>
        <v>5446.0520654044749</v>
      </c>
      <c r="Z84" s="50">
        <f t="shared" si="19"/>
        <v>4.6930234356759684</v>
      </c>
      <c r="AA84" s="50" t="str">
        <f t="shared" si="15"/>
        <v>NA</v>
      </c>
      <c r="AB84" s="75" t="str">
        <f t="shared" si="16"/>
        <v>NA</v>
      </c>
      <c r="AC84" s="47" t="s">
        <v>980</v>
      </c>
      <c r="AD84" s="47" t="s">
        <v>980</v>
      </c>
      <c r="AE84" s="47" t="s">
        <v>980</v>
      </c>
      <c r="AF84" s="47" t="s">
        <v>980</v>
      </c>
    </row>
    <row r="85" spans="1:32" x14ac:dyDescent="0.15">
      <c r="A85" s="43" t="s">
        <v>981</v>
      </c>
      <c r="B85" s="34" t="s">
        <v>269</v>
      </c>
      <c r="C85" s="34" t="s">
        <v>270</v>
      </c>
      <c r="D85" s="44" t="s">
        <v>20</v>
      </c>
      <c r="E85" s="44" t="s">
        <v>1050</v>
      </c>
      <c r="F85" s="45">
        <v>1</v>
      </c>
      <c r="G85" s="46">
        <v>2</v>
      </c>
      <c r="H85" s="47" t="s">
        <v>979</v>
      </c>
      <c r="I85" s="44" t="s">
        <v>13</v>
      </c>
      <c r="J85" s="48">
        <v>40563</v>
      </c>
      <c r="K85" s="60" t="s">
        <v>271</v>
      </c>
      <c r="L85" s="60" t="s">
        <v>272</v>
      </c>
      <c r="M85" s="62"/>
      <c r="N85" s="77">
        <f t="shared" ref="N85:N148" si="24">(0.5*F85/5+0.25*(1-(G85-1)/10)+0.25*(IF(H85="AC",1,0)/G85))*10000</f>
        <v>4500</v>
      </c>
      <c r="O85" s="77">
        <f>AVERAGE($N$2:N85)</f>
        <v>5692.4603174603171</v>
      </c>
      <c r="P85" s="77">
        <f t="shared" si="20"/>
        <v>-14.36699177663013</v>
      </c>
      <c r="Q85" s="49">
        <f t="shared" si="21"/>
        <v>1.3</v>
      </c>
      <c r="R85" s="49">
        <f t="shared" si="22"/>
        <v>1.1000000000000001</v>
      </c>
      <c r="S85" s="50">
        <f t="shared" si="23"/>
        <v>0.9</v>
      </c>
      <c r="T85" s="50">
        <f t="shared" si="14"/>
        <v>6025</v>
      </c>
      <c r="U85" s="50">
        <f t="shared" si="18"/>
        <v>-350</v>
      </c>
      <c r="V85" s="50">
        <f>IF(A85&lt;&gt;"",AVERAGE($F$2:F85),"")</f>
        <v>1.1785714285714286</v>
      </c>
      <c r="W85" s="50">
        <f>IF(A85&lt;&gt;"", AVERAGE($G$2:G85), "")</f>
        <v>1.3571428571428572</v>
      </c>
      <c r="X85" s="50">
        <f>IF(A85&lt;&gt;"", COUNTIF($H$2:H85, "AC")/SUM($G$2:G85), "")</f>
        <v>0.73684210526315785</v>
      </c>
      <c r="Y85" s="50">
        <f t="shared" si="13"/>
        <v>5431.3909774436088</v>
      </c>
      <c r="Z85" s="50">
        <f t="shared" si="19"/>
        <v>-14.661087960866098</v>
      </c>
      <c r="AA85" s="50" t="str">
        <f t="shared" si="15"/>
        <v>NA</v>
      </c>
      <c r="AB85" s="75" t="str">
        <f t="shared" si="16"/>
        <v>NA</v>
      </c>
      <c r="AC85" s="47" t="s">
        <v>980</v>
      </c>
      <c r="AD85" s="47" t="s">
        <v>980</v>
      </c>
      <c r="AE85" s="47" t="s">
        <v>980</v>
      </c>
      <c r="AF85" s="47" t="s">
        <v>980</v>
      </c>
    </row>
    <row r="86" spans="1:32" x14ac:dyDescent="0.15">
      <c r="A86" s="43" t="s">
        <v>981</v>
      </c>
      <c r="B86" s="34" t="s">
        <v>273</v>
      </c>
      <c r="C86" s="34" t="s">
        <v>274</v>
      </c>
      <c r="D86" s="44" t="s">
        <v>20</v>
      </c>
      <c r="E86" s="44" t="s">
        <v>1050</v>
      </c>
      <c r="F86" s="45">
        <v>1</v>
      </c>
      <c r="G86" s="46">
        <v>1</v>
      </c>
      <c r="H86" s="47" t="s">
        <v>979</v>
      </c>
      <c r="I86" s="44" t="s">
        <v>13</v>
      </c>
      <c r="J86" s="48">
        <v>40563</v>
      </c>
      <c r="K86" s="63"/>
      <c r="L86" s="61"/>
      <c r="M86" s="62"/>
      <c r="N86" s="77">
        <f t="shared" si="24"/>
        <v>6000</v>
      </c>
      <c r="O86" s="77">
        <f>AVERAGE($N$2:N86)</f>
        <v>5696.0784313725489</v>
      </c>
      <c r="P86" s="77">
        <f t="shared" si="20"/>
        <v>3.61811391223182</v>
      </c>
      <c r="Q86" s="49">
        <f t="shared" si="21"/>
        <v>1.3</v>
      </c>
      <c r="R86" s="49">
        <f t="shared" si="22"/>
        <v>1.1000000000000001</v>
      </c>
      <c r="S86" s="50">
        <f t="shared" si="23"/>
        <v>0.9</v>
      </c>
      <c r="T86" s="50">
        <f t="shared" si="14"/>
        <v>6025</v>
      </c>
      <c r="U86" s="50">
        <f t="shared" si="18"/>
        <v>0</v>
      </c>
      <c r="V86" s="50">
        <f>IF(A86&lt;&gt;"",AVERAGE($F$2:F86),"")</f>
        <v>1.1764705882352942</v>
      </c>
      <c r="W86" s="50">
        <f>IF(A86&lt;&gt;"", AVERAGE($G$2:G86), "")</f>
        <v>1.3529411764705883</v>
      </c>
      <c r="X86" s="50">
        <f>IF(A86&lt;&gt;"", COUNTIF($H$2:H86, "AC")/SUM($G$2:G86), "")</f>
        <v>0.73913043478260865</v>
      </c>
      <c r="Y86" s="50">
        <f t="shared" si="13"/>
        <v>5436.0613810741688</v>
      </c>
      <c r="Z86" s="50">
        <f t="shared" si="19"/>
        <v>4.6704036305600312</v>
      </c>
      <c r="AA86" s="50" t="str">
        <f t="shared" si="15"/>
        <v>NA</v>
      </c>
      <c r="AB86" s="75" t="str">
        <f t="shared" si="16"/>
        <v>NA</v>
      </c>
      <c r="AC86" s="47" t="s">
        <v>980</v>
      </c>
      <c r="AD86" s="47" t="s">
        <v>980</v>
      </c>
      <c r="AE86" s="47" t="s">
        <v>980</v>
      </c>
      <c r="AF86" s="47" t="s">
        <v>980</v>
      </c>
    </row>
    <row r="87" spans="1:32" x14ac:dyDescent="0.15">
      <c r="A87" s="43" t="s">
        <v>981</v>
      </c>
      <c r="B87" s="34" t="s">
        <v>275</v>
      </c>
      <c r="C87" s="34" t="s">
        <v>276</v>
      </c>
      <c r="D87" s="44" t="s">
        <v>20</v>
      </c>
      <c r="E87" s="44" t="s">
        <v>1050</v>
      </c>
      <c r="F87" s="45">
        <v>1</v>
      </c>
      <c r="G87" s="46">
        <v>1</v>
      </c>
      <c r="H87" s="47" t="s">
        <v>979</v>
      </c>
      <c r="I87" s="44" t="s">
        <v>13</v>
      </c>
      <c r="J87" s="48">
        <v>40563</v>
      </c>
      <c r="K87" s="60" t="s">
        <v>277</v>
      </c>
      <c r="L87" s="61"/>
      <c r="M87" s="62"/>
      <c r="N87" s="77">
        <f t="shared" si="24"/>
        <v>6000</v>
      </c>
      <c r="O87" s="77">
        <f>AVERAGE($N$2:N87)</f>
        <v>5699.6124031007748</v>
      </c>
      <c r="P87" s="77">
        <f t="shared" si="20"/>
        <v>3.5339717282258789</v>
      </c>
      <c r="Q87" s="49">
        <f t="shared" si="21"/>
        <v>1.3</v>
      </c>
      <c r="R87" s="49">
        <f t="shared" si="22"/>
        <v>1.1000000000000001</v>
      </c>
      <c r="S87" s="50">
        <f t="shared" si="23"/>
        <v>0.9</v>
      </c>
      <c r="T87" s="50">
        <f t="shared" si="14"/>
        <v>6025</v>
      </c>
      <c r="U87" s="50">
        <f t="shared" si="18"/>
        <v>0</v>
      </c>
      <c r="V87" s="50">
        <f>IF(A87&lt;&gt;"",AVERAGE($F$2:F87),"")</f>
        <v>1.1744186046511629</v>
      </c>
      <c r="W87" s="50">
        <f>IF(A87&lt;&gt;"", AVERAGE($G$2:G87), "")</f>
        <v>1.3488372093023255</v>
      </c>
      <c r="X87" s="50">
        <f>IF(A87&lt;&gt;"", COUNTIF($H$2:H87, "AC")/SUM($G$2:G87), "")</f>
        <v>0.74137931034482762</v>
      </c>
      <c r="Y87" s="50">
        <f t="shared" si="13"/>
        <v>5440.6575781876509</v>
      </c>
      <c r="Z87" s="50">
        <f t="shared" si="19"/>
        <v>4.5961971134820487</v>
      </c>
      <c r="AA87" s="50" t="str">
        <f t="shared" si="15"/>
        <v>NA</v>
      </c>
      <c r="AB87" s="75" t="str">
        <f t="shared" si="16"/>
        <v>NA</v>
      </c>
      <c r="AC87" s="47" t="s">
        <v>980</v>
      </c>
      <c r="AD87" s="47" t="s">
        <v>980</v>
      </c>
      <c r="AE87" s="47" t="s">
        <v>980</v>
      </c>
      <c r="AF87" s="47" t="s">
        <v>980</v>
      </c>
    </row>
    <row r="88" spans="1:32" x14ac:dyDescent="0.15">
      <c r="A88" s="43" t="s">
        <v>981</v>
      </c>
      <c r="B88" s="34" t="s">
        <v>278</v>
      </c>
      <c r="C88" s="34" t="s">
        <v>279</v>
      </c>
      <c r="D88" s="44" t="s">
        <v>103</v>
      </c>
      <c r="E88" s="44" t="s">
        <v>1050</v>
      </c>
      <c r="F88" s="45">
        <v>1</v>
      </c>
      <c r="G88" s="46">
        <v>5</v>
      </c>
      <c r="H88" s="47" t="s">
        <v>979</v>
      </c>
      <c r="I88" s="44" t="s">
        <v>13</v>
      </c>
      <c r="J88" s="48">
        <v>40564</v>
      </c>
      <c r="K88" s="63"/>
      <c r="L88" s="61"/>
      <c r="M88" s="62"/>
      <c r="N88" s="77">
        <f t="shared" si="24"/>
        <v>3000</v>
      </c>
      <c r="O88" s="77">
        <f>AVERAGE($N$2:N88)</f>
        <v>5668.5823754789271</v>
      </c>
      <c r="P88" s="77">
        <f t="shared" si="20"/>
        <v>-31.030027621847694</v>
      </c>
      <c r="Q88" s="49">
        <f t="shared" si="21"/>
        <v>1.2</v>
      </c>
      <c r="R88" s="49">
        <f t="shared" si="22"/>
        <v>1.5</v>
      </c>
      <c r="S88" s="50">
        <f t="shared" si="23"/>
        <v>0.6428571428571429</v>
      </c>
      <c r="T88" s="50">
        <f t="shared" si="14"/>
        <v>5182.1428571428578</v>
      </c>
      <c r="U88" s="50">
        <f t="shared" si="18"/>
        <v>-842.85714285714221</v>
      </c>
      <c r="V88" s="50">
        <f>IF(A88&lt;&gt;"",AVERAGE($F$2:F88),"")</f>
        <v>1.1724137931034482</v>
      </c>
      <c r="W88" s="50">
        <f>IF(A88&lt;&gt;"", AVERAGE($G$2:G88), "")</f>
        <v>1.3908045977011494</v>
      </c>
      <c r="X88" s="50">
        <f>IF(A88&lt;&gt;"", COUNTIF($H$2:H88, "AC")/SUM($G$2:G88), "")</f>
        <v>0.71900826446280997</v>
      </c>
      <c r="Y88" s="50">
        <f t="shared" si="13"/>
        <v>5372.2333048351857</v>
      </c>
      <c r="Z88" s="50">
        <f t="shared" si="19"/>
        <v>-68.424273352465207</v>
      </c>
      <c r="AA88" s="50" t="str">
        <f t="shared" si="15"/>
        <v>NA</v>
      </c>
      <c r="AB88" s="75" t="str">
        <f t="shared" si="16"/>
        <v>NA</v>
      </c>
      <c r="AC88" s="47" t="s">
        <v>980</v>
      </c>
      <c r="AD88" s="47" t="s">
        <v>980</v>
      </c>
      <c r="AE88" s="47" t="s">
        <v>980</v>
      </c>
      <c r="AF88" s="47" t="s">
        <v>980</v>
      </c>
    </row>
    <row r="89" spans="1:32" x14ac:dyDescent="0.15">
      <c r="A89" s="43" t="s">
        <v>981</v>
      </c>
      <c r="B89" s="34" t="s">
        <v>280</v>
      </c>
      <c r="C89" s="34" t="s">
        <v>281</v>
      </c>
      <c r="D89" s="44" t="s">
        <v>282</v>
      </c>
      <c r="E89" s="44" t="s">
        <v>1050</v>
      </c>
      <c r="F89" s="45">
        <v>2</v>
      </c>
      <c r="G89" s="46">
        <v>4</v>
      </c>
      <c r="H89" s="47" t="s">
        <v>984</v>
      </c>
      <c r="I89" s="44" t="s">
        <v>31</v>
      </c>
      <c r="J89" s="48">
        <v>40564</v>
      </c>
      <c r="K89" s="63"/>
      <c r="L89" s="60" t="s">
        <v>283</v>
      </c>
      <c r="M89" s="62"/>
      <c r="N89" s="77">
        <f t="shared" si="24"/>
        <v>3750</v>
      </c>
      <c r="O89" s="77">
        <f>AVERAGE($N$2:N89)</f>
        <v>5646.780303030303</v>
      </c>
      <c r="P89" s="77">
        <f t="shared" si="20"/>
        <v>-21.802072448624131</v>
      </c>
      <c r="Q89" s="49">
        <f t="shared" si="21"/>
        <v>1.2</v>
      </c>
      <c r="R89" s="49">
        <f t="shared" si="22"/>
        <v>1.8</v>
      </c>
      <c r="S89" s="50">
        <f t="shared" si="23"/>
        <v>0.47058823529411764</v>
      </c>
      <c r="T89" s="50">
        <f t="shared" si="14"/>
        <v>4676.4705882352946</v>
      </c>
      <c r="U89" s="50">
        <f t="shared" si="18"/>
        <v>-505.67226890756319</v>
      </c>
      <c r="V89" s="50">
        <f>IF(A89&lt;&gt;"",AVERAGE($F$2:F89),"")</f>
        <v>1.1818181818181819</v>
      </c>
      <c r="W89" s="50">
        <f>IF(A89&lt;&gt;"", AVERAGE($G$2:G89), "")</f>
        <v>1.4204545454545454</v>
      </c>
      <c r="X89" s="50">
        <f>IF(A89&lt;&gt;"", COUNTIF($H$2:H89, "AC")/SUM($G$2:G89), "")</f>
        <v>0.69599999999999995</v>
      </c>
      <c r="Y89" s="50">
        <f t="shared" si="13"/>
        <v>5316.704545454545</v>
      </c>
      <c r="Z89" s="50">
        <f t="shared" si="19"/>
        <v>-55.528759380640622</v>
      </c>
      <c r="AA89" s="50" t="str">
        <f t="shared" si="15"/>
        <v>NA</v>
      </c>
      <c r="AB89" s="75" t="str">
        <f t="shared" si="16"/>
        <v>NA</v>
      </c>
      <c r="AC89" s="47" t="s">
        <v>980</v>
      </c>
      <c r="AD89" s="47" t="s">
        <v>980</v>
      </c>
      <c r="AE89" s="47" t="s">
        <v>980</v>
      </c>
      <c r="AF89" s="47" t="s">
        <v>980</v>
      </c>
    </row>
    <row r="90" spans="1:32" x14ac:dyDescent="0.15">
      <c r="A90" s="43" t="s">
        <v>981</v>
      </c>
      <c r="B90" s="34" t="s">
        <v>284</v>
      </c>
      <c r="C90" s="34" t="s">
        <v>285</v>
      </c>
      <c r="D90" s="44" t="s">
        <v>120</v>
      </c>
      <c r="E90" s="44" t="s">
        <v>1050</v>
      </c>
      <c r="F90" s="45">
        <v>1</v>
      </c>
      <c r="G90" s="46">
        <v>1</v>
      </c>
      <c r="H90" s="47" t="s">
        <v>979</v>
      </c>
      <c r="I90" s="44" t="s">
        <v>13</v>
      </c>
      <c r="J90" s="48">
        <v>40565</v>
      </c>
      <c r="K90" s="63"/>
      <c r="L90" s="61"/>
      <c r="M90" s="62"/>
      <c r="N90" s="77">
        <f t="shared" si="24"/>
        <v>6000</v>
      </c>
      <c r="O90" s="77">
        <f>AVERAGE($N$2:N90)</f>
        <v>5650.7490636704115</v>
      </c>
      <c r="P90" s="77">
        <f t="shared" si="20"/>
        <v>3.9687606401084849</v>
      </c>
      <c r="Q90" s="49">
        <f t="shared" si="21"/>
        <v>1.2</v>
      </c>
      <c r="R90" s="49">
        <f t="shared" si="22"/>
        <v>1.8</v>
      </c>
      <c r="S90" s="50">
        <f t="shared" si="23"/>
        <v>0.47058823529411764</v>
      </c>
      <c r="T90" s="50">
        <f t="shared" si="14"/>
        <v>4676.4705882352946</v>
      </c>
      <c r="U90" s="50">
        <f t="shared" si="18"/>
        <v>0</v>
      </c>
      <c r="V90" s="50">
        <f>IF(A90&lt;&gt;"",AVERAGE($F$2:F90),"")</f>
        <v>1.1797752808988764</v>
      </c>
      <c r="W90" s="50">
        <f>IF(A90&lt;&gt;"", AVERAGE($G$2:G90), "")</f>
        <v>1.4157303370786516</v>
      </c>
      <c r="X90" s="50">
        <f>IF(A90&lt;&gt;"", COUNTIF($H$2:H90, "AC")/SUM($G$2:G90), "")</f>
        <v>0.69841269841269837</v>
      </c>
      <c r="Y90" s="50">
        <f t="shared" si="13"/>
        <v>5321.8744426609592</v>
      </c>
      <c r="Z90" s="50">
        <f t="shared" si="19"/>
        <v>5.1698972064141344</v>
      </c>
      <c r="AA90" s="50" t="str">
        <f t="shared" si="15"/>
        <v>NA</v>
      </c>
      <c r="AB90" s="75" t="str">
        <f t="shared" si="16"/>
        <v>NA</v>
      </c>
      <c r="AC90" s="47" t="s">
        <v>980</v>
      </c>
      <c r="AD90" s="47" t="s">
        <v>980</v>
      </c>
      <c r="AE90" s="47" t="s">
        <v>980</v>
      </c>
      <c r="AF90" s="47" t="s">
        <v>980</v>
      </c>
    </row>
    <row r="91" spans="1:32" x14ac:dyDescent="0.15">
      <c r="A91" s="43" t="s">
        <v>981</v>
      </c>
      <c r="B91" s="34" t="s">
        <v>286</v>
      </c>
      <c r="C91" s="34" t="s">
        <v>287</v>
      </c>
      <c r="D91" s="44" t="s">
        <v>288</v>
      </c>
      <c r="E91" s="44" t="s">
        <v>1050</v>
      </c>
      <c r="F91" s="45">
        <v>1</v>
      </c>
      <c r="G91" s="46">
        <v>1</v>
      </c>
      <c r="H91" s="47" t="s">
        <v>979</v>
      </c>
      <c r="I91" s="44" t="s">
        <v>13</v>
      </c>
      <c r="J91" s="48">
        <v>40565</v>
      </c>
      <c r="K91" s="63"/>
      <c r="L91" s="61"/>
      <c r="M91" s="62"/>
      <c r="N91" s="77">
        <f t="shared" si="24"/>
        <v>6000</v>
      </c>
      <c r="O91" s="77">
        <f>AVERAGE($N$2:N91)</f>
        <v>5654.6296296296296</v>
      </c>
      <c r="P91" s="77">
        <f t="shared" si="20"/>
        <v>3.8805659592180746</v>
      </c>
      <c r="Q91" s="49">
        <f t="shared" si="21"/>
        <v>1.2</v>
      </c>
      <c r="R91" s="49">
        <f t="shared" si="22"/>
        <v>1.8</v>
      </c>
      <c r="S91" s="50">
        <f t="shared" si="23"/>
        <v>0.47058823529411764</v>
      </c>
      <c r="T91" s="50">
        <f t="shared" si="14"/>
        <v>4676.4705882352946</v>
      </c>
      <c r="U91" s="50">
        <f t="shared" si="18"/>
        <v>0</v>
      </c>
      <c r="V91" s="50">
        <f>IF(A91&lt;&gt;"",AVERAGE($F$2:F91),"")</f>
        <v>1.1777777777777778</v>
      </c>
      <c r="W91" s="50">
        <f>IF(A91&lt;&gt;"", AVERAGE($G$2:G91), "")</f>
        <v>1.4111111111111112</v>
      </c>
      <c r="X91" s="50">
        <f>IF(A91&lt;&gt;"", COUNTIF($H$2:H91, "AC")/SUM($G$2:G91), "")</f>
        <v>0.70078740157480313</v>
      </c>
      <c r="Y91" s="50">
        <f t="shared" si="13"/>
        <v>5326.9685039370088</v>
      </c>
      <c r="Z91" s="50">
        <f t="shared" si="19"/>
        <v>5.0940612760496151</v>
      </c>
      <c r="AA91" s="50" t="str">
        <f t="shared" si="15"/>
        <v>NA</v>
      </c>
      <c r="AB91" s="75" t="str">
        <f t="shared" si="16"/>
        <v>NA</v>
      </c>
      <c r="AC91" s="47" t="s">
        <v>980</v>
      </c>
      <c r="AD91" s="47" t="s">
        <v>980</v>
      </c>
      <c r="AE91" s="47" t="s">
        <v>980</v>
      </c>
      <c r="AF91" s="47" t="s">
        <v>980</v>
      </c>
    </row>
    <row r="92" spans="1:32" x14ac:dyDescent="0.15">
      <c r="A92" s="43" t="s">
        <v>981</v>
      </c>
      <c r="B92" s="34" t="s">
        <v>289</v>
      </c>
      <c r="C92" s="34" t="s">
        <v>290</v>
      </c>
      <c r="D92" s="44" t="s">
        <v>291</v>
      </c>
      <c r="E92" s="44" t="s">
        <v>1050</v>
      </c>
      <c r="F92" s="45">
        <v>1</v>
      </c>
      <c r="G92" s="46">
        <v>1</v>
      </c>
      <c r="H92" s="47" t="s">
        <v>979</v>
      </c>
      <c r="I92" s="44" t="s">
        <v>13</v>
      </c>
      <c r="J92" s="48">
        <v>40565</v>
      </c>
      <c r="K92" s="63"/>
      <c r="L92" s="61"/>
      <c r="M92" s="62"/>
      <c r="N92" s="77">
        <f t="shared" si="24"/>
        <v>6000</v>
      </c>
      <c r="O92" s="77">
        <f>AVERAGE($N$2:N92)</f>
        <v>5658.4249084249077</v>
      </c>
      <c r="P92" s="77">
        <f t="shared" si="20"/>
        <v>3.7952787952781364</v>
      </c>
      <c r="Q92" s="49">
        <f t="shared" si="21"/>
        <v>1.2</v>
      </c>
      <c r="R92" s="49">
        <f t="shared" si="22"/>
        <v>1.8</v>
      </c>
      <c r="S92" s="50">
        <f t="shared" si="23"/>
        <v>0.47058823529411764</v>
      </c>
      <c r="T92" s="50">
        <f t="shared" si="14"/>
        <v>4676.4705882352946</v>
      </c>
      <c r="U92" s="50">
        <f t="shared" si="18"/>
        <v>0</v>
      </c>
      <c r="V92" s="50">
        <f>IF(A92&lt;&gt;"",AVERAGE($F$2:F92),"")</f>
        <v>1.1758241758241759</v>
      </c>
      <c r="W92" s="50">
        <f>IF(A92&lt;&gt;"", AVERAGE($G$2:G92), "")</f>
        <v>1.4065934065934067</v>
      </c>
      <c r="X92" s="50">
        <f>IF(A92&lt;&gt;"", COUNTIF($H$2:H92, "AC")/SUM($G$2:G92), "")</f>
        <v>0.703125</v>
      </c>
      <c r="Y92" s="50">
        <f t="shared" si="13"/>
        <v>5331.9883241758253</v>
      </c>
      <c r="Z92" s="50">
        <f t="shared" si="19"/>
        <v>5.0198202388164646</v>
      </c>
      <c r="AA92" s="50" t="str">
        <f t="shared" si="15"/>
        <v>NA</v>
      </c>
      <c r="AB92" s="75" t="str">
        <f t="shared" si="16"/>
        <v>NA</v>
      </c>
      <c r="AC92" s="47" t="s">
        <v>980</v>
      </c>
      <c r="AD92" s="47" t="s">
        <v>980</v>
      </c>
      <c r="AE92" s="47" t="s">
        <v>980</v>
      </c>
      <c r="AF92" s="47" t="s">
        <v>980</v>
      </c>
    </row>
    <row r="93" spans="1:32" x14ac:dyDescent="0.15">
      <c r="A93" s="43" t="s">
        <v>981</v>
      </c>
      <c r="B93" s="34" t="s">
        <v>292</v>
      </c>
      <c r="C93" s="34" t="s">
        <v>293</v>
      </c>
      <c r="D93" s="44" t="s">
        <v>12</v>
      </c>
      <c r="E93" s="44" t="s">
        <v>1050</v>
      </c>
      <c r="F93" s="45">
        <v>1</v>
      </c>
      <c r="G93" s="46">
        <v>1</v>
      </c>
      <c r="H93" s="47" t="s">
        <v>979</v>
      </c>
      <c r="I93" s="44" t="s">
        <v>31</v>
      </c>
      <c r="J93" s="48">
        <v>40565</v>
      </c>
      <c r="K93" s="63"/>
      <c r="L93" s="61"/>
      <c r="M93" s="62"/>
      <c r="N93" s="77">
        <f t="shared" si="24"/>
        <v>6000</v>
      </c>
      <c r="O93" s="77">
        <f>AVERAGE($N$2:N93)</f>
        <v>5662.13768115942</v>
      </c>
      <c r="P93" s="77">
        <f t="shared" si="20"/>
        <v>3.7127727345123276</v>
      </c>
      <c r="Q93" s="49">
        <f t="shared" si="21"/>
        <v>1.1000000000000001</v>
      </c>
      <c r="R93" s="49">
        <f t="shared" si="22"/>
        <v>1.8</v>
      </c>
      <c r="S93" s="50">
        <f t="shared" si="23"/>
        <v>0.47058823529411764</v>
      </c>
      <c r="T93" s="50">
        <f t="shared" si="14"/>
        <v>4576.4705882352937</v>
      </c>
      <c r="U93" s="50">
        <f t="shared" si="18"/>
        <v>-100.00000000000091</v>
      </c>
      <c r="V93" s="50">
        <f>IF(A93&lt;&gt;"",AVERAGE($F$2:F93),"")</f>
        <v>1.173913043478261</v>
      </c>
      <c r="W93" s="50">
        <f>IF(A93&lt;&gt;"", AVERAGE($G$2:G93), "")</f>
        <v>1.4021739130434783</v>
      </c>
      <c r="X93" s="50">
        <f>IF(A93&lt;&gt;"", COUNTIF($H$2:H93, "AC")/SUM($G$2:G93), "")</f>
        <v>0.70542635658914732</v>
      </c>
      <c r="Y93" s="50">
        <f t="shared" si="13"/>
        <v>5336.9354566902593</v>
      </c>
      <c r="Z93" s="50">
        <f t="shared" si="19"/>
        <v>4.9471325144340881</v>
      </c>
      <c r="AA93" s="50" t="str">
        <f t="shared" si="15"/>
        <v>NA</v>
      </c>
      <c r="AB93" s="75" t="str">
        <f t="shared" si="16"/>
        <v>NA</v>
      </c>
      <c r="AC93" s="47" t="s">
        <v>980</v>
      </c>
      <c r="AD93" s="47" t="s">
        <v>980</v>
      </c>
      <c r="AE93" s="47" t="s">
        <v>980</v>
      </c>
      <c r="AF93" s="47" t="s">
        <v>980</v>
      </c>
    </row>
    <row r="94" spans="1:32" x14ac:dyDescent="0.15">
      <c r="A94" s="43" t="s">
        <v>981</v>
      </c>
      <c r="B94" s="34" t="s">
        <v>294</v>
      </c>
      <c r="C94" s="34" t="s">
        <v>295</v>
      </c>
      <c r="D94" s="44" t="s">
        <v>163</v>
      </c>
      <c r="E94" s="44" t="s">
        <v>1050</v>
      </c>
      <c r="F94" s="45">
        <v>1</v>
      </c>
      <c r="G94" s="46">
        <v>2</v>
      </c>
      <c r="H94" s="47" t="s">
        <v>979</v>
      </c>
      <c r="I94" s="44" t="s">
        <v>13</v>
      </c>
      <c r="J94" s="48">
        <v>40565</v>
      </c>
      <c r="K94" s="63"/>
      <c r="L94" s="61"/>
      <c r="M94" s="62"/>
      <c r="N94" s="77">
        <f t="shared" si="24"/>
        <v>4500</v>
      </c>
      <c r="O94" s="77">
        <f>AVERAGE($N$2:N94)</f>
        <v>5649.6415770609319</v>
      </c>
      <c r="P94" s="77">
        <f t="shared" si="20"/>
        <v>-12.496104098488104</v>
      </c>
      <c r="Q94" s="49">
        <f t="shared" si="21"/>
        <v>1.1000000000000001</v>
      </c>
      <c r="R94" s="49">
        <f t="shared" si="22"/>
        <v>1.9</v>
      </c>
      <c r="S94" s="50">
        <f t="shared" si="23"/>
        <v>0.47058823529411764</v>
      </c>
      <c r="T94" s="50">
        <f t="shared" si="14"/>
        <v>4551.4705882352946</v>
      </c>
      <c r="U94" s="50">
        <f t="shared" si="18"/>
        <v>-24.999999999999091</v>
      </c>
      <c r="V94" s="50">
        <f>IF(A94&lt;&gt;"",AVERAGE($F$2:F94),"")</f>
        <v>1.1720430107526882</v>
      </c>
      <c r="W94" s="50">
        <f>IF(A94&lt;&gt;"", AVERAGE($G$2:G94), "")</f>
        <v>1.4086021505376345</v>
      </c>
      <c r="X94" s="50">
        <f>IF(A94&lt;&gt;"", COUNTIF($H$2:H94, "AC")/SUM($G$2:G94), "")</f>
        <v>0.70229007633587781</v>
      </c>
      <c r="Y94" s="50">
        <f t="shared" si="13"/>
        <v>5325.6176639579744</v>
      </c>
      <c r="Z94" s="50">
        <f t="shared" si="19"/>
        <v>-11.317792732284943</v>
      </c>
      <c r="AA94" s="50" t="str">
        <f t="shared" si="15"/>
        <v>NA</v>
      </c>
      <c r="AB94" s="75" t="str">
        <f t="shared" si="16"/>
        <v>NA</v>
      </c>
      <c r="AC94" s="47" t="s">
        <v>980</v>
      </c>
      <c r="AD94" s="47" t="s">
        <v>980</v>
      </c>
      <c r="AE94" s="47" t="s">
        <v>980</v>
      </c>
      <c r="AF94" s="47" t="s">
        <v>980</v>
      </c>
    </row>
    <row r="95" spans="1:32" x14ac:dyDescent="0.15">
      <c r="A95" s="43" t="s">
        <v>981</v>
      </c>
      <c r="B95" s="34" t="s">
        <v>296</v>
      </c>
      <c r="C95" s="34" t="s">
        <v>297</v>
      </c>
      <c r="D95" s="44" t="s">
        <v>298</v>
      </c>
      <c r="E95" s="44" t="s">
        <v>1050</v>
      </c>
      <c r="F95" s="45">
        <v>1</v>
      </c>
      <c r="G95" s="46">
        <v>5</v>
      </c>
      <c r="H95" s="47" t="s">
        <v>979</v>
      </c>
      <c r="I95" s="44" t="s">
        <v>13</v>
      </c>
      <c r="J95" s="48">
        <v>40565</v>
      </c>
      <c r="K95" s="63"/>
      <c r="L95" s="61"/>
      <c r="M95" s="62"/>
      <c r="N95" s="77">
        <f t="shared" si="24"/>
        <v>3000</v>
      </c>
      <c r="O95" s="77">
        <f>AVERAGE($N$2:N95)</f>
        <v>5621.4539007092199</v>
      </c>
      <c r="P95" s="77">
        <f t="shared" si="20"/>
        <v>-28.187676351712071</v>
      </c>
      <c r="Q95" s="49">
        <f t="shared" si="21"/>
        <v>1.1000000000000001</v>
      </c>
      <c r="R95" s="49">
        <f t="shared" si="22"/>
        <v>2.2000000000000002</v>
      </c>
      <c r="S95" s="50">
        <f t="shared" si="23"/>
        <v>0.38095238095238093</v>
      </c>
      <c r="T95" s="50">
        <f t="shared" si="14"/>
        <v>4252.3809523809523</v>
      </c>
      <c r="U95" s="50">
        <f t="shared" si="18"/>
        <v>-299.0896358543423</v>
      </c>
      <c r="V95" s="50">
        <f>IF(A95&lt;&gt;"",AVERAGE($F$2:F95),"")</f>
        <v>1.1702127659574468</v>
      </c>
      <c r="W95" s="50">
        <f>IF(A95&lt;&gt;"", AVERAGE($G$2:G95), "")</f>
        <v>1.446808510638298</v>
      </c>
      <c r="X95" s="50">
        <f>IF(A95&lt;&gt;"", COUNTIF($H$2:H95, "AC")/SUM($G$2:G95), "")</f>
        <v>0.68382352941176472</v>
      </c>
      <c r="Y95" s="50">
        <f t="shared" si="13"/>
        <v>5268.0694618272846</v>
      </c>
      <c r="Z95" s="50">
        <f t="shared" si="19"/>
        <v>-57.548202130689788</v>
      </c>
      <c r="AA95" s="50" t="str">
        <f t="shared" si="15"/>
        <v>NA</v>
      </c>
      <c r="AB95" s="75" t="str">
        <f t="shared" si="16"/>
        <v>NA</v>
      </c>
      <c r="AC95" s="47" t="s">
        <v>980</v>
      </c>
      <c r="AD95" s="47" t="s">
        <v>980</v>
      </c>
      <c r="AE95" s="47" t="s">
        <v>980</v>
      </c>
      <c r="AF95" s="47" t="s">
        <v>980</v>
      </c>
    </row>
    <row r="96" spans="1:32" x14ac:dyDescent="0.15">
      <c r="A96" s="43" t="s">
        <v>981</v>
      </c>
      <c r="B96" s="34" t="s">
        <v>299</v>
      </c>
      <c r="C96" s="34" t="s">
        <v>300</v>
      </c>
      <c r="D96" s="44" t="s">
        <v>301</v>
      </c>
      <c r="E96" s="44" t="s">
        <v>1050</v>
      </c>
      <c r="F96" s="45">
        <v>2</v>
      </c>
      <c r="G96" s="46">
        <v>1</v>
      </c>
      <c r="H96" s="47" t="s">
        <v>979</v>
      </c>
      <c r="I96" s="44" t="s">
        <v>31</v>
      </c>
      <c r="J96" s="48">
        <v>40567</v>
      </c>
      <c r="K96" s="60" t="s">
        <v>302</v>
      </c>
      <c r="L96" s="60" t="s">
        <v>303</v>
      </c>
      <c r="M96" s="62"/>
      <c r="N96" s="77">
        <f t="shared" si="24"/>
        <v>7000</v>
      </c>
      <c r="O96" s="77">
        <f>AVERAGE($N$2:N96)</f>
        <v>5635.9649122807014</v>
      </c>
      <c r="P96" s="77">
        <f t="shared" si="20"/>
        <v>14.511011571481504</v>
      </c>
      <c r="Q96" s="49">
        <f t="shared" si="21"/>
        <v>1.2</v>
      </c>
      <c r="R96" s="49">
        <f t="shared" si="22"/>
        <v>2.2000000000000002</v>
      </c>
      <c r="S96" s="50">
        <f t="shared" si="23"/>
        <v>0.38095238095238093</v>
      </c>
      <c r="T96" s="50">
        <f t="shared" si="14"/>
        <v>4352.3809523809523</v>
      </c>
      <c r="U96" s="50">
        <f t="shared" si="18"/>
        <v>100</v>
      </c>
      <c r="V96" s="50">
        <f>IF(A96&lt;&gt;"",AVERAGE($F$2:F96),"")</f>
        <v>1.1789473684210525</v>
      </c>
      <c r="W96" s="50">
        <f>IF(A96&lt;&gt;"", AVERAGE($G$2:G96), "")</f>
        <v>1.4421052631578948</v>
      </c>
      <c r="X96" s="50">
        <f>IF(A96&lt;&gt;"", COUNTIF($H$2:H96, "AC")/SUM($G$2:G96), "")</f>
        <v>0.68613138686131392</v>
      </c>
      <c r="Y96" s="50">
        <f t="shared" si="13"/>
        <v>5283.7495197848639</v>
      </c>
      <c r="Z96" s="50">
        <f t="shared" si="19"/>
        <v>15.680057957579265</v>
      </c>
      <c r="AA96" s="50" t="str">
        <f t="shared" si="15"/>
        <v>NA</v>
      </c>
      <c r="AB96" s="75" t="str">
        <f t="shared" si="16"/>
        <v>NA</v>
      </c>
      <c r="AC96" s="47" t="s">
        <v>980</v>
      </c>
      <c r="AD96" s="47" t="s">
        <v>980</v>
      </c>
      <c r="AE96" s="47" t="s">
        <v>980</v>
      </c>
      <c r="AF96" s="47" t="s">
        <v>980</v>
      </c>
    </row>
    <row r="97" spans="1:32" x14ac:dyDescent="0.15">
      <c r="A97" s="43" t="s">
        <v>981</v>
      </c>
      <c r="B97" s="34" t="s">
        <v>304</v>
      </c>
      <c r="C97" s="34" t="s">
        <v>305</v>
      </c>
      <c r="D97" s="44" t="s">
        <v>306</v>
      </c>
      <c r="E97" s="44" t="s">
        <v>1050</v>
      </c>
      <c r="F97" s="45">
        <v>1</v>
      </c>
      <c r="G97" s="46">
        <v>1</v>
      </c>
      <c r="H97" s="47" t="s">
        <v>979</v>
      </c>
      <c r="I97" s="44" t="s">
        <v>31</v>
      </c>
      <c r="J97" s="48">
        <v>40567</v>
      </c>
      <c r="K97" s="60" t="s">
        <v>307</v>
      </c>
      <c r="L97" s="61"/>
      <c r="M97" s="62"/>
      <c r="N97" s="77">
        <f t="shared" si="24"/>
        <v>6000</v>
      </c>
      <c r="O97" s="77">
        <f>AVERAGE($N$2:N97)</f>
        <v>5639.7569444444443</v>
      </c>
      <c r="P97" s="77">
        <f t="shared" si="20"/>
        <v>3.7920321637429879</v>
      </c>
      <c r="Q97" s="49">
        <f t="shared" si="21"/>
        <v>1.2</v>
      </c>
      <c r="R97" s="49">
        <f t="shared" si="22"/>
        <v>2.2000000000000002</v>
      </c>
      <c r="S97" s="50">
        <f t="shared" si="23"/>
        <v>0.47058823529411764</v>
      </c>
      <c r="T97" s="50">
        <f t="shared" si="14"/>
        <v>4576.4705882352937</v>
      </c>
      <c r="U97" s="50">
        <f t="shared" si="18"/>
        <v>224.0896358543414</v>
      </c>
      <c r="V97" s="50">
        <f>IF(A97&lt;&gt;"",AVERAGE($F$2:F97),"")</f>
        <v>1.1770833333333333</v>
      </c>
      <c r="W97" s="50">
        <f>IF(A97&lt;&gt;"", AVERAGE($G$2:G97), "")</f>
        <v>1.4375</v>
      </c>
      <c r="X97" s="50">
        <f>IF(A97&lt;&gt;"", COUNTIF($H$2:H97, "AC")/SUM($G$2:G97), "")</f>
        <v>0.68840579710144922</v>
      </c>
      <c r="Y97" s="50">
        <f t="shared" si="13"/>
        <v>5288.722826086957</v>
      </c>
      <c r="Z97" s="50">
        <f t="shared" si="19"/>
        <v>4.9733063020930786</v>
      </c>
      <c r="AA97" s="50" t="str">
        <f t="shared" si="15"/>
        <v>NA</v>
      </c>
      <c r="AB97" s="75" t="str">
        <f t="shared" si="16"/>
        <v>NA</v>
      </c>
      <c r="AC97" s="47" t="s">
        <v>980</v>
      </c>
      <c r="AD97" s="47" t="s">
        <v>980</v>
      </c>
      <c r="AE97" s="47" t="s">
        <v>980</v>
      </c>
      <c r="AF97" s="47" t="s">
        <v>980</v>
      </c>
    </row>
    <row r="98" spans="1:32" x14ac:dyDescent="0.15">
      <c r="A98" s="43" t="s">
        <v>981</v>
      </c>
      <c r="B98" s="34" t="s">
        <v>308</v>
      </c>
      <c r="C98" s="34" t="s">
        <v>309</v>
      </c>
      <c r="D98" s="44" t="s">
        <v>310</v>
      </c>
      <c r="E98" s="44" t="s">
        <v>1050</v>
      </c>
      <c r="F98" s="45">
        <v>1</v>
      </c>
      <c r="G98" s="46">
        <v>2</v>
      </c>
      <c r="H98" s="47" t="s">
        <v>979</v>
      </c>
      <c r="I98" s="44" t="s">
        <v>13</v>
      </c>
      <c r="J98" s="48">
        <v>40567</v>
      </c>
      <c r="K98" s="63"/>
      <c r="L98" s="60" t="s">
        <v>311</v>
      </c>
      <c r="M98" s="62"/>
      <c r="N98" s="77">
        <f t="shared" si="24"/>
        <v>4500</v>
      </c>
      <c r="O98" s="77">
        <f>AVERAGE($N$2:N98)</f>
        <v>5628.0068728522328</v>
      </c>
      <c r="P98" s="77">
        <f t="shared" si="20"/>
        <v>-11.750071592211498</v>
      </c>
      <c r="Q98" s="49">
        <f t="shared" si="21"/>
        <v>1.2</v>
      </c>
      <c r="R98" s="49">
        <f t="shared" si="22"/>
        <v>1.9</v>
      </c>
      <c r="S98" s="50">
        <f t="shared" si="23"/>
        <v>0.6</v>
      </c>
      <c r="T98" s="50">
        <f t="shared" si="14"/>
        <v>4975.0000000000009</v>
      </c>
      <c r="U98" s="50">
        <f t="shared" si="18"/>
        <v>398.52941176470722</v>
      </c>
      <c r="V98" s="50">
        <f>IF(A98&lt;&gt;"",AVERAGE($F$2:F98),"")</f>
        <v>1.1752577319587629</v>
      </c>
      <c r="W98" s="50">
        <f>IF(A98&lt;&gt;"", AVERAGE($G$2:G98), "")</f>
        <v>1.4432989690721649</v>
      </c>
      <c r="X98" s="50">
        <f>IF(A98&lt;&gt;"", COUNTIF($H$2:H98, "AC")/SUM($G$2:G98), "")</f>
        <v>0.68571428571428572</v>
      </c>
      <c r="Y98" s="50">
        <f t="shared" si="13"/>
        <v>5278.7187039764358</v>
      </c>
      <c r="Z98" s="50">
        <f t="shared" si="19"/>
        <v>-10.004122110521166</v>
      </c>
      <c r="AA98" s="50" t="str">
        <f t="shared" si="15"/>
        <v>NA</v>
      </c>
      <c r="AB98" s="75" t="str">
        <f t="shared" si="16"/>
        <v>NA</v>
      </c>
      <c r="AC98" s="47" t="s">
        <v>980</v>
      </c>
      <c r="AD98" s="47" t="s">
        <v>980</v>
      </c>
      <c r="AE98" s="47" t="s">
        <v>980</v>
      </c>
      <c r="AF98" s="47" t="s">
        <v>980</v>
      </c>
    </row>
    <row r="99" spans="1:32" x14ac:dyDescent="0.15">
      <c r="A99" s="43" t="s">
        <v>981</v>
      </c>
      <c r="B99" s="34" t="s">
        <v>312</v>
      </c>
      <c r="C99" s="34" t="s">
        <v>313</v>
      </c>
      <c r="D99" s="44" t="s">
        <v>20</v>
      </c>
      <c r="E99" s="44" t="s">
        <v>1050</v>
      </c>
      <c r="F99" s="45">
        <v>1</v>
      </c>
      <c r="G99" s="46">
        <v>1</v>
      </c>
      <c r="H99" s="47" t="s">
        <v>979</v>
      </c>
      <c r="I99" s="44" t="s">
        <v>13</v>
      </c>
      <c r="J99" s="48">
        <v>40569</v>
      </c>
      <c r="K99" s="63"/>
      <c r="L99" s="61"/>
      <c r="M99" s="62"/>
      <c r="N99" s="77">
        <f t="shared" si="24"/>
        <v>6000</v>
      </c>
      <c r="O99" s="77">
        <f>AVERAGE($N$2:N99)</f>
        <v>5631.8027210884347</v>
      </c>
      <c r="P99" s="77">
        <f t="shared" si="20"/>
        <v>3.7958482362018913</v>
      </c>
      <c r="Q99" s="49">
        <f t="shared" si="21"/>
        <v>1.1000000000000001</v>
      </c>
      <c r="R99" s="49">
        <f t="shared" si="22"/>
        <v>1.6</v>
      </c>
      <c r="S99" s="50">
        <f t="shared" si="23"/>
        <v>0.6</v>
      </c>
      <c r="T99" s="50">
        <f t="shared" si="14"/>
        <v>4950</v>
      </c>
      <c r="U99" s="50">
        <f t="shared" si="18"/>
        <v>-25.000000000000909</v>
      </c>
      <c r="V99" s="50">
        <f>IF(A99&lt;&gt;"",AVERAGE($F$2:F99),"")</f>
        <v>1.1734693877551021</v>
      </c>
      <c r="W99" s="50">
        <f>IF(A99&lt;&gt;"", AVERAGE($G$2:G99), "")</f>
        <v>1.4387755102040816</v>
      </c>
      <c r="X99" s="50">
        <f>IF(A99&lt;&gt;"", COUNTIF($H$2:H99, "AC")/SUM($G$2:G99), "")</f>
        <v>0.68794326241134751</v>
      </c>
      <c r="Y99" s="50">
        <f t="shared" si="13"/>
        <v>5283.6336662324502</v>
      </c>
      <c r="Z99" s="50">
        <f t="shared" si="19"/>
        <v>4.9149622560144053</v>
      </c>
      <c r="AA99" s="50" t="str">
        <f t="shared" si="15"/>
        <v>NA</v>
      </c>
      <c r="AB99" s="75" t="str">
        <f t="shared" si="16"/>
        <v>NA</v>
      </c>
      <c r="AC99" s="47" t="s">
        <v>980</v>
      </c>
      <c r="AD99" s="47" t="s">
        <v>980</v>
      </c>
      <c r="AE99" s="47" t="s">
        <v>980</v>
      </c>
      <c r="AF99" s="47" t="s">
        <v>980</v>
      </c>
    </row>
    <row r="100" spans="1:32" x14ac:dyDescent="0.15">
      <c r="A100" s="43" t="s">
        <v>981</v>
      </c>
      <c r="B100" s="34" t="s">
        <v>314</v>
      </c>
      <c r="C100" s="34" t="s">
        <v>315</v>
      </c>
      <c r="D100" s="44" t="s">
        <v>20</v>
      </c>
      <c r="E100" s="44" t="s">
        <v>1050</v>
      </c>
      <c r="F100" s="45">
        <v>1</v>
      </c>
      <c r="G100" s="46">
        <v>1</v>
      </c>
      <c r="H100" s="47" t="s">
        <v>979</v>
      </c>
      <c r="I100" s="44" t="s">
        <v>13</v>
      </c>
      <c r="J100" s="48">
        <v>40569</v>
      </c>
      <c r="K100" s="60" t="s">
        <v>316</v>
      </c>
      <c r="L100" s="61"/>
      <c r="M100" s="62"/>
      <c r="N100" s="77">
        <f t="shared" si="24"/>
        <v>6000</v>
      </c>
      <c r="O100" s="77">
        <f>AVERAGE($N$2:N100)</f>
        <v>5635.5218855218855</v>
      </c>
      <c r="P100" s="77">
        <f t="shared" si="20"/>
        <v>3.7191644334507146</v>
      </c>
      <c r="Q100" s="49">
        <f t="shared" si="21"/>
        <v>1.1000000000000001</v>
      </c>
      <c r="R100" s="49">
        <f t="shared" si="22"/>
        <v>1.6</v>
      </c>
      <c r="S100" s="50">
        <f t="shared" si="23"/>
        <v>0.6</v>
      </c>
      <c r="T100" s="50">
        <f t="shared" si="14"/>
        <v>4950</v>
      </c>
      <c r="U100" s="50">
        <f t="shared" si="18"/>
        <v>0</v>
      </c>
      <c r="V100" s="50">
        <f>IF(A100&lt;&gt;"",AVERAGE($F$2:F100),"")</f>
        <v>1.1717171717171717</v>
      </c>
      <c r="W100" s="50">
        <f>IF(A100&lt;&gt;"", AVERAGE($G$2:G100), "")</f>
        <v>1.4343434343434343</v>
      </c>
      <c r="X100" s="50">
        <f>IF(A100&lt;&gt;"", COUNTIF($H$2:H100, "AC")/SUM($G$2:G100), "")</f>
        <v>0.6901408450704225</v>
      </c>
      <c r="Y100" s="50">
        <f t="shared" si="13"/>
        <v>5288.4834258073697</v>
      </c>
      <c r="Z100" s="50">
        <f t="shared" si="19"/>
        <v>4.849759574919517</v>
      </c>
      <c r="AA100" s="50" t="str">
        <f t="shared" si="15"/>
        <v>NA</v>
      </c>
      <c r="AB100" s="75" t="str">
        <f t="shared" si="16"/>
        <v>NA</v>
      </c>
      <c r="AC100" s="47" t="s">
        <v>980</v>
      </c>
      <c r="AD100" s="47" t="s">
        <v>980</v>
      </c>
      <c r="AE100" s="47" t="s">
        <v>980</v>
      </c>
      <c r="AF100" s="47" t="s">
        <v>980</v>
      </c>
    </row>
    <row r="101" spans="1:32" x14ac:dyDescent="0.15">
      <c r="A101" s="43" t="s">
        <v>981</v>
      </c>
      <c r="B101" s="34" t="s">
        <v>317</v>
      </c>
      <c r="C101" s="34" t="s">
        <v>318</v>
      </c>
      <c r="D101" s="44" t="s">
        <v>319</v>
      </c>
      <c r="E101" s="44" t="s">
        <v>1050</v>
      </c>
      <c r="F101" s="45">
        <v>1</v>
      </c>
      <c r="G101" s="46">
        <v>1</v>
      </c>
      <c r="H101" s="47" t="s">
        <v>979</v>
      </c>
      <c r="I101" s="44" t="s">
        <v>13</v>
      </c>
      <c r="J101" s="48">
        <v>40569</v>
      </c>
      <c r="K101" s="60" t="s">
        <v>320</v>
      </c>
      <c r="L101" s="61"/>
      <c r="M101" s="62"/>
      <c r="N101" s="77">
        <f t="shared" si="24"/>
        <v>6000</v>
      </c>
      <c r="O101" s="77">
        <f>AVERAGE($N$2:N101)</f>
        <v>5639.1666666666661</v>
      </c>
      <c r="P101" s="77">
        <f t="shared" si="20"/>
        <v>3.6447811447806089</v>
      </c>
      <c r="Q101" s="49">
        <f t="shared" si="21"/>
        <v>1.1000000000000001</v>
      </c>
      <c r="R101" s="49">
        <f t="shared" si="22"/>
        <v>1.6</v>
      </c>
      <c r="S101" s="50">
        <f t="shared" si="23"/>
        <v>0.6</v>
      </c>
      <c r="T101" s="50">
        <f t="shared" si="14"/>
        <v>4950</v>
      </c>
      <c r="U101" s="50">
        <f t="shared" si="18"/>
        <v>0</v>
      </c>
      <c r="V101" s="50">
        <f>IF(A101&lt;&gt;"",AVERAGE($F$2:F101),"")</f>
        <v>1.17</v>
      </c>
      <c r="W101" s="50">
        <f>IF(A101&lt;&gt;"", AVERAGE($G$2:G101), "")</f>
        <v>1.43</v>
      </c>
      <c r="X101" s="50">
        <f>IF(A101&lt;&gt;"", COUNTIF($H$2:H101, "AC")/SUM($G$2:G101), "")</f>
        <v>0.69230769230769229</v>
      </c>
      <c r="Y101" s="50">
        <f t="shared" si="13"/>
        <v>5293.2692307692305</v>
      </c>
      <c r="Z101" s="50">
        <f t="shared" si="19"/>
        <v>4.7858049618607765</v>
      </c>
      <c r="AA101" s="50" t="str">
        <f t="shared" si="15"/>
        <v>NA</v>
      </c>
      <c r="AB101" s="75" t="str">
        <f t="shared" si="16"/>
        <v>NA</v>
      </c>
      <c r="AC101" s="47" t="s">
        <v>980</v>
      </c>
      <c r="AD101" s="47" t="s">
        <v>980</v>
      </c>
      <c r="AE101" s="47" t="s">
        <v>980</v>
      </c>
      <c r="AF101" s="47" t="s">
        <v>980</v>
      </c>
    </row>
    <row r="102" spans="1:32" x14ac:dyDescent="0.15">
      <c r="A102" s="43" t="s">
        <v>981</v>
      </c>
      <c r="B102" s="34" t="s">
        <v>321</v>
      </c>
      <c r="C102" s="34" t="s">
        <v>322</v>
      </c>
      <c r="D102" s="44" t="s">
        <v>323</v>
      </c>
      <c r="E102" s="44" t="s">
        <v>1050</v>
      </c>
      <c r="F102" s="45">
        <v>2</v>
      </c>
      <c r="G102" s="46">
        <v>1</v>
      </c>
      <c r="H102" s="47" t="s">
        <v>979</v>
      </c>
      <c r="I102" s="44" t="s">
        <v>13</v>
      </c>
      <c r="J102" s="48">
        <v>40571</v>
      </c>
      <c r="K102" s="63"/>
      <c r="L102" s="67" t="s">
        <v>324</v>
      </c>
      <c r="M102" s="62"/>
      <c r="N102" s="77">
        <f t="shared" si="24"/>
        <v>7000</v>
      </c>
      <c r="O102" s="77">
        <f>AVERAGE($N$2:N102)</f>
        <v>5652.6402640264023</v>
      </c>
      <c r="P102" s="77">
        <f t="shared" si="20"/>
        <v>13.473597359736232</v>
      </c>
      <c r="Q102" s="49">
        <f t="shared" si="21"/>
        <v>1.2</v>
      </c>
      <c r="R102" s="49">
        <f t="shared" si="22"/>
        <v>1.6</v>
      </c>
      <c r="S102" s="50">
        <f t="shared" si="23"/>
        <v>0.6</v>
      </c>
      <c r="T102" s="50">
        <f t="shared" si="14"/>
        <v>5050</v>
      </c>
      <c r="U102" s="50">
        <f t="shared" si="18"/>
        <v>100</v>
      </c>
      <c r="V102" s="50">
        <f>IF(A102&lt;&gt;"",AVERAGE($F$2:F102),"")</f>
        <v>1.1782178217821782</v>
      </c>
      <c r="W102" s="50">
        <f>IF(A102&lt;&gt;"", AVERAGE($G$2:G102), "")</f>
        <v>1.4257425742574257</v>
      </c>
      <c r="X102" s="50">
        <f>IF(A102&lt;&gt;"", COUNTIF($H$2:H102, "AC")/SUM($G$2:G102), "")</f>
        <v>0.69444444444444442</v>
      </c>
      <c r="Y102" s="50">
        <f t="shared" si="13"/>
        <v>5307.893289328933</v>
      </c>
      <c r="Z102" s="50">
        <f t="shared" si="19"/>
        <v>14.624058559702462</v>
      </c>
      <c r="AA102" s="50" t="str">
        <f t="shared" si="15"/>
        <v>NA</v>
      </c>
      <c r="AB102" s="75" t="str">
        <f t="shared" si="16"/>
        <v>NA</v>
      </c>
      <c r="AC102" s="47" t="s">
        <v>980</v>
      </c>
      <c r="AD102" s="47" t="s">
        <v>980</v>
      </c>
      <c r="AE102" s="47" t="s">
        <v>980</v>
      </c>
      <c r="AF102" s="47" t="s">
        <v>980</v>
      </c>
    </row>
    <row r="103" spans="1:32" x14ac:dyDescent="0.15">
      <c r="A103" s="43" t="s">
        <v>981</v>
      </c>
      <c r="B103" s="34" t="s">
        <v>325</v>
      </c>
      <c r="C103" s="34" t="s">
        <v>326</v>
      </c>
      <c r="D103" s="44" t="s">
        <v>20</v>
      </c>
      <c r="E103" s="44" t="s">
        <v>1050</v>
      </c>
      <c r="F103" s="45">
        <v>1</v>
      </c>
      <c r="G103" s="46">
        <v>1</v>
      </c>
      <c r="H103" s="47" t="s">
        <v>979</v>
      </c>
      <c r="I103" s="44" t="s">
        <v>13</v>
      </c>
      <c r="J103" s="48">
        <v>40571</v>
      </c>
      <c r="K103" s="63"/>
      <c r="L103" s="61"/>
      <c r="M103" s="62"/>
      <c r="N103" s="77">
        <f t="shared" si="24"/>
        <v>6000</v>
      </c>
      <c r="O103" s="77">
        <f>AVERAGE($N$2:N103)</f>
        <v>5656.0457516339866</v>
      </c>
      <c r="P103" s="77">
        <f t="shared" si="20"/>
        <v>3.4054876075842913</v>
      </c>
      <c r="Q103" s="49">
        <f t="shared" si="21"/>
        <v>1.2</v>
      </c>
      <c r="R103" s="49">
        <f t="shared" si="22"/>
        <v>1.6</v>
      </c>
      <c r="S103" s="50">
        <f t="shared" si="23"/>
        <v>0.6428571428571429</v>
      </c>
      <c r="T103" s="50">
        <f t="shared" si="14"/>
        <v>5157.1428571428569</v>
      </c>
      <c r="U103" s="50">
        <f t="shared" si="18"/>
        <v>107.14285714285688</v>
      </c>
      <c r="V103" s="50">
        <f>IF(A103&lt;&gt;"",AVERAGE($F$2:F103),"")</f>
        <v>1.1764705882352942</v>
      </c>
      <c r="W103" s="50">
        <f>IF(A103&lt;&gt;"", AVERAGE($G$2:G103), "")</f>
        <v>1.4215686274509804</v>
      </c>
      <c r="X103" s="50">
        <f>IF(A103&lt;&gt;"", COUNTIF($H$2:H103, "AC")/SUM($G$2:G103), "")</f>
        <v>0.69655172413793098</v>
      </c>
      <c r="Y103" s="50">
        <f t="shared" si="13"/>
        <v>5312.4577417173768</v>
      </c>
      <c r="Z103" s="50">
        <f t="shared" si="19"/>
        <v>4.5644523884438968</v>
      </c>
      <c r="AA103" s="50" t="str">
        <f t="shared" si="15"/>
        <v>NA</v>
      </c>
      <c r="AB103" s="75" t="str">
        <f t="shared" si="16"/>
        <v>NA</v>
      </c>
      <c r="AC103" s="47" t="s">
        <v>980</v>
      </c>
      <c r="AD103" s="47" t="s">
        <v>980</v>
      </c>
      <c r="AE103" s="47" t="s">
        <v>980</v>
      </c>
      <c r="AF103" s="47" t="s">
        <v>980</v>
      </c>
    </row>
    <row r="104" spans="1:32" x14ac:dyDescent="0.15">
      <c r="A104" s="43" t="s">
        <v>981</v>
      </c>
      <c r="B104" s="34" t="s">
        <v>327</v>
      </c>
      <c r="C104" s="34" t="s">
        <v>328</v>
      </c>
      <c r="D104" s="44" t="s">
        <v>163</v>
      </c>
      <c r="E104" s="44" t="s">
        <v>1050</v>
      </c>
      <c r="F104" s="45">
        <v>1</v>
      </c>
      <c r="G104" s="46">
        <v>1</v>
      </c>
      <c r="H104" s="47" t="s">
        <v>979</v>
      </c>
      <c r="I104" s="44" t="s">
        <v>13</v>
      </c>
      <c r="J104" s="48">
        <v>40571</v>
      </c>
      <c r="K104" s="63"/>
      <c r="L104" s="61"/>
      <c r="M104" s="62"/>
      <c r="N104" s="77">
        <f t="shared" si="24"/>
        <v>6000</v>
      </c>
      <c r="O104" s="77">
        <f>AVERAGE($N$2:N104)</f>
        <v>5659.3851132686077</v>
      </c>
      <c r="P104" s="77">
        <f t="shared" si="20"/>
        <v>3.3393616346211275</v>
      </c>
      <c r="Q104" s="49">
        <f t="shared" si="21"/>
        <v>1.2</v>
      </c>
      <c r="R104" s="49">
        <f t="shared" si="22"/>
        <v>1.5</v>
      </c>
      <c r="S104" s="50">
        <f t="shared" si="23"/>
        <v>0.9</v>
      </c>
      <c r="T104" s="50">
        <f t="shared" si="14"/>
        <v>5825</v>
      </c>
      <c r="U104" s="50">
        <f t="shared" si="18"/>
        <v>667.85714285714312</v>
      </c>
      <c r="V104" s="50">
        <f>IF(A104&lt;&gt;"",AVERAGE($F$2:F104),"")</f>
        <v>1.174757281553398</v>
      </c>
      <c r="W104" s="50">
        <f>IF(A104&lt;&gt;"", AVERAGE($G$2:G104), "")</f>
        <v>1.4174757281553398</v>
      </c>
      <c r="X104" s="50">
        <f>IF(A104&lt;&gt;"", COUNTIF($H$2:H104, "AC")/SUM($G$2:G104), "")</f>
        <v>0.69863013698630139</v>
      </c>
      <c r="Y104" s="50">
        <f t="shared" si="13"/>
        <v>5316.9636919803161</v>
      </c>
      <c r="Z104" s="50">
        <f t="shared" si="19"/>
        <v>4.5059502629392227</v>
      </c>
      <c r="AA104" s="50" t="str">
        <f t="shared" si="15"/>
        <v>NA</v>
      </c>
      <c r="AB104" s="75" t="str">
        <f t="shared" si="16"/>
        <v>NA</v>
      </c>
      <c r="AC104" s="47" t="s">
        <v>980</v>
      </c>
      <c r="AD104" s="47" t="s">
        <v>980</v>
      </c>
      <c r="AE104" s="47" t="s">
        <v>980</v>
      </c>
      <c r="AF104" s="47" t="s">
        <v>980</v>
      </c>
    </row>
    <row r="105" spans="1:32" x14ac:dyDescent="0.15">
      <c r="A105" s="43" t="s">
        <v>981</v>
      </c>
      <c r="B105" s="34" t="s">
        <v>329</v>
      </c>
      <c r="C105" s="34" t="s">
        <v>330</v>
      </c>
      <c r="D105" s="44" t="s">
        <v>331</v>
      </c>
      <c r="E105" s="44" t="s">
        <v>1050</v>
      </c>
      <c r="F105" s="45">
        <v>1</v>
      </c>
      <c r="G105" s="46">
        <v>1</v>
      </c>
      <c r="H105" s="47" t="s">
        <v>979</v>
      </c>
      <c r="I105" s="44" t="s">
        <v>13</v>
      </c>
      <c r="J105" s="48">
        <v>40571</v>
      </c>
      <c r="K105" s="63"/>
      <c r="L105" s="61"/>
      <c r="M105" s="62"/>
      <c r="N105" s="77">
        <f t="shared" si="24"/>
        <v>6000</v>
      </c>
      <c r="O105" s="77">
        <f>AVERAGE($N$2:N105)</f>
        <v>5662.6602564102559</v>
      </c>
      <c r="P105" s="77">
        <f t="shared" si="20"/>
        <v>3.2751431416481864</v>
      </c>
      <c r="Q105" s="49">
        <f t="shared" si="21"/>
        <v>1.2</v>
      </c>
      <c r="R105" s="49">
        <f t="shared" si="22"/>
        <v>1.1000000000000001</v>
      </c>
      <c r="S105" s="50">
        <f t="shared" si="23"/>
        <v>0.9</v>
      </c>
      <c r="T105" s="50">
        <f t="shared" si="14"/>
        <v>5925</v>
      </c>
      <c r="U105" s="50">
        <f t="shared" si="18"/>
        <v>100</v>
      </c>
      <c r="V105" s="50">
        <f>IF(A105&lt;&gt;"",AVERAGE($F$2:F105),"")</f>
        <v>1.1730769230769231</v>
      </c>
      <c r="W105" s="50">
        <f>IF(A105&lt;&gt;"", AVERAGE($G$2:G105), "")</f>
        <v>1.4134615384615385</v>
      </c>
      <c r="X105" s="50">
        <f>IF(A105&lt;&gt;"", COUNTIF($H$2:H105, "AC")/SUM($G$2:G105), "")</f>
        <v>0.70068027210884354</v>
      </c>
      <c r="Y105" s="50">
        <f t="shared" si="13"/>
        <v>5321.4122187336479</v>
      </c>
      <c r="Z105" s="50">
        <f t="shared" si="19"/>
        <v>4.448526753331862</v>
      </c>
      <c r="AA105" s="50" t="str">
        <f t="shared" si="15"/>
        <v>NA</v>
      </c>
      <c r="AB105" s="75" t="str">
        <f t="shared" si="16"/>
        <v>NA</v>
      </c>
      <c r="AC105" s="47" t="s">
        <v>980</v>
      </c>
      <c r="AD105" s="47" t="s">
        <v>980</v>
      </c>
      <c r="AE105" s="47" t="s">
        <v>980</v>
      </c>
      <c r="AF105" s="47" t="s">
        <v>980</v>
      </c>
    </row>
    <row r="106" spans="1:32" x14ac:dyDescent="0.15">
      <c r="A106" s="43" t="s">
        <v>981</v>
      </c>
      <c r="B106" s="34" t="s">
        <v>332</v>
      </c>
      <c r="C106" s="34" t="s">
        <v>333</v>
      </c>
      <c r="D106" s="44" t="s">
        <v>334</v>
      </c>
      <c r="E106" s="44" t="s">
        <v>1050</v>
      </c>
      <c r="F106" s="45">
        <v>1</v>
      </c>
      <c r="G106" s="46">
        <v>1</v>
      </c>
      <c r="H106" s="47" t="s">
        <v>979</v>
      </c>
      <c r="I106" s="44" t="s">
        <v>13</v>
      </c>
      <c r="J106" s="48">
        <v>40572</v>
      </c>
      <c r="K106" s="63"/>
      <c r="L106" s="61"/>
      <c r="M106" s="62"/>
      <c r="N106" s="77">
        <f t="shared" si="24"/>
        <v>6000</v>
      </c>
      <c r="O106" s="77">
        <f>AVERAGE($N$2:N106)</f>
        <v>5665.8730158730159</v>
      </c>
      <c r="P106" s="77">
        <f t="shared" si="20"/>
        <v>3.2127594627600047</v>
      </c>
      <c r="Q106" s="49">
        <f t="shared" si="21"/>
        <v>1.1000000000000001</v>
      </c>
      <c r="R106" s="49">
        <f t="shared" si="22"/>
        <v>1.1000000000000001</v>
      </c>
      <c r="S106" s="50">
        <f t="shared" si="23"/>
        <v>0.9</v>
      </c>
      <c r="T106" s="50">
        <f t="shared" si="14"/>
        <v>5825</v>
      </c>
      <c r="U106" s="50">
        <f t="shared" si="18"/>
        <v>-100</v>
      </c>
      <c r="V106" s="50">
        <f>IF(A106&lt;&gt;"",AVERAGE($F$2:F106),"")</f>
        <v>1.1714285714285715</v>
      </c>
      <c r="W106" s="50">
        <f>IF(A106&lt;&gt;"", AVERAGE($G$2:G106), "")</f>
        <v>1.4095238095238096</v>
      </c>
      <c r="X106" s="50">
        <f>IF(A106&lt;&gt;"", COUNTIF($H$2:H106, "AC")/SUM($G$2:G106), "")</f>
        <v>0.70270270270270274</v>
      </c>
      <c r="Y106" s="50">
        <f t="shared" si="13"/>
        <v>5325.8043758043759</v>
      </c>
      <c r="Z106" s="50">
        <f t="shared" si="19"/>
        <v>4.3921570707279898</v>
      </c>
      <c r="AA106" s="50" t="str">
        <f t="shared" si="15"/>
        <v>NA</v>
      </c>
      <c r="AB106" s="75" t="str">
        <f t="shared" si="16"/>
        <v>NA</v>
      </c>
      <c r="AC106" s="47" t="s">
        <v>980</v>
      </c>
      <c r="AD106" s="47" t="s">
        <v>980</v>
      </c>
      <c r="AE106" s="47" t="s">
        <v>980</v>
      </c>
      <c r="AF106" s="47" t="s">
        <v>980</v>
      </c>
    </row>
    <row r="107" spans="1:32" x14ac:dyDescent="0.15">
      <c r="A107" s="43" t="s">
        <v>981</v>
      </c>
      <c r="B107" s="34" t="s">
        <v>335</v>
      </c>
      <c r="C107" s="34" t="s">
        <v>336</v>
      </c>
      <c r="D107" s="44" t="s">
        <v>334</v>
      </c>
      <c r="E107" s="44" t="s">
        <v>1050</v>
      </c>
      <c r="F107" s="45">
        <v>1</v>
      </c>
      <c r="G107" s="46">
        <v>1</v>
      </c>
      <c r="H107" s="47" t="s">
        <v>979</v>
      </c>
      <c r="I107" s="44" t="s">
        <v>13</v>
      </c>
      <c r="J107" s="48">
        <v>40572</v>
      </c>
      <c r="K107" s="63"/>
      <c r="L107" s="61"/>
      <c r="M107" s="62"/>
      <c r="N107" s="77">
        <f t="shared" si="24"/>
        <v>6000</v>
      </c>
      <c r="O107" s="77">
        <f>AVERAGE($N$2:N107)</f>
        <v>5669.0251572327043</v>
      </c>
      <c r="P107" s="77">
        <f t="shared" si="20"/>
        <v>3.1521413596883576</v>
      </c>
      <c r="Q107" s="49">
        <f t="shared" si="21"/>
        <v>1.1000000000000001</v>
      </c>
      <c r="R107" s="49">
        <f t="shared" si="22"/>
        <v>1.1000000000000001</v>
      </c>
      <c r="S107" s="50">
        <f t="shared" si="23"/>
        <v>1</v>
      </c>
      <c r="T107" s="50">
        <f t="shared" si="14"/>
        <v>6075</v>
      </c>
      <c r="U107" s="50">
        <f t="shared" si="18"/>
        <v>250</v>
      </c>
      <c r="V107" s="50">
        <f>IF(A107&lt;&gt;"",AVERAGE($F$2:F107),"")</f>
        <v>1.1698113207547169</v>
      </c>
      <c r="W107" s="50">
        <f>IF(A107&lt;&gt;"", AVERAGE($G$2:G107), "")</f>
        <v>1.4056603773584906</v>
      </c>
      <c r="X107" s="50">
        <f>IF(A107&lt;&gt;"", COUNTIF($H$2:H107, "AC")/SUM($G$2:G107), "")</f>
        <v>0.70469798657718119</v>
      </c>
      <c r="Y107" s="50">
        <f t="shared" si="13"/>
        <v>5330.1411928580465</v>
      </c>
      <c r="Z107" s="50">
        <f t="shared" si="19"/>
        <v>4.3368170536705293</v>
      </c>
      <c r="AA107" s="50" t="str">
        <f t="shared" si="15"/>
        <v>NA</v>
      </c>
      <c r="AB107" s="75" t="str">
        <f t="shared" si="16"/>
        <v>NA</v>
      </c>
      <c r="AC107" s="47" t="s">
        <v>980</v>
      </c>
      <c r="AD107" s="47" t="s">
        <v>980</v>
      </c>
      <c r="AE107" s="47" t="s">
        <v>980</v>
      </c>
      <c r="AF107" s="47" t="s">
        <v>980</v>
      </c>
    </row>
    <row r="108" spans="1:32" x14ac:dyDescent="0.15">
      <c r="A108" s="43" t="s">
        <v>981</v>
      </c>
      <c r="B108" s="34" t="s">
        <v>337</v>
      </c>
      <c r="C108" s="34" t="s">
        <v>338</v>
      </c>
      <c r="D108" s="44" t="s">
        <v>339</v>
      </c>
      <c r="E108" s="44" t="s">
        <v>1050</v>
      </c>
      <c r="F108" s="45">
        <v>2</v>
      </c>
      <c r="G108" s="46">
        <v>2</v>
      </c>
      <c r="H108" s="47" t="s">
        <v>979</v>
      </c>
      <c r="I108" s="44" t="s">
        <v>13</v>
      </c>
      <c r="J108" s="48">
        <v>40573</v>
      </c>
      <c r="K108" s="60" t="s">
        <v>340</v>
      </c>
      <c r="L108" s="61"/>
      <c r="M108" s="62"/>
      <c r="N108" s="77">
        <f t="shared" si="24"/>
        <v>5500</v>
      </c>
      <c r="O108" s="77">
        <f>AVERAGE($N$2:N108)</f>
        <v>5667.4454828660437</v>
      </c>
      <c r="P108" s="77">
        <f t="shared" si="20"/>
        <v>-1.5796743666605835</v>
      </c>
      <c r="Q108" s="49">
        <f t="shared" si="21"/>
        <v>1.2</v>
      </c>
      <c r="R108" s="49">
        <f t="shared" si="22"/>
        <v>1.1000000000000001</v>
      </c>
      <c r="S108" s="50">
        <f t="shared" si="23"/>
        <v>0.9</v>
      </c>
      <c r="T108" s="50">
        <f t="shared" si="14"/>
        <v>5925</v>
      </c>
      <c r="U108" s="50">
        <f t="shared" si="18"/>
        <v>-150</v>
      </c>
      <c r="V108" s="50">
        <f>IF(A108&lt;&gt;"",AVERAGE($F$2:F108),"")</f>
        <v>1.1775700934579438</v>
      </c>
      <c r="W108" s="50">
        <f>IF(A108&lt;&gt;"", AVERAGE($G$2:G108), "")</f>
        <v>1.4112149532710281</v>
      </c>
      <c r="X108" s="50">
        <f>IF(A108&lt;&gt;"", COUNTIF($H$2:H108, "AC")/SUM($G$2:G108), "")</f>
        <v>0.70198675496688745</v>
      </c>
      <c r="Y108" s="50">
        <f t="shared" si="13"/>
        <v>5329.733242557405</v>
      </c>
      <c r="Z108" s="50">
        <f t="shared" si="19"/>
        <v>-0.40795030064145976</v>
      </c>
      <c r="AA108" s="50" t="str">
        <f t="shared" si="15"/>
        <v>NA</v>
      </c>
      <c r="AB108" s="75" t="str">
        <f t="shared" si="16"/>
        <v>NA</v>
      </c>
      <c r="AC108" s="47" t="s">
        <v>980</v>
      </c>
      <c r="AD108" s="47" t="s">
        <v>980</v>
      </c>
      <c r="AE108" s="47" t="s">
        <v>980</v>
      </c>
      <c r="AF108" s="47" t="s">
        <v>980</v>
      </c>
    </row>
    <row r="109" spans="1:32" x14ac:dyDescent="0.15">
      <c r="A109" s="43" t="s">
        <v>981</v>
      </c>
      <c r="B109" s="34" t="s">
        <v>341</v>
      </c>
      <c r="C109" s="34" t="s">
        <v>342</v>
      </c>
      <c r="D109" s="44" t="s">
        <v>124</v>
      </c>
      <c r="E109" s="44" t="s">
        <v>1050</v>
      </c>
      <c r="F109" s="45">
        <v>1</v>
      </c>
      <c r="G109" s="46">
        <v>1</v>
      </c>
      <c r="H109" s="47" t="s">
        <v>979</v>
      </c>
      <c r="I109" s="44" t="s">
        <v>13</v>
      </c>
      <c r="J109" s="48">
        <v>40573</v>
      </c>
      <c r="K109" s="63"/>
      <c r="L109" s="61"/>
      <c r="M109" s="62"/>
      <c r="N109" s="77">
        <f t="shared" si="24"/>
        <v>6000</v>
      </c>
      <c r="O109" s="77">
        <f>AVERAGE($N$2:N109)</f>
        <v>5670.524691358024</v>
      </c>
      <c r="P109" s="77">
        <f t="shared" si="20"/>
        <v>3.0792084919803528</v>
      </c>
      <c r="Q109" s="49">
        <f t="shared" si="21"/>
        <v>1.2</v>
      </c>
      <c r="R109" s="49">
        <f t="shared" si="22"/>
        <v>1.1000000000000001</v>
      </c>
      <c r="S109" s="50">
        <f t="shared" si="23"/>
        <v>0.9</v>
      </c>
      <c r="T109" s="50">
        <f t="shared" si="14"/>
        <v>5925</v>
      </c>
      <c r="U109" s="50">
        <f t="shared" si="18"/>
        <v>0</v>
      </c>
      <c r="V109" s="50">
        <f>IF(A109&lt;&gt;"",AVERAGE($F$2:F109),"")</f>
        <v>1.1759259259259258</v>
      </c>
      <c r="W109" s="50">
        <f>IF(A109&lt;&gt;"", AVERAGE($G$2:G109), "")</f>
        <v>1.4074074074074074</v>
      </c>
      <c r="X109" s="50">
        <f>IF(A109&lt;&gt;"", COUNTIF($H$2:H109, "AC")/SUM($G$2:G109), "")</f>
        <v>0.70394736842105265</v>
      </c>
      <c r="Y109" s="50">
        <f t="shared" si="13"/>
        <v>5333.9424951267056</v>
      </c>
      <c r="Z109" s="50">
        <f t="shared" si="19"/>
        <v>4.2092525693005882</v>
      </c>
      <c r="AA109" s="50" t="str">
        <f t="shared" si="15"/>
        <v>NA</v>
      </c>
      <c r="AB109" s="75" t="str">
        <f t="shared" si="16"/>
        <v>NA</v>
      </c>
      <c r="AC109" s="47" t="s">
        <v>980</v>
      </c>
      <c r="AD109" s="47" t="s">
        <v>980</v>
      </c>
      <c r="AE109" s="47" t="s">
        <v>980</v>
      </c>
      <c r="AF109" s="47" t="s">
        <v>980</v>
      </c>
    </row>
    <row r="110" spans="1:32" x14ac:dyDescent="0.15">
      <c r="A110" s="43" t="s">
        <v>981</v>
      </c>
      <c r="B110" s="34" t="s">
        <v>343</v>
      </c>
      <c r="C110" s="34" t="s">
        <v>344</v>
      </c>
      <c r="D110" s="44" t="s">
        <v>345</v>
      </c>
      <c r="E110" s="44" t="s">
        <v>1050</v>
      </c>
      <c r="F110" s="45">
        <v>1</v>
      </c>
      <c r="G110" s="46">
        <v>1</v>
      </c>
      <c r="H110" s="47" t="s">
        <v>979</v>
      </c>
      <c r="I110" s="44" t="s">
        <v>13</v>
      </c>
      <c r="J110" s="48">
        <v>40573</v>
      </c>
      <c r="K110" s="63"/>
      <c r="L110" s="61"/>
      <c r="M110" s="62"/>
      <c r="N110" s="77">
        <f t="shared" si="24"/>
        <v>6000</v>
      </c>
      <c r="O110" s="77">
        <f>AVERAGE($N$2:N110)</f>
        <v>5673.5474006116201</v>
      </c>
      <c r="P110" s="77">
        <f t="shared" si="20"/>
        <v>3.0227092535960765</v>
      </c>
      <c r="Q110" s="49">
        <f t="shared" si="21"/>
        <v>1.2</v>
      </c>
      <c r="R110" s="49">
        <f t="shared" si="22"/>
        <v>1.1000000000000001</v>
      </c>
      <c r="S110" s="50">
        <f t="shared" si="23"/>
        <v>0.9</v>
      </c>
      <c r="T110" s="50">
        <f t="shared" si="14"/>
        <v>5925</v>
      </c>
      <c r="U110" s="50">
        <f t="shared" si="18"/>
        <v>0</v>
      </c>
      <c r="V110" s="50">
        <f>IF(A110&lt;&gt;"",AVERAGE($F$2:F110),"")</f>
        <v>1.1743119266055047</v>
      </c>
      <c r="W110" s="50">
        <f>IF(A110&lt;&gt;"", AVERAGE($G$2:G110), "")</f>
        <v>1.4036697247706422</v>
      </c>
      <c r="X110" s="50">
        <f>IF(A110&lt;&gt;"", COUNTIF($H$2:H110, "AC")/SUM($G$2:G110), "")</f>
        <v>0.70588235294117652</v>
      </c>
      <c r="Y110" s="50">
        <f t="shared" si="13"/>
        <v>5338.1003777657852</v>
      </c>
      <c r="Z110" s="50">
        <f t="shared" si="19"/>
        <v>4.1578826390796166</v>
      </c>
      <c r="AA110" s="50" t="str">
        <f t="shared" si="15"/>
        <v>NA</v>
      </c>
      <c r="AB110" s="75" t="str">
        <f t="shared" si="16"/>
        <v>NA</v>
      </c>
      <c r="AC110" s="47" t="s">
        <v>980</v>
      </c>
      <c r="AD110" s="47" t="s">
        <v>980</v>
      </c>
      <c r="AE110" s="47" t="s">
        <v>980</v>
      </c>
      <c r="AF110" s="47" t="s">
        <v>980</v>
      </c>
    </row>
    <row r="111" spans="1:32" x14ac:dyDescent="0.15">
      <c r="A111" s="43" t="s">
        <v>981</v>
      </c>
      <c r="B111" s="34" t="s">
        <v>346</v>
      </c>
      <c r="C111" s="34" t="s">
        <v>347</v>
      </c>
      <c r="D111" s="44" t="s">
        <v>348</v>
      </c>
      <c r="E111" s="44" t="s">
        <v>1050</v>
      </c>
      <c r="F111" s="45">
        <v>2</v>
      </c>
      <c r="G111" s="46">
        <v>1</v>
      </c>
      <c r="H111" s="47" t="s">
        <v>979</v>
      </c>
      <c r="I111" s="44" t="s">
        <v>13</v>
      </c>
      <c r="J111" s="48">
        <v>40574</v>
      </c>
      <c r="K111" s="63"/>
      <c r="L111" s="67" t="s">
        <v>349</v>
      </c>
      <c r="M111" s="62"/>
      <c r="N111" s="77">
        <f t="shared" si="24"/>
        <v>7000</v>
      </c>
      <c r="O111" s="77">
        <f>AVERAGE($N$2:N111)</f>
        <v>5685.6060606060601</v>
      </c>
      <c r="P111" s="77">
        <f t="shared" si="20"/>
        <v>12.05865999443995</v>
      </c>
      <c r="Q111" s="49">
        <f t="shared" si="21"/>
        <v>1.3</v>
      </c>
      <c r="R111" s="49">
        <f t="shared" si="22"/>
        <v>1.1000000000000001</v>
      </c>
      <c r="S111" s="50">
        <f t="shared" si="23"/>
        <v>0.9</v>
      </c>
      <c r="T111" s="50">
        <f t="shared" si="14"/>
        <v>6025</v>
      </c>
      <c r="U111" s="50">
        <f t="shared" si="18"/>
        <v>100</v>
      </c>
      <c r="V111" s="50">
        <f>IF(A111&lt;&gt;"",AVERAGE($F$2:F111),"")</f>
        <v>1.1818181818181819</v>
      </c>
      <c r="W111" s="50">
        <f>IF(A111&lt;&gt;"", AVERAGE($G$2:G111), "")</f>
        <v>1.4</v>
      </c>
      <c r="X111" s="50">
        <f>IF(A111&lt;&gt;"", COUNTIF($H$2:H111, "AC")/SUM($G$2:G111), "")</f>
        <v>0.70779220779220775</v>
      </c>
      <c r="Y111" s="50">
        <f t="shared" si="13"/>
        <v>5351.2987012987014</v>
      </c>
      <c r="Z111" s="50">
        <f t="shared" si="19"/>
        <v>13.19832353291622</v>
      </c>
      <c r="AA111" s="50" t="str">
        <f t="shared" si="15"/>
        <v>NA</v>
      </c>
      <c r="AB111" s="75" t="str">
        <f t="shared" si="16"/>
        <v>NA</v>
      </c>
      <c r="AC111" s="47" t="s">
        <v>980</v>
      </c>
      <c r="AD111" s="47" t="s">
        <v>980</v>
      </c>
      <c r="AE111" s="47" t="s">
        <v>980</v>
      </c>
      <c r="AF111" s="47" t="s">
        <v>980</v>
      </c>
    </row>
    <row r="112" spans="1:32" x14ac:dyDescent="0.15">
      <c r="A112" s="43" t="s">
        <v>981</v>
      </c>
      <c r="B112" s="34" t="s">
        <v>350</v>
      </c>
      <c r="C112" s="34" t="s">
        <v>351</v>
      </c>
      <c r="D112" s="44" t="s">
        <v>20</v>
      </c>
      <c r="E112" s="44" t="s">
        <v>1050</v>
      </c>
      <c r="F112" s="45">
        <v>1</v>
      </c>
      <c r="G112" s="46">
        <v>1</v>
      </c>
      <c r="H112" s="47" t="s">
        <v>979</v>
      </c>
      <c r="I112" s="44" t="s">
        <v>13</v>
      </c>
      <c r="J112" s="48">
        <v>40574</v>
      </c>
      <c r="K112" s="60" t="s">
        <v>352</v>
      </c>
      <c r="L112" s="61"/>
      <c r="M112" s="62"/>
      <c r="N112" s="77">
        <f t="shared" si="24"/>
        <v>6000</v>
      </c>
      <c r="O112" s="77">
        <f>AVERAGE($N$2:N112)</f>
        <v>5688.4384384384384</v>
      </c>
      <c r="P112" s="77">
        <f t="shared" si="20"/>
        <v>2.8323778323783699</v>
      </c>
      <c r="Q112" s="49">
        <f t="shared" si="21"/>
        <v>1.2</v>
      </c>
      <c r="R112" s="49">
        <f t="shared" si="22"/>
        <v>1.1000000000000001</v>
      </c>
      <c r="S112" s="50">
        <f t="shared" si="23"/>
        <v>0.9</v>
      </c>
      <c r="T112" s="50">
        <f t="shared" si="14"/>
        <v>5925</v>
      </c>
      <c r="U112" s="50">
        <f t="shared" si="18"/>
        <v>-100</v>
      </c>
      <c r="V112" s="50">
        <f>IF(A112&lt;&gt;"",AVERAGE($F$2:F112),"")</f>
        <v>1.1801801801801801</v>
      </c>
      <c r="W112" s="50">
        <f>IF(A112&lt;&gt;"", AVERAGE($G$2:G112), "")</f>
        <v>1.3963963963963963</v>
      </c>
      <c r="X112" s="50">
        <f>IF(A112&lt;&gt;"", COUNTIF($H$2:H112, "AC")/SUM($G$2:G112), "")</f>
        <v>0.70967741935483875</v>
      </c>
      <c r="Y112" s="50">
        <f t="shared" si="13"/>
        <v>5355.2746294681783</v>
      </c>
      <c r="Z112" s="50">
        <f t="shared" si="19"/>
        <v>3.9759281694769015</v>
      </c>
      <c r="AA112" s="50" t="str">
        <f t="shared" si="15"/>
        <v>NA</v>
      </c>
      <c r="AB112" s="75" t="str">
        <f t="shared" si="16"/>
        <v>NA</v>
      </c>
      <c r="AC112" s="47" t="s">
        <v>980</v>
      </c>
      <c r="AD112" s="47" t="s">
        <v>980</v>
      </c>
      <c r="AE112" s="47" t="s">
        <v>980</v>
      </c>
      <c r="AF112" s="47" t="s">
        <v>980</v>
      </c>
    </row>
    <row r="113" spans="1:32" x14ac:dyDescent="0.15">
      <c r="A113" s="43" t="s">
        <v>981</v>
      </c>
      <c r="B113" s="34" t="s">
        <v>353</v>
      </c>
      <c r="C113" s="34" t="s">
        <v>354</v>
      </c>
      <c r="D113" s="44" t="s">
        <v>355</v>
      </c>
      <c r="E113" s="44" t="s">
        <v>1050</v>
      </c>
      <c r="F113" s="45">
        <v>1</v>
      </c>
      <c r="G113" s="46">
        <v>1</v>
      </c>
      <c r="H113" s="47" t="s">
        <v>979</v>
      </c>
      <c r="I113" s="44" t="s">
        <v>13</v>
      </c>
      <c r="J113" s="48">
        <v>40574</v>
      </c>
      <c r="K113" s="60" t="s">
        <v>356</v>
      </c>
      <c r="L113" s="61"/>
      <c r="M113" s="62"/>
      <c r="N113" s="77">
        <f t="shared" si="24"/>
        <v>6000</v>
      </c>
      <c r="O113" s="77">
        <f>AVERAGE($N$2:N113)</f>
        <v>5691.2202380952376</v>
      </c>
      <c r="P113" s="77">
        <f t="shared" si="20"/>
        <v>2.7817996567991941</v>
      </c>
      <c r="Q113" s="49">
        <f t="shared" si="21"/>
        <v>1.2</v>
      </c>
      <c r="R113" s="49">
        <f t="shared" si="22"/>
        <v>1.1000000000000001</v>
      </c>
      <c r="S113" s="50">
        <f t="shared" si="23"/>
        <v>0.9</v>
      </c>
      <c r="T113" s="50">
        <f t="shared" si="14"/>
        <v>5925</v>
      </c>
      <c r="U113" s="50">
        <f t="shared" si="18"/>
        <v>0</v>
      </c>
      <c r="V113" s="50">
        <f>IF(A113&lt;&gt;"",AVERAGE($F$2:F113),"")</f>
        <v>1.1785714285714286</v>
      </c>
      <c r="W113" s="50">
        <f>IF(A113&lt;&gt;"", AVERAGE($G$2:G113), "")</f>
        <v>1.3928571428571428</v>
      </c>
      <c r="X113" s="50">
        <f>IF(A113&lt;&gt;"", COUNTIF($H$2:H113, "AC")/SUM($G$2:G113), "")</f>
        <v>0.71153846153846156</v>
      </c>
      <c r="Y113" s="50">
        <f t="shared" si="13"/>
        <v>5359.2032967032965</v>
      </c>
      <c r="Z113" s="50">
        <f t="shared" si="19"/>
        <v>3.9286672351181551</v>
      </c>
      <c r="AA113" s="50" t="str">
        <f t="shared" si="15"/>
        <v>NA</v>
      </c>
      <c r="AB113" s="75" t="str">
        <f t="shared" si="16"/>
        <v>NA</v>
      </c>
      <c r="AC113" s="47" t="s">
        <v>980</v>
      </c>
      <c r="AD113" s="47" t="s">
        <v>980</v>
      </c>
      <c r="AE113" s="47" t="s">
        <v>980</v>
      </c>
      <c r="AF113" s="47" t="s">
        <v>980</v>
      </c>
    </row>
    <row r="114" spans="1:32" x14ac:dyDescent="0.15">
      <c r="A114" s="43" t="s">
        <v>981</v>
      </c>
      <c r="B114" s="34" t="s">
        <v>357</v>
      </c>
      <c r="C114" s="34" t="s">
        <v>358</v>
      </c>
      <c r="D114" s="44" t="s">
        <v>20</v>
      </c>
      <c r="E114" s="44" t="s">
        <v>1050</v>
      </c>
      <c r="F114" s="45">
        <v>1</v>
      </c>
      <c r="G114" s="46">
        <v>1</v>
      </c>
      <c r="H114" s="47" t="s">
        <v>979</v>
      </c>
      <c r="I114" s="44" t="s">
        <v>13</v>
      </c>
      <c r="J114" s="48">
        <v>40574</v>
      </c>
      <c r="K114" s="63"/>
      <c r="L114" s="61"/>
      <c r="M114" s="62"/>
      <c r="N114" s="77">
        <f t="shared" si="24"/>
        <v>6000</v>
      </c>
      <c r="O114" s="77">
        <f>AVERAGE($N$2:N114)</f>
        <v>5693.9528023598814</v>
      </c>
      <c r="P114" s="77">
        <f t="shared" si="20"/>
        <v>2.73256426464377</v>
      </c>
      <c r="Q114" s="49">
        <f t="shared" si="21"/>
        <v>1.2</v>
      </c>
      <c r="R114" s="49">
        <f t="shared" si="22"/>
        <v>1.1000000000000001</v>
      </c>
      <c r="S114" s="50">
        <f t="shared" si="23"/>
        <v>0.9</v>
      </c>
      <c r="T114" s="50">
        <f t="shared" si="14"/>
        <v>5925</v>
      </c>
      <c r="U114" s="50">
        <f t="shared" si="18"/>
        <v>0</v>
      </c>
      <c r="V114" s="50">
        <f>IF(A114&lt;&gt;"",AVERAGE($F$2:F114),"")</f>
        <v>1.1769911504424779</v>
      </c>
      <c r="W114" s="50">
        <f>IF(A114&lt;&gt;"", AVERAGE($G$2:G114), "")</f>
        <v>1.3893805309734513</v>
      </c>
      <c r="X114" s="50">
        <f>IF(A114&lt;&gt;"", COUNTIF($H$2:H114, "AC")/SUM($G$2:G114), "")</f>
        <v>0.7133757961783439</v>
      </c>
      <c r="Y114" s="50">
        <f t="shared" si="13"/>
        <v>5363.0855081449745</v>
      </c>
      <c r="Z114" s="50">
        <f t="shared" si="19"/>
        <v>3.8822114416780096</v>
      </c>
      <c r="AA114" s="50" t="str">
        <f t="shared" si="15"/>
        <v>NA</v>
      </c>
      <c r="AB114" s="75" t="str">
        <f t="shared" si="16"/>
        <v>NA</v>
      </c>
      <c r="AC114" s="47" t="s">
        <v>980</v>
      </c>
      <c r="AD114" s="47" t="s">
        <v>980</v>
      </c>
      <c r="AE114" s="47" t="s">
        <v>980</v>
      </c>
      <c r="AF114" s="47" t="s">
        <v>980</v>
      </c>
    </row>
    <row r="115" spans="1:32" x14ac:dyDescent="0.15">
      <c r="A115" s="43" t="s">
        <v>981</v>
      </c>
      <c r="B115" s="34" t="s">
        <v>359</v>
      </c>
      <c r="C115" s="34" t="s">
        <v>360</v>
      </c>
      <c r="D115" s="44" t="s">
        <v>361</v>
      </c>
      <c r="E115" s="44" t="s">
        <v>1050</v>
      </c>
      <c r="F115" s="45">
        <v>2</v>
      </c>
      <c r="G115" s="46">
        <v>1</v>
      </c>
      <c r="H115" s="47" t="s">
        <v>979</v>
      </c>
      <c r="I115" s="44" t="s">
        <v>31</v>
      </c>
      <c r="J115" s="48">
        <v>40574</v>
      </c>
      <c r="K115" s="63"/>
      <c r="L115" s="61"/>
      <c r="M115" s="62"/>
      <c r="N115" s="77">
        <f t="shared" si="24"/>
        <v>7000</v>
      </c>
      <c r="O115" s="77">
        <f>AVERAGE($N$2:N115)</f>
        <v>5705.4093567251457</v>
      </c>
      <c r="P115" s="77">
        <f t="shared" si="20"/>
        <v>11.45655436526431</v>
      </c>
      <c r="Q115" s="49">
        <f t="shared" si="21"/>
        <v>1.3</v>
      </c>
      <c r="R115" s="49">
        <f t="shared" si="22"/>
        <v>1.1000000000000001</v>
      </c>
      <c r="S115" s="50">
        <f t="shared" si="23"/>
        <v>0.9</v>
      </c>
      <c r="T115" s="50">
        <f t="shared" si="14"/>
        <v>6025</v>
      </c>
      <c r="U115" s="50">
        <f t="shared" si="18"/>
        <v>100</v>
      </c>
      <c r="V115" s="50">
        <f>IF(A115&lt;&gt;"",AVERAGE($F$2:F115),"")</f>
        <v>1.1842105263157894</v>
      </c>
      <c r="W115" s="50">
        <f>IF(A115&lt;&gt;"", AVERAGE($G$2:G115), "")</f>
        <v>1.3859649122807018</v>
      </c>
      <c r="X115" s="50">
        <f>IF(A115&lt;&gt;"", COUNTIF($H$2:H115, "AC")/SUM($G$2:G115), "")</f>
        <v>0.71518987341772156</v>
      </c>
      <c r="Y115" s="50">
        <f t="shared" si="13"/>
        <v>5375.6939817899174</v>
      </c>
      <c r="Z115" s="50">
        <f t="shared" si="19"/>
        <v>12.608473644942933</v>
      </c>
      <c r="AA115" s="50" t="str">
        <f t="shared" si="15"/>
        <v>NA</v>
      </c>
      <c r="AB115" s="75" t="str">
        <f t="shared" si="16"/>
        <v>NA</v>
      </c>
      <c r="AC115" s="47" t="s">
        <v>980</v>
      </c>
      <c r="AD115" s="47" t="s">
        <v>980</v>
      </c>
      <c r="AE115" s="47" t="s">
        <v>980</v>
      </c>
      <c r="AF115" s="47" t="s">
        <v>980</v>
      </c>
    </row>
    <row r="116" spans="1:32" x14ac:dyDescent="0.15">
      <c r="A116" s="43" t="s">
        <v>981</v>
      </c>
      <c r="B116" s="34" t="s">
        <v>362</v>
      </c>
      <c r="C116" s="34" t="s">
        <v>363</v>
      </c>
      <c r="D116" s="44" t="s">
        <v>120</v>
      </c>
      <c r="E116" s="44" t="s">
        <v>1050</v>
      </c>
      <c r="F116" s="45">
        <v>1</v>
      </c>
      <c r="G116" s="46">
        <v>4</v>
      </c>
      <c r="H116" s="47" t="s">
        <v>979</v>
      </c>
      <c r="I116" s="44" t="s">
        <v>31</v>
      </c>
      <c r="J116" s="48">
        <v>40574</v>
      </c>
      <c r="K116" s="63"/>
      <c r="L116" s="61"/>
      <c r="M116" s="62"/>
      <c r="N116" s="77">
        <f t="shared" si="24"/>
        <v>3375</v>
      </c>
      <c r="O116" s="77">
        <f>AVERAGE($N$2:N116)</f>
        <v>5685.144927536232</v>
      </c>
      <c r="P116" s="77">
        <f t="shared" si="20"/>
        <v>-20.264429188913709</v>
      </c>
      <c r="Q116" s="49">
        <f t="shared" si="21"/>
        <v>1.3</v>
      </c>
      <c r="R116" s="49">
        <f t="shared" si="22"/>
        <v>1.4</v>
      </c>
      <c r="S116" s="50">
        <f t="shared" si="23"/>
        <v>0.69230769230769229</v>
      </c>
      <c r="T116" s="50">
        <f t="shared" si="14"/>
        <v>5430.7692307692305</v>
      </c>
      <c r="U116" s="50">
        <f t="shared" si="18"/>
        <v>-594.23076923076951</v>
      </c>
      <c r="V116" s="50">
        <f>IF(A116&lt;&gt;"",AVERAGE($F$2:F116),"")</f>
        <v>1.182608695652174</v>
      </c>
      <c r="W116" s="50">
        <f>IF(A116&lt;&gt;"", AVERAGE($G$2:G116), "")</f>
        <v>1.4086956521739131</v>
      </c>
      <c r="X116" s="50">
        <f>IF(A116&lt;&gt;"", COUNTIF($H$2:H116, "AC")/SUM($G$2:G116), "")</f>
        <v>0.70370370370370372</v>
      </c>
      <c r="Y116" s="50">
        <f t="shared" si="13"/>
        <v>5339.6940418679551</v>
      </c>
      <c r="Z116" s="50">
        <f t="shared" si="19"/>
        <v>-35.999939921962323</v>
      </c>
      <c r="AA116" s="50" t="str">
        <f t="shared" si="15"/>
        <v>NA</v>
      </c>
      <c r="AB116" s="75" t="str">
        <f t="shared" si="16"/>
        <v>NA</v>
      </c>
      <c r="AC116" s="47" t="s">
        <v>980</v>
      </c>
      <c r="AD116" s="47" t="s">
        <v>980</v>
      </c>
      <c r="AE116" s="47" t="s">
        <v>980</v>
      </c>
      <c r="AF116" s="47" t="s">
        <v>980</v>
      </c>
    </row>
    <row r="117" spans="1:32" x14ac:dyDescent="0.15">
      <c r="A117" s="43" t="s">
        <v>981</v>
      </c>
      <c r="B117" s="34" t="s">
        <v>364</v>
      </c>
      <c r="C117" s="34" t="s">
        <v>365</v>
      </c>
      <c r="D117" s="44" t="s">
        <v>366</v>
      </c>
      <c r="E117" s="44" t="s">
        <v>1050</v>
      </c>
      <c r="F117" s="45">
        <v>1</v>
      </c>
      <c r="G117" s="46">
        <v>1</v>
      </c>
      <c r="H117" s="47" t="s">
        <v>979</v>
      </c>
      <c r="I117" s="44" t="s">
        <v>31</v>
      </c>
      <c r="J117" s="48">
        <v>40574</v>
      </c>
      <c r="K117" s="63"/>
      <c r="L117" s="61"/>
      <c r="M117" s="62"/>
      <c r="N117" s="77">
        <f t="shared" si="24"/>
        <v>6000</v>
      </c>
      <c r="O117" s="77">
        <f>AVERAGE($N$2:N117)</f>
        <v>5687.8591954022986</v>
      </c>
      <c r="P117" s="77">
        <f t="shared" si="20"/>
        <v>2.7142678660666206</v>
      </c>
      <c r="Q117" s="49">
        <f t="shared" si="21"/>
        <v>1.3</v>
      </c>
      <c r="R117" s="49">
        <f t="shared" si="22"/>
        <v>1.4</v>
      </c>
      <c r="S117" s="50">
        <f t="shared" si="23"/>
        <v>0.75</v>
      </c>
      <c r="T117" s="50">
        <f t="shared" si="14"/>
        <v>5575</v>
      </c>
      <c r="U117" s="50">
        <f t="shared" si="18"/>
        <v>144.23076923076951</v>
      </c>
      <c r="V117" s="50">
        <f>IF(A117&lt;&gt;"",AVERAGE($F$2:F117),"")</f>
        <v>1.1810344827586208</v>
      </c>
      <c r="W117" s="50">
        <f>IF(A117&lt;&gt;"", AVERAGE($G$2:G117), "")</f>
        <v>1.4051724137931034</v>
      </c>
      <c r="X117" s="50">
        <f>IF(A117&lt;&gt;"", COUNTIF($H$2:H117, "AC")/SUM($G$2:G117), "")</f>
        <v>0.70552147239263807</v>
      </c>
      <c r="Y117" s="50">
        <f t="shared" si="13"/>
        <v>5343.54506029194</v>
      </c>
      <c r="Z117" s="50">
        <f t="shared" si="19"/>
        <v>3.8510184239848968</v>
      </c>
      <c r="AA117" s="50" t="str">
        <f t="shared" si="15"/>
        <v>NA</v>
      </c>
      <c r="AB117" s="75" t="str">
        <f t="shared" si="16"/>
        <v>NA</v>
      </c>
      <c r="AC117" s="47" t="s">
        <v>980</v>
      </c>
      <c r="AD117" s="47" t="s">
        <v>980</v>
      </c>
      <c r="AE117" s="47" t="s">
        <v>980</v>
      </c>
      <c r="AF117" s="47" t="s">
        <v>980</v>
      </c>
    </row>
    <row r="118" spans="1:32" x14ac:dyDescent="0.15">
      <c r="A118" s="43" t="s">
        <v>981</v>
      </c>
      <c r="B118" s="34" t="s">
        <v>367</v>
      </c>
      <c r="C118" s="34" t="s">
        <v>368</v>
      </c>
      <c r="D118" s="44" t="s">
        <v>298</v>
      </c>
      <c r="E118" s="44" t="s">
        <v>1050</v>
      </c>
      <c r="F118" s="45">
        <v>1</v>
      </c>
      <c r="G118" s="46">
        <v>1</v>
      </c>
      <c r="H118" s="47" t="s">
        <v>979</v>
      </c>
      <c r="I118" s="44" t="s">
        <v>13</v>
      </c>
      <c r="J118" s="48">
        <v>40575</v>
      </c>
      <c r="K118" s="63"/>
      <c r="L118" s="61"/>
      <c r="M118" s="62"/>
      <c r="N118" s="77">
        <f t="shared" si="24"/>
        <v>6000</v>
      </c>
      <c r="O118" s="77">
        <f>AVERAGE($N$2:N118)</f>
        <v>5690.5270655270651</v>
      </c>
      <c r="P118" s="77">
        <f t="shared" si="20"/>
        <v>2.6678701247665231</v>
      </c>
      <c r="Q118" s="49">
        <f t="shared" si="21"/>
        <v>1.2</v>
      </c>
      <c r="R118" s="49">
        <f t="shared" si="22"/>
        <v>1.3</v>
      </c>
      <c r="S118" s="50">
        <f t="shared" si="23"/>
        <v>0.75</v>
      </c>
      <c r="T118" s="50">
        <f t="shared" si="14"/>
        <v>5500</v>
      </c>
      <c r="U118" s="50">
        <f t="shared" si="18"/>
        <v>-75</v>
      </c>
      <c r="V118" s="50">
        <f>IF(A118&lt;&gt;"",AVERAGE($F$2:F118),"")</f>
        <v>1.1794871794871795</v>
      </c>
      <c r="W118" s="50">
        <f>IF(A118&lt;&gt;"", AVERAGE($G$2:G118), "")</f>
        <v>1.4017094017094016</v>
      </c>
      <c r="X118" s="50">
        <f>IF(A118&lt;&gt;"", COUNTIF($H$2:H118, "AC")/SUM($G$2:G118), "")</f>
        <v>0.70731707317073167</v>
      </c>
      <c r="Y118" s="50">
        <f t="shared" si="13"/>
        <v>5347.3525119866581</v>
      </c>
      <c r="Z118" s="50">
        <f t="shared" si="19"/>
        <v>3.807451694718111</v>
      </c>
      <c r="AA118" s="50" t="str">
        <f t="shared" si="15"/>
        <v>NA</v>
      </c>
      <c r="AB118" s="75" t="str">
        <f t="shared" si="16"/>
        <v>NA</v>
      </c>
      <c r="AC118" s="47" t="s">
        <v>980</v>
      </c>
      <c r="AD118" s="47" t="s">
        <v>980</v>
      </c>
      <c r="AE118" s="47" t="s">
        <v>980</v>
      </c>
      <c r="AF118" s="47" t="s">
        <v>980</v>
      </c>
    </row>
    <row r="119" spans="1:32" x14ac:dyDescent="0.15">
      <c r="A119" s="43" t="s">
        <v>981</v>
      </c>
      <c r="B119" s="34" t="s">
        <v>369</v>
      </c>
      <c r="C119" s="34" t="s">
        <v>370</v>
      </c>
      <c r="D119" s="44" t="s">
        <v>371</v>
      </c>
      <c r="E119" s="44" t="s">
        <v>1050</v>
      </c>
      <c r="F119" s="45">
        <v>2</v>
      </c>
      <c r="G119" s="46">
        <v>1</v>
      </c>
      <c r="H119" s="47" t="s">
        <v>979</v>
      </c>
      <c r="I119" s="44" t="s">
        <v>13</v>
      </c>
      <c r="J119" s="48">
        <v>40575</v>
      </c>
      <c r="K119" s="63"/>
      <c r="L119" s="60" t="s">
        <v>372</v>
      </c>
      <c r="M119" s="62"/>
      <c r="N119" s="77">
        <f t="shared" si="24"/>
        <v>7000</v>
      </c>
      <c r="O119" s="77">
        <f>AVERAGE($N$2:N119)</f>
        <v>5701.6242937853103</v>
      </c>
      <c r="P119" s="77">
        <f t="shared" si="20"/>
        <v>11.097228258245195</v>
      </c>
      <c r="Q119" s="49">
        <f t="shared" si="21"/>
        <v>1.3</v>
      </c>
      <c r="R119" s="49">
        <f t="shared" si="22"/>
        <v>1.3</v>
      </c>
      <c r="S119" s="50">
        <f t="shared" si="23"/>
        <v>0.75</v>
      </c>
      <c r="T119" s="50">
        <f t="shared" si="14"/>
        <v>5600.0000000000009</v>
      </c>
      <c r="U119" s="50">
        <f t="shared" si="18"/>
        <v>100.00000000000091</v>
      </c>
      <c r="V119" s="50">
        <f>IF(A119&lt;&gt;"",AVERAGE($F$2:F119),"")</f>
        <v>1.1864406779661016</v>
      </c>
      <c r="W119" s="50">
        <f>IF(A119&lt;&gt;"", AVERAGE($G$2:G119), "")</f>
        <v>1.3983050847457628</v>
      </c>
      <c r="X119" s="50">
        <f>IF(A119&lt;&gt;"", COUNTIF($H$2:H119, "AC")/SUM($G$2:G119), "")</f>
        <v>0.70909090909090911</v>
      </c>
      <c r="Y119" s="50">
        <f t="shared" si="13"/>
        <v>5359.5916795069334</v>
      </c>
      <c r="Z119" s="50">
        <f t="shared" si="19"/>
        <v>12.239167520275259</v>
      </c>
      <c r="AA119" s="50" t="str">
        <f t="shared" si="15"/>
        <v>NA</v>
      </c>
      <c r="AB119" s="75" t="str">
        <f t="shared" si="16"/>
        <v>NA</v>
      </c>
      <c r="AC119" s="47" t="s">
        <v>980</v>
      </c>
      <c r="AD119" s="47" t="s">
        <v>980</v>
      </c>
      <c r="AE119" s="47" t="s">
        <v>980</v>
      </c>
      <c r="AF119" s="47" t="s">
        <v>980</v>
      </c>
    </row>
    <row r="120" spans="1:32" x14ac:dyDescent="0.15">
      <c r="A120" s="43" t="s">
        <v>981</v>
      </c>
      <c r="B120" s="34" t="s">
        <v>373</v>
      </c>
      <c r="C120" s="34" t="s">
        <v>374</v>
      </c>
      <c r="D120" s="44" t="s">
        <v>331</v>
      </c>
      <c r="E120" s="44" t="s">
        <v>1050</v>
      </c>
      <c r="F120" s="45">
        <v>1</v>
      </c>
      <c r="G120" s="46">
        <v>1</v>
      </c>
      <c r="H120" s="47" t="s">
        <v>979</v>
      </c>
      <c r="I120" s="44" t="s">
        <v>13</v>
      </c>
      <c r="J120" s="48">
        <v>40575</v>
      </c>
      <c r="K120" s="63"/>
      <c r="L120" s="60" t="s">
        <v>375</v>
      </c>
      <c r="M120" s="62"/>
      <c r="N120" s="77">
        <f t="shared" si="24"/>
        <v>6000</v>
      </c>
      <c r="O120" s="77">
        <f>AVERAGE($N$2:N120)</f>
        <v>5704.1316526610644</v>
      </c>
      <c r="P120" s="77">
        <f t="shared" si="20"/>
        <v>2.5073588757541074</v>
      </c>
      <c r="Q120" s="49">
        <f t="shared" si="21"/>
        <v>1.3</v>
      </c>
      <c r="R120" s="49">
        <f t="shared" si="22"/>
        <v>1.3</v>
      </c>
      <c r="S120" s="50">
        <f t="shared" si="23"/>
        <v>0.75</v>
      </c>
      <c r="T120" s="50">
        <f t="shared" si="14"/>
        <v>5600.0000000000009</v>
      </c>
      <c r="U120" s="50">
        <f t="shared" si="18"/>
        <v>0</v>
      </c>
      <c r="V120" s="50">
        <f>IF(A120&lt;&gt;"",AVERAGE($F$2:F120),"")</f>
        <v>1.1848739495798319</v>
      </c>
      <c r="W120" s="50">
        <f>IF(A120&lt;&gt;"", AVERAGE($G$2:G120), "")</f>
        <v>1.3949579831932772</v>
      </c>
      <c r="X120" s="50">
        <f>IF(A120&lt;&gt;"", COUNTIF($H$2:H120, "AC")/SUM($G$2:G120), "")</f>
        <v>0.71084337349397586</v>
      </c>
      <c r="Y120" s="50">
        <f t="shared" si="13"/>
        <v>5363.2428875164533</v>
      </c>
      <c r="Z120" s="50">
        <f t="shared" si="19"/>
        <v>3.6512080095199053</v>
      </c>
      <c r="AA120" s="50" t="str">
        <f t="shared" si="15"/>
        <v>NA</v>
      </c>
      <c r="AB120" s="75" t="str">
        <f t="shared" si="16"/>
        <v>NA</v>
      </c>
      <c r="AC120" s="47" t="s">
        <v>980</v>
      </c>
      <c r="AD120" s="47" t="s">
        <v>980</v>
      </c>
      <c r="AE120" s="47" t="s">
        <v>980</v>
      </c>
      <c r="AF120" s="47" t="s">
        <v>980</v>
      </c>
    </row>
    <row r="121" spans="1:32" x14ac:dyDescent="0.15">
      <c r="A121" s="43" t="s">
        <v>981</v>
      </c>
      <c r="B121" s="34" t="s">
        <v>376</v>
      </c>
      <c r="C121" s="34" t="s">
        <v>377</v>
      </c>
      <c r="D121" s="44" t="s">
        <v>20</v>
      </c>
      <c r="E121" s="44" t="s">
        <v>1050</v>
      </c>
      <c r="F121" s="45">
        <v>1</v>
      </c>
      <c r="G121" s="46">
        <v>3</v>
      </c>
      <c r="H121" s="47" t="s">
        <v>979</v>
      </c>
      <c r="I121" s="44" t="s">
        <v>13</v>
      </c>
      <c r="J121" s="48">
        <v>40575</v>
      </c>
      <c r="K121" s="63"/>
      <c r="L121" s="61"/>
      <c r="M121" s="62"/>
      <c r="N121" s="77">
        <f t="shared" si="24"/>
        <v>3833.3333333333335</v>
      </c>
      <c r="O121" s="77">
        <f>AVERAGE($N$2:N121)</f>
        <v>5688.541666666667</v>
      </c>
      <c r="P121" s="77">
        <f t="shared" si="20"/>
        <v>-15.589985994397466</v>
      </c>
      <c r="Q121" s="49">
        <f t="shared" si="21"/>
        <v>1.2</v>
      </c>
      <c r="R121" s="49">
        <f t="shared" si="22"/>
        <v>1.5</v>
      </c>
      <c r="S121" s="50">
        <f t="shared" si="23"/>
        <v>0.6428571428571429</v>
      </c>
      <c r="T121" s="50">
        <f t="shared" si="14"/>
        <v>5182.1428571428578</v>
      </c>
      <c r="U121" s="50">
        <f t="shared" si="18"/>
        <v>-417.85714285714312</v>
      </c>
      <c r="V121" s="50">
        <f>IF(A121&lt;&gt;"",AVERAGE($F$2:F121),"")</f>
        <v>1.1833333333333333</v>
      </c>
      <c r="W121" s="50">
        <f>IF(A121&lt;&gt;"", AVERAGE($G$2:G121), "")</f>
        <v>1.4083333333333334</v>
      </c>
      <c r="X121" s="50">
        <f>IF(A121&lt;&gt;"", COUNTIF($H$2:H121, "AC")/SUM($G$2:G121), "")</f>
        <v>0.70414201183431957</v>
      </c>
      <c r="Y121" s="50">
        <f t="shared" si="13"/>
        <v>5341.6050295857985</v>
      </c>
      <c r="Z121" s="50">
        <f t="shared" si="19"/>
        <v>-21.637857930654718</v>
      </c>
      <c r="AA121" s="50" t="str">
        <f t="shared" si="15"/>
        <v>NA</v>
      </c>
      <c r="AB121" s="75" t="str">
        <f t="shared" si="16"/>
        <v>NA</v>
      </c>
      <c r="AC121" s="47" t="s">
        <v>980</v>
      </c>
      <c r="AD121" s="47" t="s">
        <v>980</v>
      </c>
      <c r="AE121" s="47" t="s">
        <v>980</v>
      </c>
      <c r="AF121" s="47" t="s">
        <v>980</v>
      </c>
    </row>
    <row r="122" spans="1:32" x14ac:dyDescent="0.15">
      <c r="A122" s="43" t="s">
        <v>981</v>
      </c>
      <c r="B122" s="34" t="s">
        <v>378</v>
      </c>
      <c r="C122" s="34" t="s">
        <v>379</v>
      </c>
      <c r="D122" s="44" t="s">
        <v>20</v>
      </c>
      <c r="E122" s="44" t="s">
        <v>1050</v>
      </c>
      <c r="F122" s="45">
        <v>1</v>
      </c>
      <c r="G122" s="46">
        <v>1</v>
      </c>
      <c r="H122" s="47" t="s">
        <v>979</v>
      </c>
      <c r="I122" s="44" t="s">
        <v>13</v>
      </c>
      <c r="J122" s="48">
        <v>40576</v>
      </c>
      <c r="K122" s="63"/>
      <c r="L122" s="61"/>
      <c r="M122" s="62"/>
      <c r="N122" s="77">
        <f t="shared" si="24"/>
        <v>6000</v>
      </c>
      <c r="O122" s="77">
        <f>AVERAGE($N$2:N122)</f>
        <v>5691.1157024793392</v>
      </c>
      <c r="P122" s="77">
        <f t="shared" si="20"/>
        <v>2.574035812672264</v>
      </c>
      <c r="Q122" s="49">
        <f t="shared" si="21"/>
        <v>1.2</v>
      </c>
      <c r="R122" s="49">
        <f t="shared" si="22"/>
        <v>1.5</v>
      </c>
      <c r="S122" s="50">
        <f t="shared" si="23"/>
        <v>0.6428571428571429</v>
      </c>
      <c r="T122" s="50">
        <f t="shared" si="14"/>
        <v>5182.1428571428578</v>
      </c>
      <c r="U122" s="50">
        <f t="shared" si="18"/>
        <v>0</v>
      </c>
      <c r="V122" s="50">
        <f>IF(A122&lt;&gt;"",AVERAGE($F$2:F122),"")</f>
        <v>1.1818181818181819</v>
      </c>
      <c r="W122" s="50">
        <f>IF(A122&lt;&gt;"", AVERAGE($G$2:G122), "")</f>
        <v>1.4049586776859504</v>
      </c>
      <c r="X122" s="50">
        <f>IF(A122&lt;&gt;"", COUNTIF($H$2:H122, "AC")/SUM($G$2:G122), "")</f>
        <v>0.70588235294117652</v>
      </c>
      <c r="Y122" s="50">
        <f t="shared" si="13"/>
        <v>5345.2843947496358</v>
      </c>
      <c r="Z122" s="50">
        <f t="shared" si="19"/>
        <v>3.6793651638372467</v>
      </c>
      <c r="AA122" s="50" t="str">
        <f t="shared" si="15"/>
        <v>NA</v>
      </c>
      <c r="AB122" s="75" t="str">
        <f t="shared" si="16"/>
        <v>NA</v>
      </c>
      <c r="AC122" s="47" t="s">
        <v>980</v>
      </c>
      <c r="AD122" s="47" t="s">
        <v>980</v>
      </c>
      <c r="AE122" s="47" t="s">
        <v>980</v>
      </c>
      <c r="AF122" s="47" t="s">
        <v>980</v>
      </c>
    </row>
    <row r="123" spans="1:32" x14ac:dyDescent="0.15">
      <c r="A123" s="43" t="s">
        <v>981</v>
      </c>
      <c r="B123" s="34" t="s">
        <v>380</v>
      </c>
      <c r="C123" s="34" t="s">
        <v>381</v>
      </c>
      <c r="D123" s="44" t="s">
        <v>199</v>
      </c>
      <c r="E123" s="44" t="s">
        <v>1050</v>
      </c>
      <c r="F123" s="45">
        <v>1</v>
      </c>
      <c r="G123" s="46">
        <v>1</v>
      </c>
      <c r="H123" s="47" t="s">
        <v>979</v>
      </c>
      <c r="I123" s="44" t="s">
        <v>13</v>
      </c>
      <c r="J123" s="48">
        <v>40576</v>
      </c>
      <c r="K123" s="63"/>
      <c r="L123" s="61"/>
      <c r="M123" s="62"/>
      <c r="N123" s="77">
        <f t="shared" si="24"/>
        <v>6000</v>
      </c>
      <c r="O123" s="77">
        <f>AVERAGE($N$2:N123)</f>
        <v>5693.6475409836066</v>
      </c>
      <c r="P123" s="77">
        <f t="shared" si="20"/>
        <v>2.5318385042673981</v>
      </c>
      <c r="Q123" s="49">
        <f t="shared" si="21"/>
        <v>1.2</v>
      </c>
      <c r="R123" s="49">
        <f t="shared" si="22"/>
        <v>1.5</v>
      </c>
      <c r="S123" s="50">
        <f t="shared" si="23"/>
        <v>0.6428571428571429</v>
      </c>
      <c r="T123" s="50">
        <f t="shared" si="14"/>
        <v>5182.1428571428578</v>
      </c>
      <c r="U123" s="50">
        <f t="shared" si="18"/>
        <v>0</v>
      </c>
      <c r="V123" s="50">
        <f>IF(A123&lt;&gt;"",AVERAGE($F$2:F123),"")</f>
        <v>1.180327868852459</v>
      </c>
      <c r="W123" s="50">
        <f>IF(A123&lt;&gt;"", AVERAGE($G$2:G123), "")</f>
        <v>1.401639344262295</v>
      </c>
      <c r="X123" s="50">
        <f>IF(A123&lt;&gt;"", COUNTIF($H$2:H123, "AC")/SUM($G$2:G123), "")</f>
        <v>0.70760233918128657</v>
      </c>
      <c r="Y123" s="50">
        <f t="shared" si="13"/>
        <v>5348.9238807401016</v>
      </c>
      <c r="Z123" s="50">
        <f t="shared" si="19"/>
        <v>3.6394859904658006</v>
      </c>
      <c r="AA123" s="50" t="str">
        <f t="shared" si="15"/>
        <v>NA</v>
      </c>
      <c r="AB123" s="75" t="str">
        <f t="shared" si="16"/>
        <v>NA</v>
      </c>
      <c r="AC123" s="47" t="s">
        <v>980</v>
      </c>
      <c r="AD123" s="47" t="s">
        <v>980</v>
      </c>
      <c r="AE123" s="47" t="s">
        <v>980</v>
      </c>
      <c r="AF123" s="47" t="s">
        <v>980</v>
      </c>
    </row>
    <row r="124" spans="1:32" x14ac:dyDescent="0.15">
      <c r="A124" s="43" t="s">
        <v>981</v>
      </c>
      <c r="B124" s="34" t="s">
        <v>382</v>
      </c>
      <c r="C124" s="34" t="s">
        <v>383</v>
      </c>
      <c r="D124" s="44" t="s">
        <v>12</v>
      </c>
      <c r="E124" s="44" t="s">
        <v>1050</v>
      </c>
      <c r="F124" s="45">
        <v>1</v>
      </c>
      <c r="G124" s="46">
        <v>1</v>
      </c>
      <c r="H124" s="47" t="s">
        <v>979</v>
      </c>
      <c r="I124" s="44" t="s">
        <v>13</v>
      </c>
      <c r="J124" s="48">
        <v>40576</v>
      </c>
      <c r="K124" s="63"/>
      <c r="L124" s="61"/>
      <c r="M124" s="62"/>
      <c r="N124" s="77">
        <f t="shared" si="24"/>
        <v>6000</v>
      </c>
      <c r="O124" s="77">
        <f>AVERAGE($N$2:N124)</f>
        <v>5696.1382113821137</v>
      </c>
      <c r="P124" s="77">
        <f t="shared" si="20"/>
        <v>2.4906703985070635</v>
      </c>
      <c r="Q124" s="49">
        <f t="shared" si="21"/>
        <v>1.2</v>
      </c>
      <c r="R124" s="49">
        <f t="shared" si="22"/>
        <v>1.5</v>
      </c>
      <c r="S124" s="50">
        <f t="shared" si="23"/>
        <v>0.6428571428571429</v>
      </c>
      <c r="T124" s="50">
        <f t="shared" si="14"/>
        <v>5182.1428571428578</v>
      </c>
      <c r="U124" s="50">
        <f t="shared" si="18"/>
        <v>0</v>
      </c>
      <c r="V124" s="50">
        <f>IF(A124&lt;&gt;"",AVERAGE($F$2:F124),"")</f>
        <v>1.1788617886178863</v>
      </c>
      <c r="W124" s="50">
        <f>IF(A124&lt;&gt;"", AVERAGE($G$2:G124), "")</f>
        <v>1.3983739837398375</v>
      </c>
      <c r="X124" s="50">
        <f>IF(A124&lt;&gt;"", COUNTIF($H$2:H124, "AC")/SUM($G$2:G124), "")</f>
        <v>0.70930232558139539</v>
      </c>
      <c r="Y124" s="50">
        <f t="shared" si="13"/>
        <v>5352.5241066364151</v>
      </c>
      <c r="Z124" s="50">
        <f t="shared" si="19"/>
        <v>3.6002258963135318</v>
      </c>
      <c r="AA124" s="50" t="str">
        <f t="shared" si="15"/>
        <v>NA</v>
      </c>
      <c r="AB124" s="75" t="str">
        <f t="shared" si="16"/>
        <v>NA</v>
      </c>
      <c r="AC124" s="47" t="s">
        <v>980</v>
      </c>
      <c r="AD124" s="47" t="s">
        <v>980</v>
      </c>
      <c r="AE124" s="47" t="s">
        <v>980</v>
      </c>
      <c r="AF124" s="47" t="s">
        <v>980</v>
      </c>
    </row>
    <row r="125" spans="1:32" x14ac:dyDescent="0.15">
      <c r="A125" s="43" t="s">
        <v>981</v>
      </c>
      <c r="B125" s="34" t="s">
        <v>384</v>
      </c>
      <c r="C125" s="34" t="s">
        <v>385</v>
      </c>
      <c r="D125" s="44" t="s">
        <v>116</v>
      </c>
      <c r="E125" s="44" t="s">
        <v>1050</v>
      </c>
      <c r="F125" s="45">
        <v>2</v>
      </c>
      <c r="G125" s="46">
        <v>1</v>
      </c>
      <c r="H125" s="47" t="s">
        <v>983</v>
      </c>
      <c r="I125" s="44" t="s">
        <v>13</v>
      </c>
      <c r="J125" s="48">
        <v>40576</v>
      </c>
      <c r="K125" s="63"/>
      <c r="L125" s="60" t="s">
        <v>283</v>
      </c>
      <c r="M125" s="62"/>
      <c r="N125" s="77">
        <f t="shared" si="24"/>
        <v>4500</v>
      </c>
      <c r="O125" s="77">
        <f>AVERAGE($N$2:N125)</f>
        <v>5686.4919354838712</v>
      </c>
      <c r="P125" s="77">
        <f t="shared" si="20"/>
        <v>-9.646275898242493</v>
      </c>
      <c r="Q125" s="49">
        <f t="shared" si="21"/>
        <v>1.2</v>
      </c>
      <c r="R125" s="49">
        <f t="shared" si="22"/>
        <v>1.5</v>
      </c>
      <c r="S125" s="50">
        <f t="shared" si="23"/>
        <v>0.72727272727272729</v>
      </c>
      <c r="T125" s="50">
        <f t="shared" si="14"/>
        <v>5393.181818181818</v>
      </c>
      <c r="U125" s="50">
        <f t="shared" si="18"/>
        <v>211.03896103896022</v>
      </c>
      <c r="V125" s="50">
        <f>IF(A125&lt;&gt;"",AVERAGE($F$2:F125),"")</f>
        <v>1.185483870967742</v>
      </c>
      <c r="W125" s="50">
        <f>IF(A125&lt;&gt;"", AVERAGE($G$2:G125), "")</f>
        <v>1.3951612903225807</v>
      </c>
      <c r="X125" s="50">
        <f>IF(A125&lt;&gt;"", COUNTIF($H$2:H125, "AC")/SUM($G$2:G125), "")</f>
        <v>0.7052023121387283</v>
      </c>
      <c r="Y125" s="50">
        <f t="shared" si="13"/>
        <v>5349.6993287339164</v>
      </c>
      <c r="Z125" s="50">
        <f t="shared" si="19"/>
        <v>-2.8247779024986812</v>
      </c>
      <c r="AA125" s="50" t="str">
        <f t="shared" si="15"/>
        <v>NA</v>
      </c>
      <c r="AB125" s="75" t="str">
        <f t="shared" si="16"/>
        <v>NA</v>
      </c>
      <c r="AC125" s="47" t="s">
        <v>980</v>
      </c>
      <c r="AD125" s="47" t="s">
        <v>980</v>
      </c>
      <c r="AE125" s="47" t="s">
        <v>980</v>
      </c>
      <c r="AF125" s="47" t="s">
        <v>980</v>
      </c>
    </row>
    <row r="126" spans="1:32" x14ac:dyDescent="0.15">
      <c r="A126" s="43" t="s">
        <v>981</v>
      </c>
      <c r="B126" s="34" t="s">
        <v>386</v>
      </c>
      <c r="C126" s="34" t="s">
        <v>387</v>
      </c>
      <c r="D126" s="44" t="s">
        <v>75</v>
      </c>
      <c r="E126" s="44" t="s">
        <v>1050</v>
      </c>
      <c r="F126" s="45">
        <v>1</v>
      </c>
      <c r="G126" s="46">
        <v>1</v>
      </c>
      <c r="H126" s="47" t="s">
        <v>979</v>
      </c>
      <c r="I126" s="44" t="s">
        <v>31</v>
      </c>
      <c r="J126" s="48">
        <v>40577</v>
      </c>
      <c r="K126" s="63"/>
      <c r="L126" s="61"/>
      <c r="M126" s="62"/>
      <c r="N126" s="77">
        <f t="shared" si="24"/>
        <v>6000</v>
      </c>
      <c r="O126" s="77">
        <f>AVERAGE($N$2:N126)</f>
        <v>5689</v>
      </c>
      <c r="P126" s="77">
        <f t="shared" si="20"/>
        <v>2.5080645161287975</v>
      </c>
      <c r="Q126" s="49">
        <f t="shared" si="21"/>
        <v>1.2</v>
      </c>
      <c r="R126" s="49">
        <f t="shared" si="22"/>
        <v>1.2</v>
      </c>
      <c r="S126" s="50">
        <f t="shared" si="23"/>
        <v>0.72727272727272729</v>
      </c>
      <c r="T126" s="50">
        <f t="shared" si="14"/>
        <v>5468.1818181818189</v>
      </c>
      <c r="U126" s="50">
        <f t="shared" si="18"/>
        <v>75.000000000000909</v>
      </c>
      <c r="V126" s="50">
        <f>IF(A126&lt;&gt;"",AVERAGE($F$2:F126),"")</f>
        <v>1.1839999999999999</v>
      </c>
      <c r="W126" s="50">
        <f>IF(A126&lt;&gt;"", AVERAGE($G$2:G126), "")</f>
        <v>1.3919999999999999</v>
      </c>
      <c r="X126" s="50">
        <f>IF(A126&lt;&gt;"", COUNTIF($H$2:H126, "AC")/SUM($G$2:G126), "")</f>
        <v>0.7068965517241379</v>
      </c>
      <c r="Y126" s="50">
        <f t="shared" si="13"/>
        <v>5353.2413793103451</v>
      </c>
      <c r="Z126" s="50">
        <f t="shared" si="19"/>
        <v>3.5420505764286645</v>
      </c>
      <c r="AA126" s="50" t="str">
        <f t="shared" si="15"/>
        <v>NA</v>
      </c>
      <c r="AB126" s="75" t="str">
        <f t="shared" si="16"/>
        <v>NA</v>
      </c>
      <c r="AC126" s="47" t="s">
        <v>980</v>
      </c>
      <c r="AD126" s="47" t="s">
        <v>980</v>
      </c>
      <c r="AE126" s="47" t="s">
        <v>980</v>
      </c>
      <c r="AF126" s="47" t="s">
        <v>980</v>
      </c>
    </row>
    <row r="127" spans="1:32" x14ac:dyDescent="0.15">
      <c r="A127" s="43" t="s">
        <v>981</v>
      </c>
      <c r="B127" s="34" t="s">
        <v>388</v>
      </c>
      <c r="C127" s="34" t="s">
        <v>389</v>
      </c>
      <c r="D127" s="44" t="s">
        <v>390</v>
      </c>
      <c r="E127" s="44" t="s">
        <v>1050</v>
      </c>
      <c r="F127" s="45">
        <v>1</v>
      </c>
      <c r="G127" s="46">
        <v>1</v>
      </c>
      <c r="H127" s="47" t="s">
        <v>979</v>
      </c>
      <c r="I127" s="44" t="s">
        <v>13</v>
      </c>
      <c r="J127" s="48">
        <v>40577</v>
      </c>
      <c r="K127" s="63"/>
      <c r="L127" s="61"/>
      <c r="M127" s="62"/>
      <c r="N127" s="77">
        <f t="shared" si="24"/>
        <v>6000</v>
      </c>
      <c r="O127" s="77">
        <f>AVERAGE($N$2:N127)</f>
        <v>5691.4682539682535</v>
      </c>
      <c r="P127" s="77">
        <f t="shared" si="20"/>
        <v>2.4682539682535207</v>
      </c>
      <c r="Q127" s="49">
        <f t="shared" si="21"/>
        <v>1.2</v>
      </c>
      <c r="R127" s="49">
        <f t="shared" si="22"/>
        <v>1.2</v>
      </c>
      <c r="S127" s="50">
        <f t="shared" si="23"/>
        <v>0.72727272727272729</v>
      </c>
      <c r="T127" s="50">
        <f t="shared" si="14"/>
        <v>5468.1818181818189</v>
      </c>
      <c r="U127" s="50">
        <f t="shared" si="18"/>
        <v>0</v>
      </c>
      <c r="V127" s="50">
        <f>IF(A127&lt;&gt;"",AVERAGE($F$2:F127),"")</f>
        <v>1.1825396825396826</v>
      </c>
      <c r="W127" s="50">
        <f>IF(A127&lt;&gt;"", AVERAGE($G$2:G127), "")</f>
        <v>1.3888888888888888</v>
      </c>
      <c r="X127" s="50">
        <f>IF(A127&lt;&gt;"", COUNTIF($H$2:H127, "AC")/SUM($G$2:G127), "")</f>
        <v>0.70857142857142852</v>
      </c>
      <c r="Y127" s="50">
        <f t="shared" si="13"/>
        <v>5356.7460317460318</v>
      </c>
      <c r="Z127" s="50">
        <f t="shared" si="19"/>
        <v>3.5046524356866939</v>
      </c>
      <c r="AA127" s="50" t="str">
        <f t="shared" si="15"/>
        <v>NA</v>
      </c>
      <c r="AB127" s="75" t="str">
        <f t="shared" si="16"/>
        <v>NA</v>
      </c>
      <c r="AC127" s="47" t="s">
        <v>980</v>
      </c>
      <c r="AD127" s="47" t="s">
        <v>980</v>
      </c>
      <c r="AE127" s="47" t="s">
        <v>980</v>
      </c>
      <c r="AF127" s="47" t="s">
        <v>980</v>
      </c>
    </row>
    <row r="128" spans="1:32" x14ac:dyDescent="0.15">
      <c r="A128" s="43" t="s">
        <v>981</v>
      </c>
      <c r="B128" s="34" t="s">
        <v>391</v>
      </c>
      <c r="C128" s="34" t="s">
        <v>392</v>
      </c>
      <c r="D128" s="44" t="s">
        <v>66</v>
      </c>
      <c r="E128" s="44" t="s">
        <v>1050</v>
      </c>
      <c r="F128" s="45">
        <v>1</v>
      </c>
      <c r="G128" s="46">
        <v>1</v>
      </c>
      <c r="H128" s="47" t="s">
        <v>979</v>
      </c>
      <c r="I128" s="44" t="s">
        <v>13</v>
      </c>
      <c r="J128" s="48">
        <v>40577</v>
      </c>
      <c r="K128" s="63"/>
      <c r="L128" s="61"/>
      <c r="M128" s="62"/>
      <c r="N128" s="77">
        <f t="shared" si="24"/>
        <v>6000</v>
      </c>
      <c r="O128" s="77">
        <f>AVERAGE($N$2:N128)</f>
        <v>5693.8976377952758</v>
      </c>
      <c r="P128" s="77">
        <f t="shared" si="20"/>
        <v>2.4293838270223205</v>
      </c>
      <c r="Q128" s="49">
        <f t="shared" si="21"/>
        <v>1.2</v>
      </c>
      <c r="R128" s="49">
        <f t="shared" si="22"/>
        <v>1.2</v>
      </c>
      <c r="S128" s="50">
        <f t="shared" si="23"/>
        <v>0.72727272727272729</v>
      </c>
      <c r="T128" s="50">
        <f t="shared" si="14"/>
        <v>5468.1818181818189</v>
      </c>
      <c r="U128" s="50">
        <f t="shared" si="18"/>
        <v>0</v>
      </c>
      <c r="V128" s="50">
        <f>IF(A128&lt;&gt;"",AVERAGE($F$2:F128),"")</f>
        <v>1.1811023622047243</v>
      </c>
      <c r="W128" s="50">
        <f>IF(A128&lt;&gt;"", AVERAGE($G$2:G128), "")</f>
        <v>1.3858267716535433</v>
      </c>
      <c r="X128" s="50">
        <f>IF(A128&lt;&gt;"", COUNTIF($H$2:H128, "AC")/SUM($G$2:G128), "")</f>
        <v>0.71022727272727271</v>
      </c>
      <c r="Y128" s="50">
        <f t="shared" si="13"/>
        <v>5360.2138511095209</v>
      </c>
      <c r="Z128" s="50">
        <f t="shared" si="19"/>
        <v>3.4678193634890704</v>
      </c>
      <c r="AA128" s="50" t="str">
        <f t="shared" si="15"/>
        <v>NA</v>
      </c>
      <c r="AB128" s="75" t="str">
        <f t="shared" si="16"/>
        <v>NA</v>
      </c>
      <c r="AC128" s="47" t="s">
        <v>980</v>
      </c>
      <c r="AD128" s="47" t="s">
        <v>980</v>
      </c>
      <c r="AE128" s="47" t="s">
        <v>980</v>
      </c>
      <c r="AF128" s="47" t="s">
        <v>980</v>
      </c>
    </row>
    <row r="129" spans="1:32" x14ac:dyDescent="0.15">
      <c r="A129" s="43" t="s">
        <v>981</v>
      </c>
      <c r="B129" s="34" t="s">
        <v>393</v>
      </c>
      <c r="C129" s="34" t="s">
        <v>394</v>
      </c>
      <c r="D129" s="44" t="s">
        <v>395</v>
      </c>
      <c r="E129" s="44" t="s">
        <v>1050</v>
      </c>
      <c r="F129" s="45">
        <v>2</v>
      </c>
      <c r="G129" s="46">
        <v>1</v>
      </c>
      <c r="H129" s="47" t="s">
        <v>979</v>
      </c>
      <c r="I129" s="44" t="s">
        <v>13</v>
      </c>
      <c r="J129" s="48">
        <v>40577</v>
      </c>
      <c r="K129" s="63"/>
      <c r="L129" s="60" t="s">
        <v>396</v>
      </c>
      <c r="M129" s="62"/>
      <c r="N129" s="77">
        <f t="shared" si="24"/>
        <v>7000</v>
      </c>
      <c r="O129" s="77">
        <f>AVERAGE($N$2:N129)</f>
        <v>5704.1015625</v>
      </c>
      <c r="P129" s="77">
        <f t="shared" si="20"/>
        <v>10.203924704724159</v>
      </c>
      <c r="Q129" s="49">
        <f t="shared" si="21"/>
        <v>1.2</v>
      </c>
      <c r="R129" s="49">
        <f t="shared" si="22"/>
        <v>1.2</v>
      </c>
      <c r="S129" s="50">
        <f t="shared" si="23"/>
        <v>0.72727272727272729</v>
      </c>
      <c r="T129" s="50">
        <f t="shared" si="14"/>
        <v>5468.1818181818189</v>
      </c>
      <c r="U129" s="50">
        <f t="shared" si="18"/>
        <v>0</v>
      </c>
      <c r="V129" s="50">
        <f>IF(A129&lt;&gt;"",AVERAGE($F$2:F129),"")</f>
        <v>1.1875</v>
      </c>
      <c r="W129" s="50">
        <f>IF(A129&lt;&gt;"", AVERAGE($G$2:G129), "")</f>
        <v>1.3828125</v>
      </c>
      <c r="X129" s="50">
        <f>IF(A129&lt;&gt;"", COUNTIF($H$2:H129, "AC")/SUM($G$2:G129), "")</f>
        <v>0.71186440677966101</v>
      </c>
      <c r="Y129" s="50">
        <f t="shared" si="13"/>
        <v>5371.4578919491514</v>
      </c>
      <c r="Z129" s="50">
        <f t="shared" si="19"/>
        <v>11.244040839630543</v>
      </c>
      <c r="AA129" s="50" t="str">
        <f t="shared" si="15"/>
        <v>NA</v>
      </c>
      <c r="AB129" s="75" t="str">
        <f t="shared" si="16"/>
        <v>NA</v>
      </c>
      <c r="AC129" s="47" t="s">
        <v>980</v>
      </c>
      <c r="AD129" s="47" t="s">
        <v>980</v>
      </c>
      <c r="AE129" s="47" t="s">
        <v>980</v>
      </c>
      <c r="AF129" s="47" t="s">
        <v>980</v>
      </c>
    </row>
    <row r="130" spans="1:32" x14ac:dyDescent="0.15">
      <c r="A130" s="43" t="s">
        <v>981</v>
      </c>
      <c r="B130" s="34" t="s">
        <v>397</v>
      </c>
      <c r="C130" s="34" t="s">
        <v>398</v>
      </c>
      <c r="D130" s="44" t="s">
        <v>399</v>
      </c>
      <c r="E130" s="44" t="s">
        <v>1050</v>
      </c>
      <c r="F130" s="45">
        <v>1</v>
      </c>
      <c r="G130" s="46">
        <v>1</v>
      </c>
      <c r="H130" s="47" t="s">
        <v>979</v>
      </c>
      <c r="I130" s="44" t="s">
        <v>13</v>
      </c>
      <c r="J130" s="48">
        <v>40577</v>
      </c>
      <c r="K130" s="63"/>
      <c r="L130" s="61"/>
      <c r="M130" s="62"/>
      <c r="N130" s="77">
        <f t="shared" si="24"/>
        <v>6000</v>
      </c>
      <c r="O130" s="77">
        <f>AVERAGE($N$2:N130)</f>
        <v>5706.395348837209</v>
      </c>
      <c r="P130" s="77">
        <f t="shared" si="20"/>
        <v>2.2937863372089851</v>
      </c>
      <c r="Q130" s="49">
        <f t="shared" si="21"/>
        <v>1.2</v>
      </c>
      <c r="R130" s="49">
        <f t="shared" si="22"/>
        <v>1.2</v>
      </c>
      <c r="S130" s="50">
        <f t="shared" si="23"/>
        <v>0.88888888888888884</v>
      </c>
      <c r="T130" s="50">
        <f t="shared" si="14"/>
        <v>5872.2222222222217</v>
      </c>
      <c r="U130" s="50">
        <f t="shared" si="18"/>
        <v>404.04040404040279</v>
      </c>
      <c r="V130" s="50">
        <f>IF(A130&lt;&gt;"",AVERAGE($F$2:F130),"")</f>
        <v>1.1860465116279071</v>
      </c>
      <c r="W130" s="50">
        <f>IF(A130&lt;&gt;"", AVERAGE($G$2:G130), "")</f>
        <v>1.3798449612403101</v>
      </c>
      <c r="X130" s="50">
        <f>IF(A130&lt;&gt;"", COUNTIF($H$2:H130, "AC")/SUM($G$2:G130), "")</f>
        <v>0.7134831460674157</v>
      </c>
      <c r="Y130" s="50">
        <f t="shared" ref="Y130:Y193" si="25">IF(A130&lt;&gt;"", V130/5*0.5+(1-(W130-1)/10)*0.25+X130*0.25, "")*10000</f>
        <v>5374.7931364863689</v>
      </c>
      <c r="Z130" s="50">
        <f t="shared" si="19"/>
        <v>3.335244537217477</v>
      </c>
      <c r="AA130" s="50" t="str">
        <f t="shared" si="15"/>
        <v>NA</v>
      </c>
      <c r="AB130" s="75" t="str">
        <f t="shared" si="16"/>
        <v>NA</v>
      </c>
      <c r="AC130" s="47" t="s">
        <v>980</v>
      </c>
      <c r="AD130" s="47" t="s">
        <v>980</v>
      </c>
      <c r="AE130" s="47" t="s">
        <v>980</v>
      </c>
      <c r="AF130" s="47" t="s">
        <v>980</v>
      </c>
    </row>
    <row r="131" spans="1:32" x14ac:dyDescent="0.15">
      <c r="A131" s="43" t="s">
        <v>981</v>
      </c>
      <c r="B131" s="34" t="s">
        <v>400</v>
      </c>
      <c r="C131" s="34" t="s">
        <v>401</v>
      </c>
      <c r="D131" s="44" t="s">
        <v>402</v>
      </c>
      <c r="E131" s="44" t="s">
        <v>1050</v>
      </c>
      <c r="F131" s="45">
        <v>1</v>
      </c>
      <c r="G131" s="46">
        <v>1</v>
      </c>
      <c r="H131" s="47" t="s">
        <v>979</v>
      </c>
      <c r="I131" s="44" t="s">
        <v>13</v>
      </c>
      <c r="J131" s="48">
        <v>40577</v>
      </c>
      <c r="K131" s="63"/>
      <c r="L131" s="61"/>
      <c r="M131" s="62"/>
      <c r="N131" s="77">
        <f t="shared" si="24"/>
        <v>6000</v>
      </c>
      <c r="O131" s="77">
        <f>AVERAGE($N$2:N131)</f>
        <v>5708.6538461538457</v>
      </c>
      <c r="P131" s="77">
        <f t="shared" si="20"/>
        <v>2.258497316636749</v>
      </c>
      <c r="Q131" s="49">
        <f t="shared" si="21"/>
        <v>1.2</v>
      </c>
      <c r="R131" s="49">
        <f t="shared" si="22"/>
        <v>1</v>
      </c>
      <c r="S131" s="50">
        <f t="shared" si="23"/>
        <v>0.88888888888888884</v>
      </c>
      <c r="T131" s="50">
        <f t="shared" ref="T131:T194" si="26">(Q131/5*0.5+(1-(R131-1)/10)*0.25+S131*0.25)*10000</f>
        <v>5922.2222222222217</v>
      </c>
      <c r="U131" s="50">
        <f t="shared" si="18"/>
        <v>50</v>
      </c>
      <c r="V131" s="50">
        <f>IF(A131&lt;&gt;"",AVERAGE($F$2:F131),"")</f>
        <v>1.1846153846153846</v>
      </c>
      <c r="W131" s="50">
        <f>IF(A131&lt;&gt;"", AVERAGE($G$2:G131), "")</f>
        <v>1.3769230769230769</v>
      </c>
      <c r="X131" s="50">
        <f>IF(A131&lt;&gt;"", COUNTIF($H$2:H131, "AC")/SUM($G$2:G131), "")</f>
        <v>0.71508379888268159</v>
      </c>
      <c r="Y131" s="50">
        <f t="shared" si="25"/>
        <v>5378.0941125913196</v>
      </c>
      <c r="Z131" s="50">
        <f t="shared" si="19"/>
        <v>3.3009761049506778</v>
      </c>
      <c r="AA131" s="50" t="str">
        <f t="shared" ref="AA131:AA194" si="27">IF(ISERROR(MIN(86400*AB131/(4*3600), 1)), "NA", MIN(86400*AB131/(4*3600), 1))</f>
        <v>NA</v>
      </c>
      <c r="AB131" s="75" t="str">
        <f t="shared" ref="AB131:AB194" si="28">IF(AC131="-","NA",SUM(AC131:AF131))</f>
        <v>NA</v>
      </c>
      <c r="AC131" s="47" t="s">
        <v>980</v>
      </c>
      <c r="AD131" s="47" t="s">
        <v>980</v>
      </c>
      <c r="AE131" s="47" t="s">
        <v>980</v>
      </c>
      <c r="AF131" s="47" t="s">
        <v>980</v>
      </c>
    </row>
    <row r="132" spans="1:32" x14ac:dyDescent="0.15">
      <c r="A132" s="43" t="s">
        <v>981</v>
      </c>
      <c r="B132" s="34" t="s">
        <v>403</v>
      </c>
      <c r="C132" s="34" t="s">
        <v>404</v>
      </c>
      <c r="D132" s="44" t="s">
        <v>334</v>
      </c>
      <c r="E132" s="44" t="s">
        <v>1050</v>
      </c>
      <c r="F132" s="45">
        <v>1</v>
      </c>
      <c r="G132" s="46">
        <v>1</v>
      </c>
      <c r="H132" s="47" t="s">
        <v>979</v>
      </c>
      <c r="I132" s="44" t="s">
        <v>31</v>
      </c>
      <c r="J132" s="48">
        <v>40578</v>
      </c>
      <c r="K132" s="63"/>
      <c r="L132" s="60" t="s">
        <v>405</v>
      </c>
      <c r="M132" s="62"/>
      <c r="N132" s="77">
        <f t="shared" si="24"/>
        <v>6000</v>
      </c>
      <c r="O132" s="77">
        <f>AVERAGE($N$2:N132)</f>
        <v>5710.8778625954201</v>
      </c>
      <c r="P132" s="77">
        <f t="shared" si="20"/>
        <v>2.2240164415743493</v>
      </c>
      <c r="Q132" s="49">
        <f t="shared" si="21"/>
        <v>1.2</v>
      </c>
      <c r="R132" s="49">
        <f t="shared" si="22"/>
        <v>1</v>
      </c>
      <c r="S132" s="50">
        <f t="shared" si="23"/>
        <v>0.88888888888888884</v>
      </c>
      <c r="T132" s="50">
        <f t="shared" si="26"/>
        <v>5922.2222222222217</v>
      </c>
      <c r="U132" s="50">
        <f t="shared" ref="U132:U195" si="29">T132-T131</f>
        <v>0</v>
      </c>
      <c r="V132" s="50">
        <f>IF(A132&lt;&gt;"",AVERAGE($F$2:F132),"")</f>
        <v>1.1832061068702291</v>
      </c>
      <c r="W132" s="50">
        <f>IF(A132&lt;&gt;"", AVERAGE($G$2:G132), "")</f>
        <v>1.3740458015267176</v>
      </c>
      <c r="X132" s="50">
        <f>IF(A132&lt;&gt;"", COUNTIF($H$2:H132, "AC")/SUM($G$2:G132), "")</f>
        <v>0.71666666666666667</v>
      </c>
      <c r="Y132" s="50">
        <f t="shared" si="25"/>
        <v>5381.3613231552163</v>
      </c>
      <c r="Z132" s="50">
        <f t="shared" ref="Z132:Z195" si="30">Y132-Y131</f>
        <v>3.2672105638966968</v>
      </c>
      <c r="AA132" s="50" t="str">
        <f t="shared" si="27"/>
        <v>NA</v>
      </c>
      <c r="AB132" s="75" t="str">
        <f t="shared" si="28"/>
        <v>NA</v>
      </c>
      <c r="AC132" s="47" t="s">
        <v>980</v>
      </c>
      <c r="AD132" s="47" t="s">
        <v>980</v>
      </c>
      <c r="AE132" s="47" t="s">
        <v>980</v>
      </c>
      <c r="AF132" s="47" t="s">
        <v>980</v>
      </c>
    </row>
    <row r="133" spans="1:32" x14ac:dyDescent="0.15">
      <c r="A133" s="43" t="s">
        <v>981</v>
      </c>
      <c r="B133" s="34" t="s">
        <v>406</v>
      </c>
      <c r="C133" s="34" t="s">
        <v>407</v>
      </c>
      <c r="D133" s="44" t="s">
        <v>408</v>
      </c>
      <c r="E133" s="44" t="s">
        <v>1050</v>
      </c>
      <c r="F133" s="45">
        <v>2</v>
      </c>
      <c r="G133" s="46">
        <v>1</v>
      </c>
      <c r="H133" s="47" t="s">
        <v>979</v>
      </c>
      <c r="I133" s="44" t="s">
        <v>31</v>
      </c>
      <c r="J133" s="48">
        <v>40578</v>
      </c>
      <c r="K133" s="63"/>
      <c r="L133" s="60" t="s">
        <v>409</v>
      </c>
      <c r="M133" s="62"/>
      <c r="N133" s="77">
        <f t="shared" si="24"/>
        <v>7000</v>
      </c>
      <c r="O133" s="77">
        <f>AVERAGE($N$2:N133)</f>
        <v>5720.643939393939</v>
      </c>
      <c r="P133" s="77">
        <f t="shared" si="20"/>
        <v>9.7660767985189523</v>
      </c>
      <c r="Q133" s="49">
        <f t="shared" si="21"/>
        <v>1.3</v>
      </c>
      <c r="R133" s="49">
        <f t="shared" si="22"/>
        <v>1</v>
      </c>
      <c r="S133" s="50">
        <f t="shared" si="23"/>
        <v>0.88888888888888884</v>
      </c>
      <c r="T133" s="50">
        <f t="shared" si="26"/>
        <v>6022.2222222222217</v>
      </c>
      <c r="U133" s="50">
        <f t="shared" si="29"/>
        <v>100</v>
      </c>
      <c r="V133" s="50">
        <f>IF(A133&lt;&gt;"",AVERAGE($F$2:F133),"")</f>
        <v>1.1893939393939394</v>
      </c>
      <c r="W133" s="50">
        <f>IF(A133&lt;&gt;"", AVERAGE($G$2:G133), "")</f>
        <v>1.3712121212121211</v>
      </c>
      <c r="X133" s="50">
        <f>IF(A133&lt;&gt;"", COUNTIF($H$2:H133, "AC")/SUM($G$2:G133), "")</f>
        <v>0.71823204419889508</v>
      </c>
      <c r="Y133" s="50">
        <f t="shared" si="25"/>
        <v>5392.1710195881469</v>
      </c>
      <c r="Z133" s="50">
        <f t="shared" si="30"/>
        <v>10.80969643293065</v>
      </c>
      <c r="AA133" s="50" t="str">
        <f t="shared" si="27"/>
        <v>NA</v>
      </c>
      <c r="AB133" s="75" t="str">
        <f t="shared" si="28"/>
        <v>NA</v>
      </c>
      <c r="AC133" s="47" t="s">
        <v>980</v>
      </c>
      <c r="AD133" s="47" t="s">
        <v>980</v>
      </c>
      <c r="AE133" s="47" t="s">
        <v>980</v>
      </c>
      <c r="AF133" s="47" t="s">
        <v>980</v>
      </c>
    </row>
    <row r="134" spans="1:32" x14ac:dyDescent="0.15">
      <c r="A134" s="43" t="s">
        <v>981</v>
      </c>
      <c r="B134" s="34" t="s">
        <v>410</v>
      </c>
      <c r="C134" s="34" t="s">
        <v>411</v>
      </c>
      <c r="D134" s="44" t="s">
        <v>412</v>
      </c>
      <c r="E134" s="44" t="s">
        <v>1050</v>
      </c>
      <c r="F134" s="45">
        <v>1</v>
      </c>
      <c r="G134" s="46">
        <v>2</v>
      </c>
      <c r="H134" s="47" t="s">
        <v>979</v>
      </c>
      <c r="I134" s="44" t="s">
        <v>13</v>
      </c>
      <c r="J134" s="48">
        <v>40578</v>
      </c>
      <c r="K134" s="63"/>
      <c r="L134" s="61"/>
      <c r="M134" s="62"/>
      <c r="N134" s="77">
        <f t="shared" si="24"/>
        <v>4500</v>
      </c>
      <c r="O134" s="77">
        <f>AVERAGE($N$2:N134)</f>
        <v>5711.4661654135334</v>
      </c>
      <c r="P134" s="77">
        <f t="shared" si="20"/>
        <v>-9.1777739804056182</v>
      </c>
      <c r="Q134" s="49">
        <f t="shared" si="21"/>
        <v>1.3</v>
      </c>
      <c r="R134" s="49">
        <f t="shared" si="22"/>
        <v>1.1000000000000001</v>
      </c>
      <c r="S134" s="50">
        <f t="shared" si="23"/>
        <v>0.9</v>
      </c>
      <c r="T134" s="50">
        <f t="shared" si="26"/>
        <v>6025</v>
      </c>
      <c r="U134" s="50">
        <f t="shared" si="29"/>
        <v>2.7777777777782831</v>
      </c>
      <c r="V134" s="50">
        <f>IF(A134&lt;&gt;"",AVERAGE($F$2:F134),"")</f>
        <v>1.1879699248120301</v>
      </c>
      <c r="W134" s="50">
        <f>IF(A134&lt;&gt;"", AVERAGE($G$2:G134), "")</f>
        <v>1.3759398496240602</v>
      </c>
      <c r="X134" s="50">
        <f>IF(A134&lt;&gt;"", COUNTIF($H$2:H134, "AC")/SUM($G$2:G134), "")</f>
        <v>0.71584699453551914</v>
      </c>
      <c r="Y134" s="50">
        <f t="shared" si="25"/>
        <v>5383.602448744813</v>
      </c>
      <c r="Z134" s="50">
        <f t="shared" si="30"/>
        <v>-8.5685708433338732</v>
      </c>
      <c r="AA134" s="50" t="str">
        <f t="shared" si="27"/>
        <v>NA</v>
      </c>
      <c r="AB134" s="75" t="str">
        <f t="shared" si="28"/>
        <v>NA</v>
      </c>
      <c r="AC134" s="47" t="s">
        <v>980</v>
      </c>
      <c r="AD134" s="47" t="s">
        <v>980</v>
      </c>
      <c r="AE134" s="47" t="s">
        <v>980</v>
      </c>
      <c r="AF134" s="47" t="s">
        <v>980</v>
      </c>
    </row>
    <row r="135" spans="1:32" x14ac:dyDescent="0.15">
      <c r="A135" s="43" t="s">
        <v>981</v>
      </c>
      <c r="B135" s="34" t="s">
        <v>413</v>
      </c>
      <c r="C135" s="34" t="s">
        <v>414</v>
      </c>
      <c r="D135" s="44" t="s">
        <v>103</v>
      </c>
      <c r="E135" s="44" t="s">
        <v>1050</v>
      </c>
      <c r="F135" s="45">
        <v>1</v>
      </c>
      <c r="G135" s="46">
        <v>1</v>
      </c>
      <c r="H135" s="47" t="s">
        <v>979</v>
      </c>
      <c r="I135" s="44" t="s">
        <v>31</v>
      </c>
      <c r="J135" s="48">
        <v>40578</v>
      </c>
      <c r="K135" s="63"/>
      <c r="L135" s="61"/>
      <c r="M135" s="62"/>
      <c r="N135" s="77">
        <f t="shared" si="24"/>
        <v>6000</v>
      </c>
      <c r="O135" s="77">
        <f>AVERAGE($N$2:N135)</f>
        <v>5713.6194029850749</v>
      </c>
      <c r="P135" s="77">
        <f t="shared" si="20"/>
        <v>2.1532375715414673</v>
      </c>
      <c r="Q135" s="49">
        <f t="shared" si="21"/>
        <v>1.2</v>
      </c>
      <c r="R135" s="49">
        <f t="shared" si="22"/>
        <v>1.1000000000000001</v>
      </c>
      <c r="S135" s="50">
        <f t="shared" si="23"/>
        <v>0.9</v>
      </c>
      <c r="T135" s="50">
        <f t="shared" si="26"/>
        <v>5925</v>
      </c>
      <c r="U135" s="50">
        <f t="shared" si="29"/>
        <v>-100</v>
      </c>
      <c r="V135" s="50">
        <f>IF(A135&lt;&gt;"",AVERAGE($F$2:F135),"")</f>
        <v>1.1865671641791045</v>
      </c>
      <c r="W135" s="50">
        <f>IF(A135&lt;&gt;"", AVERAGE($G$2:G135), "")</f>
        <v>1.3731343283582089</v>
      </c>
      <c r="X135" s="50">
        <f>IF(A135&lt;&gt;"", COUNTIF($H$2:H135, "AC")/SUM($G$2:G135), "")</f>
        <v>0.71739130434782605</v>
      </c>
      <c r="Y135" s="50">
        <f t="shared" si="25"/>
        <v>5386.7618429591175</v>
      </c>
      <c r="Z135" s="50">
        <f t="shared" si="30"/>
        <v>3.1593942143044842</v>
      </c>
      <c r="AA135" s="50" t="str">
        <f t="shared" si="27"/>
        <v>NA</v>
      </c>
      <c r="AB135" s="75" t="str">
        <f t="shared" si="28"/>
        <v>NA</v>
      </c>
      <c r="AC135" s="47" t="s">
        <v>980</v>
      </c>
      <c r="AD135" s="47" t="s">
        <v>980</v>
      </c>
      <c r="AE135" s="47" t="s">
        <v>980</v>
      </c>
      <c r="AF135" s="47" t="s">
        <v>980</v>
      </c>
    </row>
    <row r="136" spans="1:32" x14ac:dyDescent="0.15">
      <c r="A136" s="43" t="s">
        <v>981</v>
      </c>
      <c r="B136" s="34" t="s">
        <v>415</v>
      </c>
      <c r="C136" s="34" t="s">
        <v>416</v>
      </c>
      <c r="D136" s="44" t="s">
        <v>20</v>
      </c>
      <c r="E136" s="44" t="s">
        <v>1050</v>
      </c>
      <c r="F136" s="45">
        <v>1</v>
      </c>
      <c r="G136" s="46">
        <v>1</v>
      </c>
      <c r="H136" s="47" t="s">
        <v>979</v>
      </c>
      <c r="I136" s="44" t="s">
        <v>13</v>
      </c>
      <c r="J136" s="48">
        <v>40578</v>
      </c>
      <c r="K136" s="63"/>
      <c r="L136" s="61"/>
      <c r="M136" s="62"/>
      <c r="N136" s="77">
        <f t="shared" si="24"/>
        <v>6000</v>
      </c>
      <c r="O136" s="77">
        <f>AVERAGE($N$2:N136)</f>
        <v>5715.7407407407409</v>
      </c>
      <c r="P136" s="77">
        <f t="shared" si="20"/>
        <v>2.1213377556659907</v>
      </c>
      <c r="Q136" s="49">
        <f t="shared" si="21"/>
        <v>1.2</v>
      </c>
      <c r="R136" s="49">
        <f t="shared" si="22"/>
        <v>1.1000000000000001</v>
      </c>
      <c r="S136" s="50">
        <f t="shared" si="23"/>
        <v>0.9</v>
      </c>
      <c r="T136" s="50">
        <f t="shared" si="26"/>
        <v>5925</v>
      </c>
      <c r="U136" s="50">
        <f t="shared" si="29"/>
        <v>0</v>
      </c>
      <c r="V136" s="50">
        <f>IF(A136&lt;&gt;"",AVERAGE($F$2:F136),"")</f>
        <v>1.1851851851851851</v>
      </c>
      <c r="W136" s="50">
        <f>IF(A136&lt;&gt;"", AVERAGE($G$2:G136), "")</f>
        <v>1.3703703703703705</v>
      </c>
      <c r="X136" s="50">
        <f>IF(A136&lt;&gt;"", COUNTIF($H$2:H136, "AC")/SUM($G$2:G136), "")</f>
        <v>0.7189189189189189</v>
      </c>
      <c r="Y136" s="50">
        <f t="shared" si="25"/>
        <v>5389.8898898898897</v>
      </c>
      <c r="Z136" s="50">
        <f t="shared" si="30"/>
        <v>3.1280469307721432</v>
      </c>
      <c r="AA136" s="50" t="str">
        <f t="shared" si="27"/>
        <v>NA</v>
      </c>
      <c r="AB136" s="75" t="str">
        <f t="shared" si="28"/>
        <v>NA</v>
      </c>
      <c r="AC136" s="47" t="s">
        <v>980</v>
      </c>
      <c r="AD136" s="47" t="s">
        <v>980</v>
      </c>
      <c r="AE136" s="47" t="s">
        <v>980</v>
      </c>
      <c r="AF136" s="47" t="s">
        <v>980</v>
      </c>
    </row>
    <row r="137" spans="1:32" x14ac:dyDescent="0.15">
      <c r="A137" s="43" t="s">
        <v>981</v>
      </c>
      <c r="B137" s="34" t="s">
        <v>417</v>
      </c>
      <c r="C137" s="34" t="s">
        <v>418</v>
      </c>
      <c r="D137" s="44" t="s">
        <v>124</v>
      </c>
      <c r="E137" s="44" t="s">
        <v>1050</v>
      </c>
      <c r="F137" s="45">
        <v>1</v>
      </c>
      <c r="G137" s="46">
        <v>1</v>
      </c>
      <c r="H137" s="47" t="s">
        <v>979</v>
      </c>
      <c r="I137" s="44" t="s">
        <v>31</v>
      </c>
      <c r="J137" s="48">
        <v>40579</v>
      </c>
      <c r="K137" s="63"/>
      <c r="L137" s="61"/>
      <c r="M137" s="62"/>
      <c r="N137" s="77">
        <f t="shared" si="24"/>
        <v>6000</v>
      </c>
      <c r="O137" s="77">
        <f>AVERAGE($N$2:N137)</f>
        <v>5717.8308823529414</v>
      </c>
      <c r="P137" s="77">
        <f t="shared" si="20"/>
        <v>2.0901416122005685</v>
      </c>
      <c r="Q137" s="49">
        <f t="shared" si="21"/>
        <v>1.2</v>
      </c>
      <c r="R137" s="49">
        <f t="shared" si="22"/>
        <v>1.1000000000000001</v>
      </c>
      <c r="S137" s="50">
        <f t="shared" si="23"/>
        <v>0.9</v>
      </c>
      <c r="T137" s="50">
        <f t="shared" si="26"/>
        <v>5925</v>
      </c>
      <c r="U137" s="50">
        <f t="shared" si="29"/>
        <v>0</v>
      </c>
      <c r="V137" s="50">
        <f>IF(A137&lt;&gt;"",AVERAGE($F$2:F137),"")</f>
        <v>1.1838235294117647</v>
      </c>
      <c r="W137" s="50">
        <f>IF(A137&lt;&gt;"", AVERAGE($G$2:G137), "")</f>
        <v>1.3676470588235294</v>
      </c>
      <c r="X137" s="50">
        <f>IF(A137&lt;&gt;"", COUNTIF($H$2:H137, "AC")/SUM($G$2:G137), "")</f>
        <v>0.72043010752688175</v>
      </c>
      <c r="Y137" s="50">
        <f t="shared" si="25"/>
        <v>5392.9870335230871</v>
      </c>
      <c r="Z137" s="50">
        <f t="shared" si="30"/>
        <v>3.0971436331974473</v>
      </c>
      <c r="AA137" s="50" t="str">
        <f t="shared" si="27"/>
        <v>NA</v>
      </c>
      <c r="AB137" s="75" t="str">
        <f t="shared" si="28"/>
        <v>NA</v>
      </c>
      <c r="AC137" s="47" t="s">
        <v>980</v>
      </c>
      <c r="AD137" s="47" t="s">
        <v>980</v>
      </c>
      <c r="AE137" s="47" t="s">
        <v>980</v>
      </c>
      <c r="AF137" s="47" t="s">
        <v>980</v>
      </c>
    </row>
    <row r="138" spans="1:32" x14ac:dyDescent="0.15">
      <c r="A138" s="43" t="s">
        <v>981</v>
      </c>
      <c r="B138" s="34" t="s">
        <v>419</v>
      </c>
      <c r="C138" s="34" t="s">
        <v>420</v>
      </c>
      <c r="D138" s="44" t="s">
        <v>421</v>
      </c>
      <c r="E138" s="44" t="s">
        <v>1050</v>
      </c>
      <c r="F138" s="45">
        <v>2</v>
      </c>
      <c r="G138" s="46">
        <v>1</v>
      </c>
      <c r="H138" s="47" t="s">
        <v>985</v>
      </c>
      <c r="I138" s="44" t="s">
        <v>13</v>
      </c>
      <c r="J138" s="48">
        <v>40579</v>
      </c>
      <c r="K138" s="63"/>
      <c r="L138" s="60" t="s">
        <v>422</v>
      </c>
      <c r="M138" s="62"/>
      <c r="N138" s="77">
        <f t="shared" si="24"/>
        <v>4500</v>
      </c>
      <c r="O138" s="77">
        <f>AVERAGE($N$2:N138)</f>
        <v>5708.9416058394163</v>
      </c>
      <c r="P138" s="77">
        <f t="shared" si="20"/>
        <v>-8.8892765135251466</v>
      </c>
      <c r="Q138" s="49">
        <f t="shared" si="21"/>
        <v>1.3</v>
      </c>
      <c r="R138" s="49">
        <f t="shared" si="22"/>
        <v>1.1000000000000001</v>
      </c>
      <c r="S138" s="50">
        <f t="shared" si="23"/>
        <v>0.8</v>
      </c>
      <c r="T138" s="50">
        <f t="shared" si="26"/>
        <v>5775</v>
      </c>
      <c r="U138" s="50">
        <f t="shared" si="29"/>
        <v>-150</v>
      </c>
      <c r="V138" s="50">
        <f>IF(A138&lt;&gt;"",AVERAGE($F$2:F138),"")</f>
        <v>1.1897810218978102</v>
      </c>
      <c r="W138" s="50">
        <f>IF(A138&lt;&gt;"", AVERAGE($G$2:G138), "")</f>
        <v>1.364963503649635</v>
      </c>
      <c r="X138" s="50">
        <f>IF(A138&lt;&gt;"", COUNTIF($H$2:H138, "AC")/SUM($G$2:G138), "")</f>
        <v>0.71657754010695185</v>
      </c>
      <c r="Y138" s="50">
        <f t="shared" si="25"/>
        <v>5389.9839962527803</v>
      </c>
      <c r="Z138" s="50">
        <f t="shared" si="30"/>
        <v>-3.0030372703067769</v>
      </c>
      <c r="AA138" s="50" t="str">
        <f t="shared" si="27"/>
        <v>NA</v>
      </c>
      <c r="AB138" s="75" t="str">
        <f t="shared" si="28"/>
        <v>NA</v>
      </c>
      <c r="AC138" s="47" t="s">
        <v>980</v>
      </c>
      <c r="AD138" s="47" t="s">
        <v>980</v>
      </c>
      <c r="AE138" s="47" t="s">
        <v>980</v>
      </c>
      <c r="AF138" s="47" t="s">
        <v>980</v>
      </c>
    </row>
    <row r="139" spans="1:32" x14ac:dyDescent="0.15">
      <c r="A139" s="43" t="s">
        <v>981</v>
      </c>
      <c r="B139" s="34" t="s">
        <v>423</v>
      </c>
      <c r="C139" s="34" t="s">
        <v>424</v>
      </c>
      <c r="D139" s="44" t="s">
        <v>226</v>
      </c>
      <c r="E139" s="44" t="s">
        <v>1050</v>
      </c>
      <c r="F139" s="45">
        <v>2</v>
      </c>
      <c r="G139" s="46">
        <v>1</v>
      </c>
      <c r="H139" s="47" t="s">
        <v>979</v>
      </c>
      <c r="I139" s="44" t="s">
        <v>13</v>
      </c>
      <c r="J139" s="48">
        <v>40579</v>
      </c>
      <c r="K139" s="63"/>
      <c r="L139" s="60" t="s">
        <v>425</v>
      </c>
      <c r="M139" s="62"/>
      <c r="N139" s="77">
        <f t="shared" si="24"/>
        <v>7000</v>
      </c>
      <c r="O139" s="77">
        <f>AVERAGE($N$2:N139)</f>
        <v>5718.297101449275</v>
      </c>
      <c r="P139" s="77">
        <f t="shared" ref="P139:P202" si="31">O139-O138</f>
        <v>9.3554956098587354</v>
      </c>
      <c r="Q139" s="49">
        <f t="shared" ref="Q139:Q202" si="32">AVERAGE(F130:F139)</f>
        <v>1.3</v>
      </c>
      <c r="R139" s="49">
        <f t="shared" ref="R139:R202" si="33">AVERAGE(G130:G139)</f>
        <v>1.1000000000000001</v>
      </c>
      <c r="S139" s="50">
        <f t="shared" ref="S139:S202" si="34">COUNTIF(H131:H139, "AC")/SUM(G131:G139)</f>
        <v>0.8</v>
      </c>
      <c r="T139" s="50">
        <f t="shared" si="26"/>
        <v>5775</v>
      </c>
      <c r="U139" s="50">
        <f t="shared" si="29"/>
        <v>0</v>
      </c>
      <c r="V139" s="50">
        <f>IF(A139&lt;&gt;"",AVERAGE($F$2:F139),"")</f>
        <v>1.1956521739130435</v>
      </c>
      <c r="W139" s="50">
        <f>IF(A139&lt;&gt;"", AVERAGE($G$2:G139), "")</f>
        <v>1.3623188405797102</v>
      </c>
      <c r="X139" s="50">
        <f>IF(A139&lt;&gt;"", COUNTIF($H$2:H139, "AC")/SUM($G$2:G139), "")</f>
        <v>0.71808510638297873</v>
      </c>
      <c r="Y139" s="50">
        <f t="shared" si="25"/>
        <v>5400.2852297255631</v>
      </c>
      <c r="Z139" s="50">
        <f t="shared" si="30"/>
        <v>10.301233472782769</v>
      </c>
      <c r="AA139" s="50" t="str">
        <f t="shared" si="27"/>
        <v>NA</v>
      </c>
      <c r="AB139" s="75" t="str">
        <f t="shared" si="28"/>
        <v>NA</v>
      </c>
      <c r="AC139" s="47" t="s">
        <v>980</v>
      </c>
      <c r="AD139" s="47" t="s">
        <v>980</v>
      </c>
      <c r="AE139" s="47" t="s">
        <v>980</v>
      </c>
      <c r="AF139" s="47" t="s">
        <v>980</v>
      </c>
    </row>
    <row r="140" spans="1:32" x14ac:dyDescent="0.15">
      <c r="A140" s="43" t="s">
        <v>981</v>
      </c>
      <c r="B140" s="34" t="s">
        <v>426</v>
      </c>
      <c r="C140" s="34" t="s">
        <v>427</v>
      </c>
      <c r="D140" s="44" t="s">
        <v>428</v>
      </c>
      <c r="E140" s="44" t="s">
        <v>1050</v>
      </c>
      <c r="F140" s="45">
        <v>1</v>
      </c>
      <c r="G140" s="46">
        <v>1</v>
      </c>
      <c r="H140" s="47" t="s">
        <v>979</v>
      </c>
      <c r="I140" s="44" t="s">
        <v>13</v>
      </c>
      <c r="J140" s="48">
        <v>40579</v>
      </c>
      <c r="K140" s="63"/>
      <c r="L140" s="61"/>
      <c r="M140" s="62"/>
      <c r="N140" s="77">
        <f t="shared" si="24"/>
        <v>6000</v>
      </c>
      <c r="O140" s="77">
        <f>AVERAGE($N$2:N140)</f>
        <v>5720.3237410071943</v>
      </c>
      <c r="P140" s="77">
        <f t="shared" si="31"/>
        <v>2.0266395579192249</v>
      </c>
      <c r="Q140" s="49">
        <f t="shared" si="32"/>
        <v>1.3</v>
      </c>
      <c r="R140" s="49">
        <f t="shared" si="33"/>
        <v>1.1000000000000001</v>
      </c>
      <c r="S140" s="50">
        <f t="shared" si="34"/>
        <v>0.8</v>
      </c>
      <c r="T140" s="50">
        <f t="shared" si="26"/>
        <v>5775</v>
      </c>
      <c r="U140" s="50">
        <f t="shared" si="29"/>
        <v>0</v>
      </c>
      <c r="V140" s="50">
        <f>IF(A140&lt;&gt;"",AVERAGE($F$2:F140),"")</f>
        <v>1.1942446043165467</v>
      </c>
      <c r="W140" s="50">
        <f>IF(A140&lt;&gt;"", AVERAGE($G$2:G140), "")</f>
        <v>1.3597122302158273</v>
      </c>
      <c r="X140" s="50">
        <f>IF(A140&lt;&gt;"", COUNTIF($H$2:H140, "AC")/SUM($G$2:G140), "")</f>
        <v>0.71957671957671954</v>
      </c>
      <c r="Y140" s="50">
        <f t="shared" si="25"/>
        <v>5403.2583457043893</v>
      </c>
      <c r="Z140" s="50">
        <f t="shared" si="30"/>
        <v>2.9731159788261721</v>
      </c>
      <c r="AA140" s="50" t="str">
        <f t="shared" si="27"/>
        <v>NA</v>
      </c>
      <c r="AB140" s="75" t="str">
        <f t="shared" si="28"/>
        <v>NA</v>
      </c>
      <c r="AC140" s="47" t="s">
        <v>980</v>
      </c>
      <c r="AD140" s="47" t="s">
        <v>980</v>
      </c>
      <c r="AE140" s="47" t="s">
        <v>980</v>
      </c>
      <c r="AF140" s="47" t="s">
        <v>980</v>
      </c>
    </row>
    <row r="141" spans="1:32" x14ac:dyDescent="0.15">
      <c r="A141" s="43" t="s">
        <v>981</v>
      </c>
      <c r="B141" s="34" t="s">
        <v>429</v>
      </c>
      <c r="C141" s="34" t="s">
        <v>430</v>
      </c>
      <c r="D141" s="44" t="s">
        <v>431</v>
      </c>
      <c r="E141" s="44" t="s">
        <v>1050</v>
      </c>
      <c r="F141" s="45">
        <v>2</v>
      </c>
      <c r="G141" s="46">
        <v>3</v>
      </c>
      <c r="H141" s="47" t="s">
        <v>979</v>
      </c>
      <c r="I141" s="44" t="s">
        <v>31</v>
      </c>
      <c r="J141" s="48">
        <v>40579</v>
      </c>
      <c r="K141" s="63"/>
      <c r="L141" s="60" t="s">
        <v>432</v>
      </c>
      <c r="M141" s="62"/>
      <c r="N141" s="77">
        <f t="shared" si="24"/>
        <v>4833.333333333333</v>
      </c>
      <c r="O141" s="77">
        <f>AVERAGE($N$2:N141)</f>
        <v>5713.9880952380954</v>
      </c>
      <c r="P141" s="77">
        <f t="shared" si="31"/>
        <v>-6.3356457690988464</v>
      </c>
      <c r="Q141" s="49">
        <f t="shared" si="32"/>
        <v>1.4</v>
      </c>
      <c r="R141" s="49">
        <f t="shared" si="33"/>
        <v>1.3</v>
      </c>
      <c r="S141" s="50">
        <f t="shared" si="34"/>
        <v>0.66666666666666663</v>
      </c>
      <c r="T141" s="50">
        <f t="shared" si="26"/>
        <v>5491.6666666666661</v>
      </c>
      <c r="U141" s="50">
        <f t="shared" si="29"/>
        <v>-283.33333333333394</v>
      </c>
      <c r="V141" s="50">
        <f>IF(A141&lt;&gt;"",AVERAGE($F$2:F141),"")</f>
        <v>1.2</v>
      </c>
      <c r="W141" s="50">
        <f>IF(A141&lt;&gt;"", AVERAGE($G$2:G141), "")</f>
        <v>1.3714285714285714</v>
      </c>
      <c r="X141" s="50">
        <f>IF(A141&lt;&gt;"", COUNTIF($H$2:H141, "AC")/SUM($G$2:G141), "")</f>
        <v>0.71354166666666663</v>
      </c>
      <c r="Y141" s="50">
        <f t="shared" si="25"/>
        <v>5390.9970238095239</v>
      </c>
      <c r="Z141" s="50">
        <f t="shared" si="30"/>
        <v>-12.261321894865432</v>
      </c>
      <c r="AA141" s="50" t="str">
        <f t="shared" si="27"/>
        <v>NA</v>
      </c>
      <c r="AB141" s="75" t="str">
        <f t="shared" si="28"/>
        <v>NA</v>
      </c>
      <c r="AC141" s="47" t="s">
        <v>980</v>
      </c>
      <c r="AD141" s="47" t="s">
        <v>980</v>
      </c>
      <c r="AE141" s="47" t="s">
        <v>980</v>
      </c>
      <c r="AF141" s="47" t="s">
        <v>980</v>
      </c>
    </row>
    <row r="142" spans="1:32" x14ac:dyDescent="0.15">
      <c r="A142" s="43" t="s">
        <v>981</v>
      </c>
      <c r="B142" s="34" t="s">
        <v>433</v>
      </c>
      <c r="C142" s="34" t="s">
        <v>434</v>
      </c>
      <c r="D142" s="44" t="s">
        <v>435</v>
      </c>
      <c r="E142" s="44" t="s">
        <v>1050</v>
      </c>
      <c r="F142" s="45">
        <v>3</v>
      </c>
      <c r="G142" s="46">
        <v>5</v>
      </c>
      <c r="H142" s="47" t="s">
        <v>979</v>
      </c>
      <c r="I142" s="44" t="s">
        <v>13</v>
      </c>
      <c r="J142" s="48">
        <v>40580</v>
      </c>
      <c r="K142" s="60" t="s">
        <v>436</v>
      </c>
      <c r="L142" s="60" t="s">
        <v>437</v>
      </c>
      <c r="M142" s="68"/>
      <c r="N142" s="77">
        <f t="shared" si="24"/>
        <v>4999.9999999999991</v>
      </c>
      <c r="O142" s="77">
        <f>AVERAGE($N$2:N142)</f>
        <v>5708.9243498817968</v>
      </c>
      <c r="P142" s="77">
        <f t="shared" si="31"/>
        <v>-5.0637453562985684</v>
      </c>
      <c r="Q142" s="49">
        <f t="shared" si="32"/>
        <v>1.6</v>
      </c>
      <c r="R142" s="49">
        <f t="shared" si="33"/>
        <v>1.7</v>
      </c>
      <c r="S142" s="50">
        <f t="shared" si="34"/>
        <v>0.5</v>
      </c>
      <c r="T142" s="50">
        <f t="shared" si="26"/>
        <v>5175.0000000000009</v>
      </c>
      <c r="U142" s="50">
        <f t="shared" si="29"/>
        <v>-316.66666666666515</v>
      </c>
      <c r="V142" s="50">
        <f>IF(A142&lt;&gt;"",AVERAGE($F$2:F142),"")</f>
        <v>1.2127659574468086</v>
      </c>
      <c r="W142" s="50">
        <f>IF(A142&lt;&gt;"", AVERAGE($G$2:G142), "")</f>
        <v>1.3971631205673758</v>
      </c>
      <c r="X142" s="50">
        <f>IF(A142&lt;&gt;"", COUNTIF($H$2:H142, "AC")/SUM($G$2:G142), "")</f>
        <v>0.70050761421319796</v>
      </c>
      <c r="Y142" s="50">
        <f t="shared" si="25"/>
        <v>5364.7442128379598</v>
      </c>
      <c r="Z142" s="50">
        <f t="shared" si="30"/>
        <v>-26.252810971564031</v>
      </c>
      <c r="AA142" s="50" t="str">
        <f t="shared" si="27"/>
        <v>NA</v>
      </c>
      <c r="AB142" s="75" t="str">
        <f t="shared" si="28"/>
        <v>NA</v>
      </c>
      <c r="AC142" s="47" t="s">
        <v>980</v>
      </c>
      <c r="AD142" s="47" t="s">
        <v>980</v>
      </c>
      <c r="AE142" s="47" t="s">
        <v>980</v>
      </c>
      <c r="AF142" s="47" t="s">
        <v>980</v>
      </c>
    </row>
    <row r="143" spans="1:32" x14ac:dyDescent="0.15">
      <c r="A143" s="43" t="s">
        <v>981</v>
      </c>
      <c r="B143" s="34" t="s">
        <v>438</v>
      </c>
      <c r="C143" s="34" t="s">
        <v>439</v>
      </c>
      <c r="D143" s="44" t="s">
        <v>124</v>
      </c>
      <c r="E143" s="44" t="s">
        <v>1050</v>
      </c>
      <c r="F143" s="45">
        <v>1</v>
      </c>
      <c r="G143" s="46">
        <v>1</v>
      </c>
      <c r="H143" s="47" t="s">
        <v>979</v>
      </c>
      <c r="I143" s="44" t="s">
        <v>13</v>
      </c>
      <c r="J143" s="48">
        <v>40580</v>
      </c>
      <c r="K143" s="63"/>
      <c r="L143" s="61"/>
      <c r="M143" s="62"/>
      <c r="N143" s="77">
        <f t="shared" si="24"/>
        <v>6000</v>
      </c>
      <c r="O143" s="77">
        <f>AVERAGE($N$2:N143)</f>
        <v>5710.974178403756</v>
      </c>
      <c r="P143" s="77">
        <f t="shared" si="31"/>
        <v>2.0498285219591708</v>
      </c>
      <c r="Q143" s="49">
        <f t="shared" si="32"/>
        <v>1.5</v>
      </c>
      <c r="R143" s="49">
        <f t="shared" si="33"/>
        <v>1.7</v>
      </c>
      <c r="S143" s="50">
        <f t="shared" si="34"/>
        <v>0.53333333333333333</v>
      </c>
      <c r="T143" s="50">
        <f t="shared" si="26"/>
        <v>5158.3333333333339</v>
      </c>
      <c r="U143" s="50">
        <f t="shared" si="29"/>
        <v>-16.66666666666697</v>
      </c>
      <c r="V143" s="50">
        <f>IF(A143&lt;&gt;"",AVERAGE($F$2:F143),"")</f>
        <v>1.2112676056338028</v>
      </c>
      <c r="W143" s="50">
        <f>IF(A143&lt;&gt;"", AVERAGE($G$2:G143), "")</f>
        <v>1.3943661971830985</v>
      </c>
      <c r="X143" s="50">
        <f>IF(A143&lt;&gt;"", COUNTIF($H$2:H143, "AC")/SUM($G$2:G143), "")</f>
        <v>0.70202020202020199</v>
      </c>
      <c r="Y143" s="50">
        <f t="shared" si="25"/>
        <v>5367.7265613885329</v>
      </c>
      <c r="Z143" s="50">
        <f t="shared" si="30"/>
        <v>2.9823485505730787</v>
      </c>
      <c r="AA143" s="50" t="str">
        <f t="shared" si="27"/>
        <v>NA</v>
      </c>
      <c r="AB143" s="75" t="str">
        <f t="shared" si="28"/>
        <v>NA</v>
      </c>
      <c r="AC143" s="47" t="s">
        <v>980</v>
      </c>
      <c r="AD143" s="47" t="s">
        <v>980</v>
      </c>
      <c r="AE143" s="47" t="s">
        <v>980</v>
      </c>
      <c r="AF143" s="47" t="s">
        <v>980</v>
      </c>
    </row>
    <row r="144" spans="1:32" x14ac:dyDescent="0.15">
      <c r="A144" s="43" t="s">
        <v>981</v>
      </c>
      <c r="B144" s="34" t="s">
        <v>440</v>
      </c>
      <c r="C144" s="34" t="s">
        <v>441</v>
      </c>
      <c r="D144" s="44" t="s">
        <v>163</v>
      </c>
      <c r="E144" s="44" t="s">
        <v>1050</v>
      </c>
      <c r="F144" s="45">
        <v>1</v>
      </c>
      <c r="G144" s="46">
        <v>2</v>
      </c>
      <c r="H144" s="47" t="s">
        <v>979</v>
      </c>
      <c r="I144" s="44" t="s">
        <v>13</v>
      </c>
      <c r="J144" s="48">
        <v>40580</v>
      </c>
      <c r="K144" s="60" t="s">
        <v>442</v>
      </c>
      <c r="L144" s="60" t="s">
        <v>443</v>
      </c>
      <c r="M144" s="62"/>
      <c r="N144" s="77">
        <f t="shared" si="24"/>
        <v>4500</v>
      </c>
      <c r="O144" s="77">
        <f>AVERAGE($N$2:N144)</f>
        <v>5702.5058275058282</v>
      </c>
      <c r="P144" s="77">
        <f t="shared" si="31"/>
        <v>-8.4683508979278486</v>
      </c>
      <c r="Q144" s="49">
        <f t="shared" si="32"/>
        <v>1.5</v>
      </c>
      <c r="R144" s="49">
        <f t="shared" si="33"/>
        <v>1.7</v>
      </c>
      <c r="S144" s="50">
        <f t="shared" si="34"/>
        <v>0.5</v>
      </c>
      <c r="T144" s="50">
        <f t="shared" si="26"/>
        <v>5075.0000000000009</v>
      </c>
      <c r="U144" s="50">
        <f t="shared" si="29"/>
        <v>-83.33333333333303</v>
      </c>
      <c r="V144" s="50">
        <f>IF(A144&lt;&gt;"",AVERAGE($F$2:F144),"")</f>
        <v>1.2097902097902098</v>
      </c>
      <c r="W144" s="50">
        <f>IF(A144&lt;&gt;"", AVERAGE($G$2:G144), "")</f>
        <v>1.3986013986013985</v>
      </c>
      <c r="X144" s="50">
        <f>IF(A144&lt;&gt;"", COUNTIF($H$2:H144, "AC")/SUM($G$2:G144), "")</f>
        <v>0.7</v>
      </c>
      <c r="Y144" s="50">
        <f t="shared" si="25"/>
        <v>5360.1398601398605</v>
      </c>
      <c r="Z144" s="50">
        <f t="shared" si="30"/>
        <v>-7.5867012486723979</v>
      </c>
      <c r="AA144" s="50" t="str">
        <f t="shared" si="27"/>
        <v>NA</v>
      </c>
      <c r="AB144" s="75" t="str">
        <f t="shared" si="28"/>
        <v>NA</v>
      </c>
      <c r="AC144" s="47" t="s">
        <v>980</v>
      </c>
      <c r="AD144" s="47" t="s">
        <v>980</v>
      </c>
      <c r="AE144" s="47" t="s">
        <v>980</v>
      </c>
      <c r="AF144" s="47" t="s">
        <v>980</v>
      </c>
    </row>
    <row r="145" spans="1:32" x14ac:dyDescent="0.15">
      <c r="A145" s="43" t="s">
        <v>981</v>
      </c>
      <c r="B145" s="34" t="s">
        <v>444</v>
      </c>
      <c r="C145" s="34" t="s">
        <v>445</v>
      </c>
      <c r="D145" s="44" t="s">
        <v>446</v>
      </c>
      <c r="E145" s="44" t="s">
        <v>1050</v>
      </c>
      <c r="F145" s="45">
        <v>1</v>
      </c>
      <c r="G145" s="46">
        <v>2</v>
      </c>
      <c r="H145" s="47" t="s">
        <v>979</v>
      </c>
      <c r="I145" s="44" t="s">
        <v>13</v>
      </c>
      <c r="J145" s="48">
        <v>40580</v>
      </c>
      <c r="K145" s="63"/>
      <c r="L145" s="60" t="s">
        <v>447</v>
      </c>
      <c r="M145" s="62"/>
      <c r="N145" s="77">
        <f t="shared" si="24"/>
        <v>4500</v>
      </c>
      <c r="O145" s="77">
        <f>AVERAGE($N$2:N145)</f>
        <v>5694.1550925925931</v>
      </c>
      <c r="P145" s="77">
        <f t="shared" si="31"/>
        <v>-8.350734913235101</v>
      </c>
      <c r="Q145" s="49">
        <f t="shared" si="32"/>
        <v>1.5</v>
      </c>
      <c r="R145" s="49">
        <f t="shared" si="33"/>
        <v>1.8</v>
      </c>
      <c r="S145" s="50">
        <f t="shared" si="34"/>
        <v>0.47058823529411764</v>
      </c>
      <c r="T145" s="50">
        <f t="shared" si="26"/>
        <v>4976.4705882352946</v>
      </c>
      <c r="U145" s="50">
        <f t="shared" si="29"/>
        <v>-98.52941176470631</v>
      </c>
      <c r="V145" s="50">
        <f>IF(A145&lt;&gt;"",AVERAGE($F$2:F145),"")</f>
        <v>1.2083333333333333</v>
      </c>
      <c r="W145" s="50">
        <f>IF(A145&lt;&gt;"", AVERAGE($G$2:G145), "")</f>
        <v>1.4027777777777777</v>
      </c>
      <c r="X145" s="50">
        <f>IF(A145&lt;&gt;"", COUNTIF($H$2:H145, "AC")/SUM($G$2:G145), "")</f>
        <v>0.69801980198019797</v>
      </c>
      <c r="Y145" s="50">
        <f t="shared" si="25"/>
        <v>5352.6883938393839</v>
      </c>
      <c r="Z145" s="50">
        <f t="shared" si="30"/>
        <v>-7.451466300476568</v>
      </c>
      <c r="AA145" s="50" t="str">
        <f t="shared" si="27"/>
        <v>NA</v>
      </c>
      <c r="AB145" s="75" t="str">
        <f t="shared" si="28"/>
        <v>NA</v>
      </c>
      <c r="AC145" s="47" t="s">
        <v>980</v>
      </c>
      <c r="AD145" s="47" t="s">
        <v>980</v>
      </c>
      <c r="AE145" s="47" t="s">
        <v>980</v>
      </c>
      <c r="AF145" s="47" t="s">
        <v>980</v>
      </c>
    </row>
    <row r="146" spans="1:32" x14ac:dyDescent="0.15">
      <c r="A146" s="43" t="s">
        <v>981</v>
      </c>
      <c r="B146" s="34" t="s">
        <v>448</v>
      </c>
      <c r="C146" s="34" t="s">
        <v>449</v>
      </c>
      <c r="D146" s="44" t="s">
        <v>226</v>
      </c>
      <c r="E146" s="44" t="s">
        <v>1050</v>
      </c>
      <c r="F146" s="45">
        <v>1</v>
      </c>
      <c r="G146" s="46">
        <v>1</v>
      </c>
      <c r="H146" s="47" t="s">
        <v>979</v>
      </c>
      <c r="I146" s="44" t="s">
        <v>13</v>
      </c>
      <c r="J146" s="48">
        <v>40580</v>
      </c>
      <c r="K146" s="60" t="s">
        <v>450</v>
      </c>
      <c r="L146" s="61"/>
      <c r="M146" s="62"/>
      <c r="N146" s="77">
        <f t="shared" si="24"/>
        <v>6000</v>
      </c>
      <c r="O146" s="77">
        <f>AVERAGE($N$2:N146)</f>
        <v>5696.2643678160921</v>
      </c>
      <c r="P146" s="77">
        <f t="shared" si="31"/>
        <v>2.1092752234990257</v>
      </c>
      <c r="Q146" s="49">
        <f t="shared" si="32"/>
        <v>1.5</v>
      </c>
      <c r="R146" s="49">
        <f t="shared" si="33"/>
        <v>1.8</v>
      </c>
      <c r="S146" s="50">
        <f t="shared" si="34"/>
        <v>0.47058823529411764</v>
      </c>
      <c r="T146" s="50">
        <f t="shared" si="26"/>
        <v>4976.4705882352946</v>
      </c>
      <c r="U146" s="50">
        <f t="shared" si="29"/>
        <v>0</v>
      </c>
      <c r="V146" s="50">
        <f>IF(A146&lt;&gt;"",AVERAGE($F$2:F146),"")</f>
        <v>1.2068965517241379</v>
      </c>
      <c r="W146" s="50">
        <f>IF(A146&lt;&gt;"", AVERAGE($G$2:G146), "")</f>
        <v>1.4</v>
      </c>
      <c r="X146" s="50">
        <f>IF(A146&lt;&gt;"", COUNTIF($H$2:H146, "AC")/SUM($G$2:G146), "")</f>
        <v>0.69950738916256161</v>
      </c>
      <c r="Y146" s="50">
        <f t="shared" si="25"/>
        <v>5355.6650246305426</v>
      </c>
      <c r="Z146" s="50">
        <f t="shared" si="30"/>
        <v>2.9766307911586409</v>
      </c>
      <c r="AA146" s="50" t="str">
        <f t="shared" si="27"/>
        <v>NA</v>
      </c>
      <c r="AB146" s="75" t="str">
        <f t="shared" si="28"/>
        <v>NA</v>
      </c>
      <c r="AC146" s="47" t="s">
        <v>980</v>
      </c>
      <c r="AD146" s="47" t="s">
        <v>980</v>
      </c>
      <c r="AE146" s="47" t="s">
        <v>980</v>
      </c>
      <c r="AF146" s="47" t="s">
        <v>980</v>
      </c>
    </row>
    <row r="147" spans="1:32" x14ac:dyDescent="0.15">
      <c r="A147" s="43" t="s">
        <v>981</v>
      </c>
      <c r="B147" s="34" t="s">
        <v>451</v>
      </c>
      <c r="C147" s="34" t="s">
        <v>452</v>
      </c>
      <c r="D147" s="44" t="s">
        <v>288</v>
      </c>
      <c r="E147" s="44" t="s">
        <v>1050</v>
      </c>
      <c r="F147" s="45">
        <v>1</v>
      </c>
      <c r="G147" s="46">
        <v>1</v>
      </c>
      <c r="H147" s="47" t="s">
        <v>979</v>
      </c>
      <c r="I147" s="44" t="s">
        <v>13</v>
      </c>
      <c r="J147" s="48">
        <v>40581</v>
      </c>
      <c r="K147" s="63"/>
      <c r="L147" s="61"/>
      <c r="M147" s="62"/>
      <c r="N147" s="77">
        <f t="shared" si="24"/>
        <v>6000</v>
      </c>
      <c r="O147" s="77">
        <f>AVERAGE($N$2:N147)</f>
        <v>5698.3447488584479</v>
      </c>
      <c r="P147" s="77">
        <f t="shared" si="31"/>
        <v>2.0803810423558389</v>
      </c>
      <c r="Q147" s="49">
        <f t="shared" si="32"/>
        <v>1.5</v>
      </c>
      <c r="R147" s="49">
        <f t="shared" si="33"/>
        <v>1.8</v>
      </c>
      <c r="S147" s="50">
        <f t="shared" si="34"/>
        <v>0.52941176470588236</v>
      </c>
      <c r="T147" s="50">
        <f t="shared" si="26"/>
        <v>5123.5294117647054</v>
      </c>
      <c r="U147" s="50">
        <f t="shared" si="29"/>
        <v>147.0588235294108</v>
      </c>
      <c r="V147" s="50">
        <f>IF(A147&lt;&gt;"",AVERAGE($F$2:F147),"")</f>
        <v>1.2054794520547945</v>
      </c>
      <c r="W147" s="50">
        <f>IF(A147&lt;&gt;"", AVERAGE($G$2:G147), "")</f>
        <v>1.3972602739726028</v>
      </c>
      <c r="X147" s="50">
        <f>IF(A147&lt;&gt;"", COUNTIF($H$2:H147, "AC")/SUM($G$2:G147), "")</f>
        <v>0.7009803921568627</v>
      </c>
      <c r="Y147" s="50">
        <f t="shared" si="25"/>
        <v>5358.6153639538006</v>
      </c>
      <c r="Z147" s="50">
        <f t="shared" si="30"/>
        <v>2.9503393232580493</v>
      </c>
      <c r="AA147" s="50" t="str">
        <f t="shared" si="27"/>
        <v>NA</v>
      </c>
      <c r="AB147" s="75" t="str">
        <f t="shared" si="28"/>
        <v>NA</v>
      </c>
      <c r="AC147" s="47" t="s">
        <v>980</v>
      </c>
      <c r="AD147" s="47" t="s">
        <v>980</v>
      </c>
      <c r="AE147" s="47" t="s">
        <v>980</v>
      </c>
      <c r="AF147" s="47" t="s">
        <v>980</v>
      </c>
    </row>
    <row r="148" spans="1:32" x14ac:dyDescent="0.15">
      <c r="A148" s="43" t="s">
        <v>981</v>
      </c>
      <c r="B148" s="34" t="s">
        <v>453</v>
      </c>
      <c r="C148" s="34" t="s">
        <v>454</v>
      </c>
      <c r="D148" s="44" t="s">
        <v>455</v>
      </c>
      <c r="E148" s="44" t="s">
        <v>1050</v>
      </c>
      <c r="F148" s="45">
        <v>2</v>
      </c>
      <c r="G148" s="46">
        <v>6</v>
      </c>
      <c r="H148" s="47" t="s">
        <v>979</v>
      </c>
      <c r="I148" s="44" t="s">
        <v>31</v>
      </c>
      <c r="J148" s="48">
        <v>40581</v>
      </c>
      <c r="K148" s="63"/>
      <c r="L148" s="60" t="s">
        <v>456</v>
      </c>
      <c r="M148" s="62"/>
      <c r="N148" s="77">
        <f t="shared" si="24"/>
        <v>3666.666666666667</v>
      </c>
      <c r="O148" s="77">
        <f>AVERAGE($N$2:N148)</f>
        <v>5684.5238095238092</v>
      </c>
      <c r="P148" s="77">
        <f t="shared" si="31"/>
        <v>-13.820939334638751</v>
      </c>
      <c r="Q148" s="49">
        <f t="shared" si="32"/>
        <v>1.5</v>
      </c>
      <c r="R148" s="49">
        <f t="shared" si="33"/>
        <v>2.2999999999999998</v>
      </c>
      <c r="S148" s="50">
        <f t="shared" si="34"/>
        <v>0.40909090909090912</v>
      </c>
      <c r="T148" s="50">
        <f t="shared" si="26"/>
        <v>4697.727272727273</v>
      </c>
      <c r="U148" s="50">
        <f t="shared" si="29"/>
        <v>-425.80213903743243</v>
      </c>
      <c r="V148" s="50">
        <f>IF(A148&lt;&gt;"",AVERAGE($F$2:F148),"")</f>
        <v>1.2108843537414966</v>
      </c>
      <c r="W148" s="50">
        <f>IF(A148&lt;&gt;"", AVERAGE($G$2:G148), "")</f>
        <v>1.4285714285714286</v>
      </c>
      <c r="X148" s="50">
        <f>IF(A148&lt;&gt;"", COUNTIF($H$2:H148, "AC")/SUM($G$2:G148), "")</f>
        <v>0.68571428571428572</v>
      </c>
      <c r="Y148" s="50">
        <f t="shared" si="25"/>
        <v>5318.0272108843537</v>
      </c>
      <c r="Z148" s="50">
        <f t="shared" si="30"/>
        <v>-40.588153069446889</v>
      </c>
      <c r="AA148" s="50" t="str">
        <f t="shared" si="27"/>
        <v>NA</v>
      </c>
      <c r="AB148" s="75" t="str">
        <f t="shared" si="28"/>
        <v>NA</v>
      </c>
      <c r="AC148" s="47" t="s">
        <v>980</v>
      </c>
      <c r="AD148" s="47" t="s">
        <v>980</v>
      </c>
      <c r="AE148" s="47" t="s">
        <v>980</v>
      </c>
      <c r="AF148" s="47" t="s">
        <v>980</v>
      </c>
    </row>
    <row r="149" spans="1:32" x14ac:dyDescent="0.15">
      <c r="A149" s="43" t="s">
        <v>981</v>
      </c>
      <c r="B149" s="34" t="s">
        <v>457</v>
      </c>
      <c r="C149" s="34" t="s">
        <v>458</v>
      </c>
      <c r="D149" s="44" t="s">
        <v>205</v>
      </c>
      <c r="E149" s="44" t="s">
        <v>1050</v>
      </c>
      <c r="F149" s="45">
        <v>1</v>
      </c>
      <c r="G149" s="46">
        <v>4</v>
      </c>
      <c r="H149" s="47" t="s">
        <v>979</v>
      </c>
      <c r="I149" s="44" t="s">
        <v>31</v>
      </c>
      <c r="J149" s="48">
        <v>40581</v>
      </c>
      <c r="K149" s="63"/>
      <c r="L149" s="61"/>
      <c r="M149" s="62"/>
      <c r="N149" s="77">
        <f t="shared" ref="N149:N212" si="35">(0.5*F149/5+0.25*(1-(G149-1)/10)+0.25*(IF(H149="AC",1,0)/G149))*10000</f>
        <v>3375</v>
      </c>
      <c r="O149" s="77">
        <f>AVERAGE($N$2:N149)</f>
        <v>5668.9189189189192</v>
      </c>
      <c r="P149" s="77">
        <f t="shared" si="31"/>
        <v>-15.604890604889988</v>
      </c>
      <c r="Q149" s="49">
        <f t="shared" si="32"/>
        <v>1.4</v>
      </c>
      <c r="R149" s="49">
        <f t="shared" si="33"/>
        <v>2.6</v>
      </c>
      <c r="S149" s="50">
        <f t="shared" si="34"/>
        <v>0.36</v>
      </c>
      <c r="T149" s="50">
        <f t="shared" si="26"/>
        <v>4399.9999999999991</v>
      </c>
      <c r="U149" s="50">
        <f t="shared" si="29"/>
        <v>-297.72727272727388</v>
      </c>
      <c r="V149" s="50">
        <f>IF(A149&lt;&gt;"",AVERAGE($F$2:F149),"")</f>
        <v>1.2094594594594594</v>
      </c>
      <c r="W149" s="50">
        <f>IF(A149&lt;&gt;"", AVERAGE($G$2:G149), "")</f>
        <v>1.4459459459459461</v>
      </c>
      <c r="X149" s="50">
        <f>IF(A149&lt;&gt;"", COUNTIF($H$2:H149, "AC")/SUM($G$2:G149), "")</f>
        <v>0.67757009345794394</v>
      </c>
      <c r="Y149" s="50">
        <f t="shared" si="25"/>
        <v>5291.8982066178332</v>
      </c>
      <c r="Z149" s="50">
        <f t="shared" si="30"/>
        <v>-26.129004266520496</v>
      </c>
      <c r="AA149" s="50" t="str">
        <f t="shared" si="27"/>
        <v>NA</v>
      </c>
      <c r="AB149" s="75" t="str">
        <f t="shared" si="28"/>
        <v>NA</v>
      </c>
      <c r="AC149" s="47" t="s">
        <v>980</v>
      </c>
      <c r="AD149" s="47" t="s">
        <v>980</v>
      </c>
      <c r="AE149" s="47" t="s">
        <v>980</v>
      </c>
      <c r="AF149" s="47" t="s">
        <v>980</v>
      </c>
    </row>
    <row r="150" spans="1:32" x14ac:dyDescent="0.15">
      <c r="A150" s="43" t="s">
        <v>981</v>
      </c>
      <c r="B150" s="34" t="s">
        <v>459</v>
      </c>
      <c r="C150" s="34" t="s">
        <v>460</v>
      </c>
      <c r="D150" s="44" t="s">
        <v>120</v>
      </c>
      <c r="E150" s="44" t="s">
        <v>1050</v>
      </c>
      <c r="F150" s="45">
        <v>1</v>
      </c>
      <c r="G150" s="46">
        <v>1</v>
      </c>
      <c r="H150" s="47" t="s">
        <v>979</v>
      </c>
      <c r="I150" s="44" t="s">
        <v>13</v>
      </c>
      <c r="J150" s="48">
        <v>40582</v>
      </c>
      <c r="K150" s="63"/>
      <c r="L150" s="61"/>
      <c r="M150" s="62"/>
      <c r="N150" s="77">
        <f t="shared" si="35"/>
        <v>6000</v>
      </c>
      <c r="O150" s="77">
        <f>AVERAGE($N$2:N150)</f>
        <v>5671.1409395973151</v>
      </c>
      <c r="P150" s="77">
        <f t="shared" si="31"/>
        <v>2.2220206783958929</v>
      </c>
      <c r="Q150" s="49">
        <f t="shared" si="32"/>
        <v>1.4</v>
      </c>
      <c r="R150" s="49">
        <f t="shared" si="33"/>
        <v>2.6</v>
      </c>
      <c r="S150" s="50">
        <f t="shared" si="34"/>
        <v>0.39130434782608697</v>
      </c>
      <c r="T150" s="50">
        <f t="shared" si="26"/>
        <v>4478.260869565217</v>
      </c>
      <c r="U150" s="50">
        <f t="shared" si="29"/>
        <v>78.260869565217945</v>
      </c>
      <c r="V150" s="50">
        <f>IF(A150&lt;&gt;"",AVERAGE($F$2:F150),"")</f>
        <v>1.2080536912751678</v>
      </c>
      <c r="W150" s="50">
        <f>IF(A150&lt;&gt;"", AVERAGE($G$2:G150), "")</f>
        <v>1.4429530201342282</v>
      </c>
      <c r="X150" s="50">
        <f>IF(A150&lt;&gt;"", COUNTIF($H$2:H150, "AC")/SUM($G$2:G150), "")</f>
        <v>0.67906976744186043</v>
      </c>
      <c r="Y150" s="50">
        <f t="shared" si="25"/>
        <v>5294.9898548462616</v>
      </c>
      <c r="Z150" s="50">
        <f t="shared" si="30"/>
        <v>3.091648228428312</v>
      </c>
      <c r="AA150" s="50" t="str">
        <f t="shared" si="27"/>
        <v>NA</v>
      </c>
      <c r="AB150" s="75" t="str">
        <f t="shared" si="28"/>
        <v>NA</v>
      </c>
      <c r="AC150" s="47" t="s">
        <v>980</v>
      </c>
      <c r="AD150" s="47" t="s">
        <v>980</v>
      </c>
      <c r="AE150" s="47" t="s">
        <v>980</v>
      </c>
      <c r="AF150" s="47" t="s">
        <v>980</v>
      </c>
    </row>
    <row r="151" spans="1:32" x14ac:dyDescent="0.15">
      <c r="A151" s="43" t="s">
        <v>981</v>
      </c>
      <c r="B151" s="34" t="s">
        <v>461</v>
      </c>
      <c r="C151" s="34" t="s">
        <v>462</v>
      </c>
      <c r="D151" s="44" t="s">
        <v>20</v>
      </c>
      <c r="E151" s="44" t="s">
        <v>1050</v>
      </c>
      <c r="F151" s="45">
        <v>1</v>
      </c>
      <c r="G151" s="46">
        <v>1</v>
      </c>
      <c r="H151" s="47" t="s">
        <v>979</v>
      </c>
      <c r="I151" s="44" t="s">
        <v>13</v>
      </c>
      <c r="J151" s="48">
        <v>40582</v>
      </c>
      <c r="K151" s="63"/>
      <c r="L151" s="61"/>
      <c r="M151" s="62"/>
      <c r="N151" s="77">
        <f t="shared" si="35"/>
        <v>6000</v>
      </c>
      <c r="O151" s="77">
        <f>AVERAGE($N$2:N151)</f>
        <v>5673.333333333333</v>
      </c>
      <c r="P151" s="77">
        <f t="shared" si="31"/>
        <v>2.192393736017948</v>
      </c>
      <c r="Q151" s="49">
        <f t="shared" si="32"/>
        <v>1.3</v>
      </c>
      <c r="R151" s="49">
        <f t="shared" si="33"/>
        <v>2.4</v>
      </c>
      <c r="S151" s="50">
        <f t="shared" si="34"/>
        <v>0.47368421052631576</v>
      </c>
      <c r="T151" s="50">
        <f t="shared" si="26"/>
        <v>4634.2105263157891</v>
      </c>
      <c r="U151" s="50">
        <f t="shared" si="29"/>
        <v>155.9496567505721</v>
      </c>
      <c r="V151" s="50">
        <f>IF(A151&lt;&gt;"",AVERAGE($F$2:F151),"")</f>
        <v>1.2066666666666668</v>
      </c>
      <c r="W151" s="50">
        <f>IF(A151&lt;&gt;"", AVERAGE($G$2:G151), "")</f>
        <v>1.44</v>
      </c>
      <c r="X151" s="50">
        <f>IF(A151&lt;&gt;"", COUNTIF($H$2:H151, "AC")/SUM($G$2:G151), "")</f>
        <v>0.68055555555555558</v>
      </c>
      <c r="Y151" s="50">
        <f t="shared" si="25"/>
        <v>5298.0555555555566</v>
      </c>
      <c r="Z151" s="50">
        <f t="shared" si="30"/>
        <v>3.0657007092950153</v>
      </c>
      <c r="AA151" s="50" t="str">
        <f t="shared" si="27"/>
        <v>NA</v>
      </c>
      <c r="AB151" s="75" t="str">
        <f t="shared" si="28"/>
        <v>NA</v>
      </c>
      <c r="AC151" s="47" t="s">
        <v>980</v>
      </c>
      <c r="AD151" s="47" t="s">
        <v>980</v>
      </c>
      <c r="AE151" s="47" t="s">
        <v>980</v>
      </c>
      <c r="AF151" s="47" t="s">
        <v>980</v>
      </c>
    </row>
    <row r="152" spans="1:32" x14ac:dyDescent="0.15">
      <c r="A152" s="43" t="s">
        <v>981</v>
      </c>
      <c r="B152" s="34" t="s">
        <v>463</v>
      </c>
      <c r="C152" s="34" t="s">
        <v>464</v>
      </c>
      <c r="D152" s="44" t="s">
        <v>465</v>
      </c>
      <c r="E152" s="44" t="s">
        <v>1050</v>
      </c>
      <c r="F152" s="45">
        <v>1</v>
      </c>
      <c r="G152" s="46">
        <v>2</v>
      </c>
      <c r="H152" s="47" t="s">
        <v>979</v>
      </c>
      <c r="I152" s="44" t="s">
        <v>13</v>
      </c>
      <c r="J152" s="48">
        <v>40582</v>
      </c>
      <c r="K152" s="63"/>
      <c r="L152" s="61"/>
      <c r="M152" s="62"/>
      <c r="N152" s="77">
        <f t="shared" si="35"/>
        <v>4500</v>
      </c>
      <c r="O152" s="77">
        <f>AVERAGE($N$2:N152)</f>
        <v>5665.5629139072844</v>
      </c>
      <c r="P152" s="77">
        <f t="shared" si="31"/>
        <v>-7.7704194260486474</v>
      </c>
      <c r="Q152" s="49">
        <f t="shared" si="32"/>
        <v>1.1000000000000001</v>
      </c>
      <c r="R152" s="49">
        <f t="shared" si="33"/>
        <v>2.1</v>
      </c>
      <c r="S152" s="50">
        <f t="shared" si="34"/>
        <v>0.45</v>
      </c>
      <c r="T152" s="50">
        <f t="shared" si="26"/>
        <v>4450</v>
      </c>
      <c r="U152" s="50">
        <f t="shared" si="29"/>
        <v>-184.21052631578914</v>
      </c>
      <c r="V152" s="50">
        <f>IF(A152&lt;&gt;"",AVERAGE($F$2:F152),"")</f>
        <v>1.2052980132450331</v>
      </c>
      <c r="W152" s="50">
        <f>IF(A152&lt;&gt;"", AVERAGE($G$2:G152), "")</f>
        <v>1.4437086092715232</v>
      </c>
      <c r="X152" s="50">
        <f>IF(A152&lt;&gt;"", COUNTIF($H$2:H152, "AC")/SUM($G$2:G152), "")</f>
        <v>0.67889908256880738</v>
      </c>
      <c r="Y152" s="50">
        <f t="shared" si="25"/>
        <v>5291.61856734917</v>
      </c>
      <c r="Z152" s="50">
        <f t="shared" si="30"/>
        <v>-6.4369882063865589</v>
      </c>
      <c r="AA152" s="50" t="str">
        <f t="shared" si="27"/>
        <v>NA</v>
      </c>
      <c r="AB152" s="75" t="str">
        <f t="shared" si="28"/>
        <v>NA</v>
      </c>
      <c r="AC152" s="47" t="s">
        <v>980</v>
      </c>
      <c r="AD152" s="47" t="s">
        <v>980</v>
      </c>
      <c r="AE152" s="47" t="s">
        <v>980</v>
      </c>
      <c r="AF152" s="47" t="s">
        <v>980</v>
      </c>
    </row>
    <row r="153" spans="1:32" x14ac:dyDescent="0.15">
      <c r="A153" s="43" t="s">
        <v>981</v>
      </c>
      <c r="B153" s="34" t="s">
        <v>466</v>
      </c>
      <c r="C153" s="34" t="s">
        <v>467</v>
      </c>
      <c r="D153" s="44" t="s">
        <v>20</v>
      </c>
      <c r="E153" s="44" t="s">
        <v>1050</v>
      </c>
      <c r="F153" s="45">
        <v>1</v>
      </c>
      <c r="G153" s="46">
        <v>1</v>
      </c>
      <c r="H153" s="47" t="s">
        <v>979</v>
      </c>
      <c r="I153" s="44" t="s">
        <v>13</v>
      </c>
      <c r="J153" s="48">
        <v>40583</v>
      </c>
      <c r="K153" s="63"/>
      <c r="L153" s="61"/>
      <c r="M153" s="62"/>
      <c r="N153" s="77">
        <f t="shared" si="35"/>
        <v>6000</v>
      </c>
      <c r="O153" s="77">
        <f>AVERAGE($N$2:N153)</f>
        <v>5667.7631578947367</v>
      </c>
      <c r="P153" s="77">
        <f t="shared" si="31"/>
        <v>2.2002439874522679</v>
      </c>
      <c r="Q153" s="49">
        <f t="shared" si="32"/>
        <v>1.1000000000000001</v>
      </c>
      <c r="R153" s="49">
        <f t="shared" si="33"/>
        <v>2.1</v>
      </c>
      <c r="S153" s="50">
        <f t="shared" si="34"/>
        <v>0.47368421052631576</v>
      </c>
      <c r="T153" s="50">
        <f t="shared" si="26"/>
        <v>4509.2105263157891</v>
      </c>
      <c r="U153" s="50">
        <f t="shared" si="29"/>
        <v>59.210526315789139</v>
      </c>
      <c r="V153" s="50">
        <f>IF(A153&lt;&gt;"",AVERAGE($F$2:F153),"")</f>
        <v>1.2039473684210527</v>
      </c>
      <c r="W153" s="50">
        <f>IF(A153&lt;&gt;"", AVERAGE($G$2:G153), "")</f>
        <v>1.4407894736842106</v>
      </c>
      <c r="X153" s="50">
        <f>IF(A153&lt;&gt;"", COUNTIF($H$2:H153, "AC")/SUM($G$2:G153), "")</f>
        <v>0.68036529680365299</v>
      </c>
      <c r="Y153" s="50">
        <f t="shared" si="25"/>
        <v>5294.6632420091319</v>
      </c>
      <c r="Z153" s="50">
        <f t="shared" si="30"/>
        <v>3.0446746599618564</v>
      </c>
      <c r="AA153" s="50" t="str">
        <f t="shared" si="27"/>
        <v>NA</v>
      </c>
      <c r="AB153" s="75" t="str">
        <f t="shared" si="28"/>
        <v>NA</v>
      </c>
      <c r="AC153" s="47" t="s">
        <v>980</v>
      </c>
      <c r="AD153" s="47" t="s">
        <v>980</v>
      </c>
      <c r="AE153" s="47" t="s">
        <v>980</v>
      </c>
      <c r="AF153" s="47" t="s">
        <v>980</v>
      </c>
    </row>
    <row r="154" spans="1:32" x14ac:dyDescent="0.15">
      <c r="A154" s="43" t="s">
        <v>981</v>
      </c>
      <c r="B154" s="34" t="s">
        <v>468</v>
      </c>
      <c r="C154" s="34" t="s">
        <v>469</v>
      </c>
      <c r="D154" s="44" t="s">
        <v>470</v>
      </c>
      <c r="E154" s="44" t="s">
        <v>1050</v>
      </c>
      <c r="F154" s="45">
        <v>1</v>
      </c>
      <c r="G154" s="46">
        <v>1</v>
      </c>
      <c r="H154" s="47" t="s">
        <v>979</v>
      </c>
      <c r="I154" s="44" t="s">
        <v>13</v>
      </c>
      <c r="J154" s="48">
        <v>40583</v>
      </c>
      <c r="K154" s="63"/>
      <c r="L154" s="61"/>
      <c r="M154" s="62"/>
      <c r="N154" s="77">
        <f t="shared" si="35"/>
        <v>6000</v>
      </c>
      <c r="O154" s="77">
        <f>AVERAGE($N$2:N154)</f>
        <v>5669.9346405228762</v>
      </c>
      <c r="P154" s="77">
        <f t="shared" si="31"/>
        <v>2.171482628139529</v>
      </c>
      <c r="Q154" s="49">
        <f t="shared" si="32"/>
        <v>1.1000000000000001</v>
      </c>
      <c r="R154" s="49">
        <f t="shared" si="33"/>
        <v>2</v>
      </c>
      <c r="S154" s="50">
        <f t="shared" si="34"/>
        <v>0.5</v>
      </c>
      <c r="T154" s="50">
        <f t="shared" si="26"/>
        <v>4600</v>
      </c>
      <c r="U154" s="50">
        <f t="shared" si="29"/>
        <v>90.789473684210861</v>
      </c>
      <c r="V154" s="50">
        <f>IF(A154&lt;&gt;"",AVERAGE($F$2:F154),"")</f>
        <v>1.2026143790849673</v>
      </c>
      <c r="W154" s="50">
        <f>IF(A154&lt;&gt;"", AVERAGE($G$2:G154), "")</f>
        <v>1.4379084967320261</v>
      </c>
      <c r="X154" s="50">
        <f>IF(A154&lt;&gt;"", COUNTIF($H$2:H154, "AC")/SUM($G$2:G154), "")</f>
        <v>0.68181818181818177</v>
      </c>
      <c r="Y154" s="50">
        <f t="shared" si="25"/>
        <v>5297.6827094474156</v>
      </c>
      <c r="Z154" s="50">
        <f t="shared" si="30"/>
        <v>3.0194674382837547</v>
      </c>
      <c r="AA154" s="50" t="str">
        <f t="shared" si="27"/>
        <v>NA</v>
      </c>
      <c r="AB154" s="75" t="str">
        <f t="shared" si="28"/>
        <v>NA</v>
      </c>
      <c r="AC154" s="47" t="s">
        <v>980</v>
      </c>
      <c r="AD154" s="47" t="s">
        <v>980</v>
      </c>
      <c r="AE154" s="47" t="s">
        <v>980</v>
      </c>
      <c r="AF154" s="47" t="s">
        <v>980</v>
      </c>
    </row>
    <row r="155" spans="1:32" x14ac:dyDescent="0.15">
      <c r="A155" s="43" t="s">
        <v>981</v>
      </c>
      <c r="B155" s="34" t="s">
        <v>471</v>
      </c>
      <c r="C155" s="34" t="s">
        <v>472</v>
      </c>
      <c r="D155" s="44" t="s">
        <v>120</v>
      </c>
      <c r="E155" s="44" t="s">
        <v>1050</v>
      </c>
      <c r="F155" s="45">
        <v>1</v>
      </c>
      <c r="G155" s="46">
        <v>1</v>
      </c>
      <c r="H155" s="47" t="s">
        <v>979</v>
      </c>
      <c r="I155" s="44" t="s">
        <v>31</v>
      </c>
      <c r="J155" s="48">
        <v>40583</v>
      </c>
      <c r="K155" s="63"/>
      <c r="L155" s="61"/>
      <c r="M155" s="62"/>
      <c r="N155" s="77">
        <f t="shared" si="35"/>
        <v>6000</v>
      </c>
      <c r="O155" s="77">
        <f>AVERAGE($N$2:N155)</f>
        <v>5672.0779220779223</v>
      </c>
      <c r="P155" s="77">
        <f t="shared" si="31"/>
        <v>2.1432815550460873</v>
      </c>
      <c r="Q155" s="49">
        <f t="shared" si="32"/>
        <v>1.1000000000000001</v>
      </c>
      <c r="R155" s="49">
        <f t="shared" si="33"/>
        <v>1.9</v>
      </c>
      <c r="S155" s="50">
        <f t="shared" si="34"/>
        <v>0.5</v>
      </c>
      <c r="T155" s="50">
        <f t="shared" si="26"/>
        <v>4625</v>
      </c>
      <c r="U155" s="50">
        <f t="shared" si="29"/>
        <v>25</v>
      </c>
      <c r="V155" s="50">
        <f>IF(A155&lt;&gt;"",AVERAGE($F$2:F155),"")</f>
        <v>1.2012987012987013</v>
      </c>
      <c r="W155" s="50">
        <f>IF(A155&lt;&gt;"", AVERAGE($G$2:G155), "")</f>
        <v>1.4350649350649352</v>
      </c>
      <c r="X155" s="50">
        <f>IF(A155&lt;&gt;"", COUNTIF($H$2:H155, "AC")/SUM($G$2:G155), "")</f>
        <v>0.68325791855203621</v>
      </c>
      <c r="Y155" s="50">
        <f t="shared" si="25"/>
        <v>5300.6772639125584</v>
      </c>
      <c r="Z155" s="50">
        <f t="shared" si="30"/>
        <v>2.9945544651427554</v>
      </c>
      <c r="AA155" s="50" t="str">
        <f t="shared" si="27"/>
        <v>NA</v>
      </c>
      <c r="AB155" s="75" t="str">
        <f t="shared" si="28"/>
        <v>NA</v>
      </c>
      <c r="AC155" s="47" t="s">
        <v>980</v>
      </c>
      <c r="AD155" s="47" t="s">
        <v>980</v>
      </c>
      <c r="AE155" s="47" t="s">
        <v>980</v>
      </c>
      <c r="AF155" s="47" t="s">
        <v>980</v>
      </c>
    </row>
    <row r="156" spans="1:32" x14ac:dyDescent="0.15">
      <c r="A156" s="43" t="s">
        <v>981</v>
      </c>
      <c r="B156" s="34" t="s">
        <v>473</v>
      </c>
      <c r="C156" s="34" t="s">
        <v>474</v>
      </c>
      <c r="D156" s="44" t="s">
        <v>20</v>
      </c>
      <c r="E156" s="44" t="s">
        <v>1050</v>
      </c>
      <c r="F156" s="45">
        <v>1</v>
      </c>
      <c r="G156" s="46">
        <v>1</v>
      </c>
      <c r="H156" s="47" t="s">
        <v>979</v>
      </c>
      <c r="I156" s="44" t="s">
        <v>13</v>
      </c>
      <c r="J156" s="48">
        <v>40584</v>
      </c>
      <c r="K156" s="63"/>
      <c r="L156" s="61"/>
      <c r="M156" s="62"/>
      <c r="N156" s="77">
        <f t="shared" si="35"/>
        <v>6000</v>
      </c>
      <c r="O156" s="77">
        <f>AVERAGE($N$2:N156)</f>
        <v>5674.1935483870966</v>
      </c>
      <c r="P156" s="77">
        <f t="shared" si="31"/>
        <v>2.1156263091743313</v>
      </c>
      <c r="Q156" s="49">
        <f t="shared" si="32"/>
        <v>1.1000000000000001</v>
      </c>
      <c r="R156" s="49">
        <f t="shared" si="33"/>
        <v>1.9</v>
      </c>
      <c r="S156" s="50">
        <f t="shared" si="34"/>
        <v>0.5</v>
      </c>
      <c r="T156" s="50">
        <f t="shared" si="26"/>
        <v>4625</v>
      </c>
      <c r="U156" s="50">
        <f t="shared" si="29"/>
        <v>0</v>
      </c>
      <c r="V156" s="50">
        <f>IF(A156&lt;&gt;"",AVERAGE($F$2:F156),"")</f>
        <v>1.2</v>
      </c>
      <c r="W156" s="50">
        <f>IF(A156&lt;&gt;"", AVERAGE($G$2:G156), "")</f>
        <v>1.4322580645161291</v>
      </c>
      <c r="X156" s="50">
        <f>IF(A156&lt;&gt;"", COUNTIF($H$2:H156, "AC")/SUM($G$2:G156), "")</f>
        <v>0.68468468468468469</v>
      </c>
      <c r="Y156" s="50">
        <f t="shared" si="25"/>
        <v>5303.6471955826792</v>
      </c>
      <c r="Z156" s="50">
        <f t="shared" si="30"/>
        <v>2.9699316701207863</v>
      </c>
      <c r="AA156" s="50" t="str">
        <f t="shared" si="27"/>
        <v>NA</v>
      </c>
      <c r="AB156" s="75" t="str">
        <f t="shared" si="28"/>
        <v>NA</v>
      </c>
      <c r="AC156" s="47" t="s">
        <v>980</v>
      </c>
      <c r="AD156" s="47" t="s">
        <v>980</v>
      </c>
      <c r="AE156" s="47" t="s">
        <v>980</v>
      </c>
      <c r="AF156" s="47" t="s">
        <v>980</v>
      </c>
    </row>
    <row r="157" spans="1:32" x14ac:dyDescent="0.15">
      <c r="A157" s="43" t="s">
        <v>981</v>
      </c>
      <c r="B157" s="34" t="s">
        <v>475</v>
      </c>
      <c r="C157" s="34" t="s">
        <v>476</v>
      </c>
      <c r="D157" s="44" t="s">
        <v>435</v>
      </c>
      <c r="E157" s="44" t="s">
        <v>1050</v>
      </c>
      <c r="F157" s="45">
        <v>2</v>
      </c>
      <c r="G157" s="46">
        <v>1</v>
      </c>
      <c r="H157" s="47" t="s">
        <v>979</v>
      </c>
      <c r="I157" s="44" t="s">
        <v>13</v>
      </c>
      <c r="J157" s="48">
        <v>40584</v>
      </c>
      <c r="K157" s="60" t="s">
        <v>477</v>
      </c>
      <c r="L157" s="61"/>
      <c r="M157" s="62"/>
      <c r="N157" s="77">
        <f t="shared" si="35"/>
        <v>7000</v>
      </c>
      <c r="O157" s="77">
        <f>AVERAGE($N$2:N157)</f>
        <v>5682.6923076923076</v>
      </c>
      <c r="P157" s="77">
        <f t="shared" si="31"/>
        <v>8.4987593052110242</v>
      </c>
      <c r="Q157" s="49">
        <f t="shared" si="32"/>
        <v>1.2</v>
      </c>
      <c r="R157" s="49">
        <f t="shared" si="33"/>
        <v>1.9</v>
      </c>
      <c r="S157" s="50">
        <f t="shared" si="34"/>
        <v>0.69230769230769229</v>
      </c>
      <c r="T157" s="50">
        <f t="shared" si="26"/>
        <v>5205.7692307692305</v>
      </c>
      <c r="U157" s="50">
        <f t="shared" si="29"/>
        <v>580.76923076923049</v>
      </c>
      <c r="V157" s="50">
        <f>IF(A157&lt;&gt;"",AVERAGE($F$2:F157),"")</f>
        <v>1.2051282051282051</v>
      </c>
      <c r="W157" s="50">
        <f>IF(A157&lt;&gt;"", AVERAGE($G$2:G157), "")</f>
        <v>1.4294871794871795</v>
      </c>
      <c r="X157" s="50">
        <f>IF(A157&lt;&gt;"", COUNTIF($H$2:H157, "AC")/SUM($G$2:G157), "")</f>
        <v>0.68609865470852016</v>
      </c>
      <c r="Y157" s="50">
        <f t="shared" si="25"/>
        <v>5313.0030470277115</v>
      </c>
      <c r="Z157" s="50">
        <f t="shared" si="30"/>
        <v>9.3558514450323855</v>
      </c>
      <c r="AA157" s="50" t="str">
        <f t="shared" si="27"/>
        <v>NA</v>
      </c>
      <c r="AB157" s="75" t="str">
        <f t="shared" si="28"/>
        <v>NA</v>
      </c>
      <c r="AC157" s="47" t="s">
        <v>980</v>
      </c>
      <c r="AD157" s="47" t="s">
        <v>980</v>
      </c>
      <c r="AE157" s="47" t="s">
        <v>980</v>
      </c>
      <c r="AF157" s="47" t="s">
        <v>980</v>
      </c>
    </row>
    <row r="158" spans="1:32" x14ac:dyDescent="0.15">
      <c r="A158" s="43" t="s">
        <v>981</v>
      </c>
      <c r="B158" s="34" t="s">
        <v>478</v>
      </c>
      <c r="C158" s="34" t="s">
        <v>479</v>
      </c>
      <c r="D158" s="44" t="s">
        <v>480</v>
      </c>
      <c r="E158" s="44" t="s">
        <v>1050</v>
      </c>
      <c r="F158" s="45">
        <v>1</v>
      </c>
      <c r="G158" s="46">
        <v>1</v>
      </c>
      <c r="H158" s="47" t="s">
        <v>979</v>
      </c>
      <c r="I158" s="44" t="s">
        <v>13</v>
      </c>
      <c r="J158" s="48">
        <v>40584</v>
      </c>
      <c r="K158" s="60" t="s">
        <v>481</v>
      </c>
      <c r="L158" s="61"/>
      <c r="M158" s="62"/>
      <c r="N158" s="77">
        <f t="shared" si="35"/>
        <v>6000</v>
      </c>
      <c r="O158" s="77">
        <f>AVERAGE($N$2:N158)</f>
        <v>5684.7133757961783</v>
      </c>
      <c r="P158" s="77">
        <f t="shared" si="31"/>
        <v>2.0210681038706753</v>
      </c>
      <c r="Q158" s="49">
        <f t="shared" si="32"/>
        <v>1.1000000000000001</v>
      </c>
      <c r="R158" s="49">
        <f t="shared" si="33"/>
        <v>1.4</v>
      </c>
      <c r="S158" s="50">
        <f t="shared" si="34"/>
        <v>0.9</v>
      </c>
      <c r="T158" s="50">
        <f t="shared" si="26"/>
        <v>5750</v>
      </c>
      <c r="U158" s="50">
        <f t="shared" si="29"/>
        <v>544.23076923076951</v>
      </c>
      <c r="V158" s="50">
        <f>IF(A158&lt;&gt;"",AVERAGE($F$2:F158),"")</f>
        <v>1.2038216560509554</v>
      </c>
      <c r="W158" s="50">
        <f>IF(A158&lt;&gt;"", AVERAGE($G$2:G158), "")</f>
        <v>1.4267515923566878</v>
      </c>
      <c r="X158" s="50">
        <f>IF(A158&lt;&gt;"", COUNTIF($H$2:H158, "AC")/SUM($G$2:G158), "")</f>
        <v>0.6875</v>
      </c>
      <c r="Y158" s="50">
        <f t="shared" si="25"/>
        <v>5315.8837579617839</v>
      </c>
      <c r="Z158" s="50">
        <f t="shared" si="30"/>
        <v>2.88071093407234</v>
      </c>
      <c r="AA158" s="50" t="str">
        <f t="shared" si="27"/>
        <v>NA</v>
      </c>
      <c r="AB158" s="75" t="str">
        <f t="shared" si="28"/>
        <v>NA</v>
      </c>
      <c r="AC158" s="47" t="s">
        <v>980</v>
      </c>
      <c r="AD158" s="47" t="s">
        <v>980</v>
      </c>
      <c r="AE158" s="47" t="s">
        <v>980</v>
      </c>
      <c r="AF158" s="47" t="s">
        <v>980</v>
      </c>
    </row>
    <row r="159" spans="1:32" x14ac:dyDescent="0.15">
      <c r="A159" s="43" t="s">
        <v>981</v>
      </c>
      <c r="B159" s="34" t="s">
        <v>482</v>
      </c>
      <c r="C159" s="34" t="s">
        <v>483</v>
      </c>
      <c r="D159" s="44" t="s">
        <v>484</v>
      </c>
      <c r="E159" s="44" t="s">
        <v>1050</v>
      </c>
      <c r="F159" s="45">
        <v>1</v>
      </c>
      <c r="G159" s="46">
        <v>1</v>
      </c>
      <c r="H159" s="47" t="s">
        <v>979</v>
      </c>
      <c r="I159" s="44" t="s">
        <v>31</v>
      </c>
      <c r="J159" s="48">
        <v>40585</v>
      </c>
      <c r="K159" s="63"/>
      <c r="L159" s="61"/>
      <c r="M159" s="62"/>
      <c r="N159" s="77">
        <f t="shared" si="35"/>
        <v>6000</v>
      </c>
      <c r="O159" s="77">
        <f>AVERAGE($N$2:N159)</f>
        <v>5686.7088607594933</v>
      </c>
      <c r="P159" s="77">
        <f t="shared" si="31"/>
        <v>1.9954849633149934</v>
      </c>
      <c r="Q159" s="49">
        <f t="shared" si="32"/>
        <v>1.1000000000000001</v>
      </c>
      <c r="R159" s="49">
        <f t="shared" si="33"/>
        <v>1.1000000000000001</v>
      </c>
      <c r="S159" s="50">
        <f t="shared" si="34"/>
        <v>0.9</v>
      </c>
      <c r="T159" s="50">
        <f t="shared" si="26"/>
        <v>5825</v>
      </c>
      <c r="U159" s="50">
        <f t="shared" si="29"/>
        <v>75</v>
      </c>
      <c r="V159" s="50">
        <f>IF(A159&lt;&gt;"",AVERAGE($F$2:F159),"")</f>
        <v>1.2025316455696202</v>
      </c>
      <c r="W159" s="50">
        <f>IF(A159&lt;&gt;"", AVERAGE($G$2:G159), "")</f>
        <v>1.4240506329113924</v>
      </c>
      <c r="X159" s="50">
        <f>IF(A159&lt;&gt;"", COUNTIF($H$2:H159, "AC")/SUM($G$2:G159), "")</f>
        <v>0.68888888888888888</v>
      </c>
      <c r="Y159" s="50">
        <f t="shared" si="25"/>
        <v>5318.7412095639957</v>
      </c>
      <c r="Z159" s="50">
        <f t="shared" si="30"/>
        <v>2.8574516022117677</v>
      </c>
      <c r="AA159" s="50" t="str">
        <f t="shared" si="27"/>
        <v>NA</v>
      </c>
      <c r="AB159" s="75" t="str">
        <f t="shared" si="28"/>
        <v>NA</v>
      </c>
      <c r="AC159" s="47" t="s">
        <v>980</v>
      </c>
      <c r="AD159" s="47" t="s">
        <v>980</v>
      </c>
      <c r="AE159" s="47" t="s">
        <v>980</v>
      </c>
      <c r="AF159" s="47" t="s">
        <v>980</v>
      </c>
    </row>
    <row r="160" spans="1:32" x14ac:dyDescent="0.15">
      <c r="A160" s="43" t="s">
        <v>981</v>
      </c>
      <c r="B160" s="34" t="s">
        <v>485</v>
      </c>
      <c r="C160" s="34" t="s">
        <v>486</v>
      </c>
      <c r="D160" s="44" t="s">
        <v>487</v>
      </c>
      <c r="E160" s="44" t="s">
        <v>1050</v>
      </c>
      <c r="F160" s="45">
        <v>2</v>
      </c>
      <c r="G160" s="46">
        <v>1</v>
      </c>
      <c r="H160" s="47" t="s">
        <v>979</v>
      </c>
      <c r="I160" s="44" t="s">
        <v>31</v>
      </c>
      <c r="J160" s="48">
        <v>40585</v>
      </c>
      <c r="K160" s="60" t="s">
        <v>488</v>
      </c>
      <c r="L160" s="61"/>
      <c r="M160" s="62"/>
      <c r="N160" s="77">
        <f t="shared" si="35"/>
        <v>7000</v>
      </c>
      <c r="O160" s="77">
        <f>AVERAGE($N$2:N160)</f>
        <v>5694.9685534591199</v>
      </c>
      <c r="P160" s="77">
        <f t="shared" si="31"/>
        <v>8.259692699626612</v>
      </c>
      <c r="Q160" s="49">
        <f t="shared" si="32"/>
        <v>1.2</v>
      </c>
      <c r="R160" s="49">
        <f t="shared" si="33"/>
        <v>1.1000000000000001</v>
      </c>
      <c r="S160" s="50">
        <f t="shared" si="34"/>
        <v>0.9</v>
      </c>
      <c r="T160" s="50">
        <f t="shared" si="26"/>
        <v>5925</v>
      </c>
      <c r="U160" s="50">
        <f t="shared" si="29"/>
        <v>100</v>
      </c>
      <c r="V160" s="50">
        <f>IF(A160&lt;&gt;"",AVERAGE($F$2:F160),"")</f>
        <v>1.2075471698113207</v>
      </c>
      <c r="W160" s="50">
        <f>IF(A160&lt;&gt;"", AVERAGE($G$2:G160), "")</f>
        <v>1.421383647798742</v>
      </c>
      <c r="X160" s="50">
        <f>IF(A160&lt;&gt;"", COUNTIF($H$2:H160, "AC")/SUM($G$2:G160), "")</f>
        <v>0.69026548672566368</v>
      </c>
      <c r="Y160" s="50">
        <f t="shared" si="25"/>
        <v>5327.8649746757947</v>
      </c>
      <c r="Z160" s="50">
        <f t="shared" si="30"/>
        <v>9.1237651117990026</v>
      </c>
      <c r="AA160" s="50" t="str">
        <f t="shared" si="27"/>
        <v>NA</v>
      </c>
      <c r="AB160" s="75" t="str">
        <f t="shared" si="28"/>
        <v>NA</v>
      </c>
      <c r="AC160" s="47" t="s">
        <v>980</v>
      </c>
      <c r="AD160" s="47" t="s">
        <v>980</v>
      </c>
      <c r="AE160" s="47" t="s">
        <v>980</v>
      </c>
      <c r="AF160" s="47" t="s">
        <v>980</v>
      </c>
    </row>
    <row r="161" spans="1:32" x14ac:dyDescent="0.15">
      <c r="A161" s="43" t="s">
        <v>981</v>
      </c>
      <c r="B161" s="34" t="s">
        <v>489</v>
      </c>
      <c r="C161" s="34" t="s">
        <v>490</v>
      </c>
      <c r="D161" s="44" t="s">
        <v>491</v>
      </c>
      <c r="E161" s="44" t="s">
        <v>1050</v>
      </c>
      <c r="F161" s="45">
        <v>1</v>
      </c>
      <c r="G161" s="46">
        <v>1</v>
      </c>
      <c r="H161" s="47" t="s">
        <v>979</v>
      </c>
      <c r="I161" s="44" t="s">
        <v>13</v>
      </c>
      <c r="J161" s="48">
        <v>40586</v>
      </c>
      <c r="K161" s="63"/>
      <c r="L161" s="61"/>
      <c r="M161" s="62"/>
      <c r="N161" s="77">
        <f t="shared" si="35"/>
        <v>6000</v>
      </c>
      <c r="O161" s="77">
        <f>AVERAGE($N$2:N161)</f>
        <v>5696.875</v>
      </c>
      <c r="P161" s="77">
        <f t="shared" si="31"/>
        <v>1.906446540880097</v>
      </c>
      <c r="Q161" s="49">
        <f t="shared" si="32"/>
        <v>1.2</v>
      </c>
      <c r="R161" s="49">
        <f t="shared" si="33"/>
        <v>1.1000000000000001</v>
      </c>
      <c r="S161" s="50">
        <f t="shared" si="34"/>
        <v>1</v>
      </c>
      <c r="T161" s="50">
        <f t="shared" si="26"/>
        <v>6174.9999999999991</v>
      </c>
      <c r="U161" s="50">
        <f t="shared" si="29"/>
        <v>249.99999999999909</v>
      </c>
      <c r="V161" s="50">
        <f>IF(A161&lt;&gt;"",AVERAGE($F$2:F161),"")</f>
        <v>1.20625</v>
      </c>
      <c r="W161" s="50">
        <f>IF(A161&lt;&gt;"", AVERAGE($G$2:G161), "")</f>
        <v>1.41875</v>
      </c>
      <c r="X161" s="50">
        <f>IF(A161&lt;&gt;"", COUNTIF($H$2:H161, "AC")/SUM($G$2:G161), "")</f>
        <v>0.69162995594713661</v>
      </c>
      <c r="Y161" s="50">
        <f t="shared" si="25"/>
        <v>5330.6373898678412</v>
      </c>
      <c r="Z161" s="50">
        <f t="shared" si="30"/>
        <v>2.7724151920465374</v>
      </c>
      <c r="AA161" s="50" t="str">
        <f t="shared" si="27"/>
        <v>NA</v>
      </c>
      <c r="AB161" s="75" t="str">
        <f t="shared" si="28"/>
        <v>NA</v>
      </c>
      <c r="AC161" s="47" t="s">
        <v>980</v>
      </c>
      <c r="AD161" s="47" t="s">
        <v>980</v>
      </c>
      <c r="AE161" s="47" t="s">
        <v>980</v>
      </c>
      <c r="AF161" s="47" t="s">
        <v>980</v>
      </c>
    </row>
    <row r="162" spans="1:32" x14ac:dyDescent="0.15">
      <c r="A162" s="43" t="s">
        <v>981</v>
      </c>
      <c r="B162" s="34" t="s">
        <v>492</v>
      </c>
      <c r="C162" s="34" t="s">
        <v>493</v>
      </c>
      <c r="D162" s="44" t="s">
        <v>494</v>
      </c>
      <c r="E162" s="44" t="s">
        <v>1050</v>
      </c>
      <c r="F162" s="45">
        <v>1</v>
      </c>
      <c r="G162" s="46">
        <v>1</v>
      </c>
      <c r="H162" s="47" t="s">
        <v>979</v>
      </c>
      <c r="I162" s="44" t="s">
        <v>13</v>
      </c>
      <c r="J162" s="48">
        <v>40586</v>
      </c>
      <c r="K162" s="63"/>
      <c r="L162" s="61"/>
      <c r="M162" s="62"/>
      <c r="N162" s="77">
        <f t="shared" si="35"/>
        <v>6000</v>
      </c>
      <c r="O162" s="77">
        <f>AVERAGE($N$2:N162)</f>
        <v>5698.7577639751553</v>
      </c>
      <c r="P162" s="77">
        <f t="shared" si="31"/>
        <v>1.8827639751552852</v>
      </c>
      <c r="Q162" s="49">
        <f t="shared" si="32"/>
        <v>1.2</v>
      </c>
      <c r="R162" s="49">
        <f t="shared" si="33"/>
        <v>1</v>
      </c>
      <c r="S162" s="50">
        <f t="shared" si="34"/>
        <v>1</v>
      </c>
      <c r="T162" s="50">
        <f t="shared" si="26"/>
        <v>6200</v>
      </c>
      <c r="U162" s="50">
        <f t="shared" si="29"/>
        <v>25.000000000000909</v>
      </c>
      <c r="V162" s="50">
        <f>IF(A162&lt;&gt;"",AVERAGE($F$2:F162),"")</f>
        <v>1.2049689440993789</v>
      </c>
      <c r="W162" s="50">
        <f>IF(A162&lt;&gt;"", AVERAGE($G$2:G162), "")</f>
        <v>1.4161490683229814</v>
      </c>
      <c r="X162" s="50">
        <f>IF(A162&lt;&gt;"", COUNTIF($H$2:H162, "AC")/SUM($G$2:G162), "")</f>
        <v>0.69298245614035092</v>
      </c>
      <c r="Y162" s="50">
        <f t="shared" si="25"/>
        <v>5333.3878173695102</v>
      </c>
      <c r="Z162" s="50">
        <f t="shared" si="30"/>
        <v>2.7504275016690372</v>
      </c>
      <c r="AA162" s="50" t="str">
        <f t="shared" si="27"/>
        <v>NA</v>
      </c>
      <c r="AB162" s="75" t="str">
        <f t="shared" si="28"/>
        <v>NA</v>
      </c>
      <c r="AC162" s="47" t="s">
        <v>980</v>
      </c>
      <c r="AD162" s="47" t="s">
        <v>980</v>
      </c>
      <c r="AE162" s="47" t="s">
        <v>980</v>
      </c>
      <c r="AF162" s="47" t="s">
        <v>980</v>
      </c>
    </row>
    <row r="163" spans="1:32" x14ac:dyDescent="0.15">
      <c r="A163" s="43" t="s">
        <v>981</v>
      </c>
      <c r="B163" s="34" t="s">
        <v>495</v>
      </c>
      <c r="C163" s="34" t="s">
        <v>496</v>
      </c>
      <c r="D163" s="44" t="s">
        <v>75</v>
      </c>
      <c r="E163" s="44" t="s">
        <v>1050</v>
      </c>
      <c r="F163" s="45">
        <v>1</v>
      </c>
      <c r="G163" s="46">
        <v>2</v>
      </c>
      <c r="H163" s="47" t="s">
        <v>979</v>
      </c>
      <c r="I163" s="44" t="s">
        <v>31</v>
      </c>
      <c r="J163" s="48">
        <v>40586</v>
      </c>
      <c r="K163" s="63"/>
      <c r="L163" s="61"/>
      <c r="M163" s="62"/>
      <c r="N163" s="77">
        <f t="shared" si="35"/>
        <v>4500</v>
      </c>
      <c r="O163" s="77">
        <f>AVERAGE($N$2:N163)</f>
        <v>5691.358024691358</v>
      </c>
      <c r="P163" s="77">
        <f t="shared" si="31"/>
        <v>-7.3997392837973166</v>
      </c>
      <c r="Q163" s="49">
        <f t="shared" si="32"/>
        <v>1.2</v>
      </c>
      <c r="R163" s="49">
        <f t="shared" si="33"/>
        <v>1.1000000000000001</v>
      </c>
      <c r="S163" s="50">
        <f t="shared" si="34"/>
        <v>0.9</v>
      </c>
      <c r="T163" s="50">
        <f t="shared" si="26"/>
        <v>5925</v>
      </c>
      <c r="U163" s="50">
        <f t="shared" si="29"/>
        <v>-275</v>
      </c>
      <c r="V163" s="50">
        <f>IF(A163&lt;&gt;"",AVERAGE($F$2:F163),"")</f>
        <v>1.2037037037037037</v>
      </c>
      <c r="W163" s="50">
        <f>IF(A163&lt;&gt;"", AVERAGE($G$2:G163), "")</f>
        <v>1.4197530864197532</v>
      </c>
      <c r="X163" s="50">
        <f>IF(A163&lt;&gt;"", COUNTIF($H$2:H163, "AC")/SUM($G$2:G163), "")</f>
        <v>0.69130434782608696</v>
      </c>
      <c r="Y163" s="50">
        <f t="shared" si="25"/>
        <v>5327.0263016639828</v>
      </c>
      <c r="Z163" s="50">
        <f t="shared" si="30"/>
        <v>-6.3615157055273812</v>
      </c>
      <c r="AA163" s="50" t="str">
        <f t="shared" si="27"/>
        <v>NA</v>
      </c>
      <c r="AB163" s="75" t="str">
        <f t="shared" si="28"/>
        <v>NA</v>
      </c>
      <c r="AC163" s="47" t="s">
        <v>980</v>
      </c>
      <c r="AD163" s="47" t="s">
        <v>980</v>
      </c>
      <c r="AE163" s="47" t="s">
        <v>980</v>
      </c>
      <c r="AF163" s="47" t="s">
        <v>980</v>
      </c>
    </row>
    <row r="164" spans="1:32" x14ac:dyDescent="0.15">
      <c r="A164" s="43" t="s">
        <v>981</v>
      </c>
      <c r="B164" s="34" t="s">
        <v>497</v>
      </c>
      <c r="C164" s="34" t="s">
        <v>498</v>
      </c>
      <c r="D164" s="44" t="s">
        <v>20</v>
      </c>
      <c r="E164" s="44" t="s">
        <v>1050</v>
      </c>
      <c r="F164" s="45">
        <v>1</v>
      </c>
      <c r="G164" s="46">
        <v>1</v>
      </c>
      <c r="H164" s="47" t="s">
        <v>979</v>
      </c>
      <c r="I164" s="44" t="s">
        <v>13</v>
      </c>
      <c r="J164" s="48">
        <v>40586</v>
      </c>
      <c r="K164" s="63"/>
      <c r="L164" s="61"/>
      <c r="M164" s="62"/>
      <c r="N164" s="77">
        <f t="shared" si="35"/>
        <v>6000</v>
      </c>
      <c r="O164" s="77">
        <f>AVERAGE($N$2:N164)</f>
        <v>5693.251533742331</v>
      </c>
      <c r="P164" s="77">
        <f t="shared" si="31"/>
        <v>1.8935090509730799</v>
      </c>
      <c r="Q164" s="49">
        <f t="shared" si="32"/>
        <v>1.2</v>
      </c>
      <c r="R164" s="49">
        <f t="shared" si="33"/>
        <v>1.1000000000000001</v>
      </c>
      <c r="S164" s="50">
        <f t="shared" si="34"/>
        <v>0.9</v>
      </c>
      <c r="T164" s="50">
        <f t="shared" si="26"/>
        <v>5925</v>
      </c>
      <c r="U164" s="50">
        <f t="shared" si="29"/>
        <v>0</v>
      </c>
      <c r="V164" s="50">
        <f>IF(A164&lt;&gt;"",AVERAGE($F$2:F164),"")</f>
        <v>1.2024539877300613</v>
      </c>
      <c r="W164" s="50">
        <f>IF(A164&lt;&gt;"", AVERAGE($G$2:G164), "")</f>
        <v>1.4171779141104295</v>
      </c>
      <c r="X164" s="50">
        <f>IF(A164&lt;&gt;"", COUNTIF($H$2:H164, "AC")/SUM($G$2:G164), "")</f>
        <v>0.69264069264069261</v>
      </c>
      <c r="Y164" s="50">
        <f t="shared" si="25"/>
        <v>5329.7612408041859</v>
      </c>
      <c r="Z164" s="50">
        <f t="shared" si="30"/>
        <v>2.734939140203096</v>
      </c>
      <c r="AA164" s="50" t="str">
        <f t="shared" si="27"/>
        <v>NA</v>
      </c>
      <c r="AB164" s="75" t="str">
        <f t="shared" si="28"/>
        <v>NA</v>
      </c>
      <c r="AC164" s="47" t="s">
        <v>980</v>
      </c>
      <c r="AD164" s="47" t="s">
        <v>980</v>
      </c>
      <c r="AE164" s="47" t="s">
        <v>980</v>
      </c>
      <c r="AF164" s="47" t="s">
        <v>980</v>
      </c>
    </row>
    <row r="165" spans="1:32" x14ac:dyDescent="0.15">
      <c r="A165" s="43" t="s">
        <v>981</v>
      </c>
      <c r="B165" s="34" t="s">
        <v>499</v>
      </c>
      <c r="C165" s="34" t="s">
        <v>500</v>
      </c>
      <c r="D165" s="44" t="s">
        <v>20</v>
      </c>
      <c r="E165" s="44" t="s">
        <v>1050</v>
      </c>
      <c r="F165" s="45">
        <v>1</v>
      </c>
      <c r="G165" s="46">
        <v>1</v>
      </c>
      <c r="H165" s="47" t="s">
        <v>979</v>
      </c>
      <c r="I165" s="44" t="s">
        <v>13</v>
      </c>
      <c r="J165" s="48">
        <v>40588</v>
      </c>
      <c r="K165" s="63"/>
      <c r="L165" s="60" t="s">
        <v>501</v>
      </c>
      <c r="M165" s="62"/>
      <c r="N165" s="77">
        <f t="shared" si="35"/>
        <v>6000</v>
      </c>
      <c r="O165" s="77">
        <f>AVERAGE($N$2:N165)</f>
        <v>5695.1219512195121</v>
      </c>
      <c r="P165" s="77">
        <f t="shared" si="31"/>
        <v>1.8704174771810358</v>
      </c>
      <c r="Q165" s="49">
        <f t="shared" si="32"/>
        <v>1.2</v>
      </c>
      <c r="R165" s="49">
        <f t="shared" si="33"/>
        <v>1.1000000000000001</v>
      </c>
      <c r="S165" s="50">
        <f t="shared" si="34"/>
        <v>0.9</v>
      </c>
      <c r="T165" s="50">
        <f t="shared" si="26"/>
        <v>5925</v>
      </c>
      <c r="U165" s="50">
        <f t="shared" si="29"/>
        <v>0</v>
      </c>
      <c r="V165" s="50">
        <f>IF(A165&lt;&gt;"",AVERAGE($F$2:F165),"")</f>
        <v>1.2012195121951219</v>
      </c>
      <c r="W165" s="50">
        <f>IF(A165&lt;&gt;"", AVERAGE($G$2:G165), "")</f>
        <v>1.4146341463414633</v>
      </c>
      <c r="X165" s="50">
        <f>IF(A165&lt;&gt;"", COUNTIF($H$2:H165, "AC")/SUM($G$2:G165), "")</f>
        <v>0.69396551724137934</v>
      </c>
      <c r="Y165" s="50">
        <f t="shared" si="25"/>
        <v>5332.4747687132049</v>
      </c>
      <c r="Z165" s="50">
        <f t="shared" si="30"/>
        <v>2.7135279090189215</v>
      </c>
      <c r="AA165" s="50" t="str">
        <f t="shared" si="27"/>
        <v>NA</v>
      </c>
      <c r="AB165" s="75" t="str">
        <f t="shared" si="28"/>
        <v>NA</v>
      </c>
      <c r="AC165" s="47" t="s">
        <v>980</v>
      </c>
      <c r="AD165" s="47" t="s">
        <v>980</v>
      </c>
      <c r="AE165" s="47" t="s">
        <v>980</v>
      </c>
      <c r="AF165" s="47" t="s">
        <v>980</v>
      </c>
    </row>
    <row r="166" spans="1:32" x14ac:dyDescent="0.15">
      <c r="A166" s="43" t="s">
        <v>981</v>
      </c>
      <c r="B166" s="34" t="s">
        <v>502</v>
      </c>
      <c r="C166" s="34" t="s">
        <v>503</v>
      </c>
      <c r="D166" s="44" t="s">
        <v>504</v>
      </c>
      <c r="E166" s="44" t="s">
        <v>1050</v>
      </c>
      <c r="F166" s="45">
        <v>2</v>
      </c>
      <c r="G166" s="46">
        <v>3</v>
      </c>
      <c r="H166" s="47" t="s">
        <v>979</v>
      </c>
      <c r="I166" s="44" t="s">
        <v>31</v>
      </c>
      <c r="J166" s="48">
        <v>40588</v>
      </c>
      <c r="K166" s="60" t="s">
        <v>505</v>
      </c>
      <c r="L166" s="61"/>
      <c r="M166" s="62"/>
      <c r="N166" s="77">
        <f t="shared" si="35"/>
        <v>4833.333333333333</v>
      </c>
      <c r="O166" s="77">
        <f>AVERAGE($N$2:N166)</f>
        <v>5689.8989898989903</v>
      </c>
      <c r="P166" s="77">
        <f t="shared" si="31"/>
        <v>-5.2229613205217902</v>
      </c>
      <c r="Q166" s="49">
        <f t="shared" si="32"/>
        <v>1.3</v>
      </c>
      <c r="R166" s="49">
        <f t="shared" si="33"/>
        <v>1.3</v>
      </c>
      <c r="S166" s="50">
        <f t="shared" si="34"/>
        <v>0.75</v>
      </c>
      <c r="T166" s="50">
        <f t="shared" si="26"/>
        <v>5600.0000000000009</v>
      </c>
      <c r="U166" s="50">
        <f t="shared" si="29"/>
        <v>-324.99999999999909</v>
      </c>
      <c r="V166" s="50">
        <f>IF(A166&lt;&gt;"",AVERAGE($F$2:F166),"")</f>
        <v>1.2060606060606061</v>
      </c>
      <c r="W166" s="50">
        <f>IF(A166&lt;&gt;"", AVERAGE($G$2:G166), "")</f>
        <v>1.4242424242424243</v>
      </c>
      <c r="X166" s="50">
        <f>IF(A166&lt;&gt;"", COUNTIF($H$2:H166, "AC")/SUM($G$2:G166), "")</f>
        <v>0.68936170212765957</v>
      </c>
      <c r="Y166" s="50">
        <f t="shared" si="25"/>
        <v>5323.4042553191484</v>
      </c>
      <c r="Z166" s="50">
        <f t="shared" si="30"/>
        <v>-9.0705133940564338</v>
      </c>
      <c r="AA166" s="50" t="str">
        <f t="shared" si="27"/>
        <v>NA</v>
      </c>
      <c r="AB166" s="75" t="str">
        <f t="shared" si="28"/>
        <v>NA</v>
      </c>
      <c r="AC166" s="47" t="s">
        <v>980</v>
      </c>
      <c r="AD166" s="47" t="s">
        <v>980</v>
      </c>
      <c r="AE166" s="47" t="s">
        <v>980</v>
      </c>
      <c r="AF166" s="47" t="s">
        <v>980</v>
      </c>
    </row>
    <row r="167" spans="1:32" x14ac:dyDescent="0.15">
      <c r="A167" s="43" t="s">
        <v>981</v>
      </c>
      <c r="B167" s="34" t="s">
        <v>506</v>
      </c>
      <c r="C167" s="34" t="s">
        <v>507</v>
      </c>
      <c r="D167" s="44" t="s">
        <v>291</v>
      </c>
      <c r="E167" s="44" t="s">
        <v>1050</v>
      </c>
      <c r="F167" s="45">
        <v>3</v>
      </c>
      <c r="G167" s="46">
        <v>2</v>
      </c>
      <c r="H167" s="47" t="s">
        <v>986</v>
      </c>
      <c r="I167" s="44" t="s">
        <v>31</v>
      </c>
      <c r="J167" s="48">
        <v>40588</v>
      </c>
      <c r="K167" s="63"/>
      <c r="L167" s="61"/>
      <c r="M167" s="62"/>
      <c r="N167" s="77">
        <f t="shared" si="35"/>
        <v>5250</v>
      </c>
      <c r="O167" s="77">
        <f>AVERAGE($N$2:N167)</f>
        <v>5687.2489959839359</v>
      </c>
      <c r="P167" s="77">
        <f t="shared" si="31"/>
        <v>-2.6499939150544378</v>
      </c>
      <c r="Q167" s="49">
        <f t="shared" si="32"/>
        <v>1.4</v>
      </c>
      <c r="R167" s="49">
        <f t="shared" si="33"/>
        <v>1.4</v>
      </c>
      <c r="S167" s="50">
        <f t="shared" si="34"/>
        <v>0.61538461538461542</v>
      </c>
      <c r="T167" s="50">
        <f t="shared" si="26"/>
        <v>5338.461538461539</v>
      </c>
      <c r="U167" s="50">
        <f t="shared" si="29"/>
        <v>-261.53846153846189</v>
      </c>
      <c r="V167" s="50">
        <f>IF(A167&lt;&gt;"",AVERAGE($F$2:F167),"")</f>
        <v>1.2168674698795181</v>
      </c>
      <c r="W167" s="50">
        <f>IF(A167&lt;&gt;"", AVERAGE($G$2:G167), "")</f>
        <v>1.427710843373494</v>
      </c>
      <c r="X167" s="50">
        <f>IF(A167&lt;&gt;"", COUNTIF($H$2:H167, "AC")/SUM($G$2:G167), "")</f>
        <v>0.68354430379746833</v>
      </c>
      <c r="Y167" s="50">
        <f t="shared" si="25"/>
        <v>5318.8005185298161</v>
      </c>
      <c r="Z167" s="50">
        <f t="shared" si="30"/>
        <v>-4.603736789332288</v>
      </c>
      <c r="AA167" s="50" t="str">
        <f t="shared" si="27"/>
        <v>NA</v>
      </c>
      <c r="AB167" s="75" t="str">
        <f t="shared" si="28"/>
        <v>NA</v>
      </c>
      <c r="AC167" s="47" t="s">
        <v>980</v>
      </c>
      <c r="AD167" s="47" t="s">
        <v>980</v>
      </c>
      <c r="AE167" s="47" t="s">
        <v>980</v>
      </c>
      <c r="AF167" s="47" t="s">
        <v>980</v>
      </c>
    </row>
    <row r="168" spans="1:32" x14ac:dyDescent="0.15">
      <c r="A168" s="43" t="s">
        <v>981</v>
      </c>
      <c r="B168" s="34" t="s">
        <v>508</v>
      </c>
      <c r="C168" s="34" t="s">
        <v>509</v>
      </c>
      <c r="D168" s="44" t="s">
        <v>20</v>
      </c>
      <c r="E168" s="44" t="s">
        <v>1050</v>
      </c>
      <c r="F168" s="45">
        <v>1</v>
      </c>
      <c r="G168" s="46">
        <v>1</v>
      </c>
      <c r="H168" s="47" t="s">
        <v>979</v>
      </c>
      <c r="I168" s="44" t="s">
        <v>13</v>
      </c>
      <c r="J168" s="48">
        <v>40589</v>
      </c>
      <c r="K168" s="63"/>
      <c r="L168" s="61"/>
      <c r="M168" s="62"/>
      <c r="N168" s="77">
        <f t="shared" si="35"/>
        <v>6000</v>
      </c>
      <c r="O168" s="77">
        <f>AVERAGE($N$2:N168)</f>
        <v>5689.1217564870258</v>
      </c>
      <c r="P168" s="77">
        <f t="shared" si="31"/>
        <v>1.8727605030899213</v>
      </c>
      <c r="Q168" s="49">
        <f t="shared" si="32"/>
        <v>1.4</v>
      </c>
      <c r="R168" s="49">
        <f t="shared" si="33"/>
        <v>1.4</v>
      </c>
      <c r="S168" s="50">
        <f t="shared" si="34"/>
        <v>0.61538461538461542</v>
      </c>
      <c r="T168" s="50">
        <f t="shared" si="26"/>
        <v>5338.461538461539</v>
      </c>
      <c r="U168" s="50">
        <f t="shared" si="29"/>
        <v>0</v>
      </c>
      <c r="V168" s="50">
        <f>IF(A168&lt;&gt;"",AVERAGE($F$2:F168),"")</f>
        <v>1.215568862275449</v>
      </c>
      <c r="W168" s="50">
        <f>IF(A168&lt;&gt;"", AVERAGE($G$2:G168), "")</f>
        <v>1.4251497005988023</v>
      </c>
      <c r="X168" s="50">
        <f>IF(A168&lt;&gt;"", COUNTIF($H$2:H168, "AC")/SUM($G$2:G168), "")</f>
        <v>0.68487394957983194</v>
      </c>
      <c r="Y168" s="50">
        <f t="shared" si="25"/>
        <v>5321.466311075329</v>
      </c>
      <c r="Z168" s="50">
        <f t="shared" si="30"/>
        <v>2.6657925455128861</v>
      </c>
      <c r="AA168" s="50" t="str">
        <f t="shared" si="27"/>
        <v>NA</v>
      </c>
      <c r="AB168" s="75" t="str">
        <f t="shared" si="28"/>
        <v>NA</v>
      </c>
      <c r="AC168" s="47" t="s">
        <v>980</v>
      </c>
      <c r="AD168" s="47" t="s">
        <v>980</v>
      </c>
      <c r="AE168" s="47" t="s">
        <v>980</v>
      </c>
      <c r="AF168" s="47" t="s">
        <v>980</v>
      </c>
    </row>
    <row r="169" spans="1:32" x14ac:dyDescent="0.15">
      <c r="A169" s="43" t="s">
        <v>981</v>
      </c>
      <c r="B169" s="34" t="s">
        <v>510</v>
      </c>
      <c r="C169" s="34" t="s">
        <v>511</v>
      </c>
      <c r="D169" s="44" t="s">
        <v>512</v>
      </c>
      <c r="E169" s="44" t="s">
        <v>1050</v>
      </c>
      <c r="F169" s="45">
        <v>1</v>
      </c>
      <c r="G169" s="46">
        <v>1</v>
      </c>
      <c r="H169" s="47" t="s">
        <v>979</v>
      </c>
      <c r="I169" s="44" t="s">
        <v>13</v>
      </c>
      <c r="J169" s="48">
        <v>40589</v>
      </c>
      <c r="K169" s="60" t="s">
        <v>513</v>
      </c>
      <c r="L169" s="61"/>
      <c r="M169" s="62"/>
      <c r="N169" s="77">
        <f t="shared" si="35"/>
        <v>6000</v>
      </c>
      <c r="O169" s="77">
        <f>AVERAGE($N$2:N169)</f>
        <v>5690.9722222222226</v>
      </c>
      <c r="P169" s="77">
        <f t="shared" si="31"/>
        <v>1.850465735196849</v>
      </c>
      <c r="Q169" s="49">
        <f t="shared" si="32"/>
        <v>1.4</v>
      </c>
      <c r="R169" s="49">
        <f t="shared" si="33"/>
        <v>1.4</v>
      </c>
      <c r="S169" s="50">
        <f t="shared" si="34"/>
        <v>0.61538461538461542</v>
      </c>
      <c r="T169" s="50">
        <f t="shared" si="26"/>
        <v>5338.461538461539</v>
      </c>
      <c r="U169" s="50">
        <f t="shared" si="29"/>
        <v>0</v>
      </c>
      <c r="V169" s="50">
        <f>IF(A169&lt;&gt;"",AVERAGE($F$2:F169),"")</f>
        <v>1.2142857142857142</v>
      </c>
      <c r="W169" s="50">
        <f>IF(A169&lt;&gt;"", AVERAGE($G$2:G169), "")</f>
        <v>1.4226190476190477</v>
      </c>
      <c r="X169" s="50">
        <f>IF(A169&lt;&gt;"", COUNTIF($H$2:H169, "AC")/SUM($G$2:G169), "")</f>
        <v>0.68619246861924688</v>
      </c>
      <c r="Y169" s="50">
        <f t="shared" si="25"/>
        <v>5324.1121239290696</v>
      </c>
      <c r="Z169" s="50">
        <f t="shared" si="30"/>
        <v>2.6458128537406083</v>
      </c>
      <c r="AA169" s="50" t="str">
        <f t="shared" si="27"/>
        <v>NA</v>
      </c>
      <c r="AB169" s="75" t="str">
        <f t="shared" si="28"/>
        <v>NA</v>
      </c>
      <c r="AC169" s="47" t="s">
        <v>980</v>
      </c>
      <c r="AD169" s="47" t="s">
        <v>980</v>
      </c>
      <c r="AE169" s="47" t="s">
        <v>980</v>
      </c>
      <c r="AF169" s="47" t="s">
        <v>980</v>
      </c>
    </row>
    <row r="170" spans="1:32" x14ac:dyDescent="0.15">
      <c r="A170" s="43" t="s">
        <v>981</v>
      </c>
      <c r="B170" s="34" t="s">
        <v>514</v>
      </c>
      <c r="C170" s="34" t="s">
        <v>515</v>
      </c>
      <c r="D170" s="44" t="s">
        <v>20</v>
      </c>
      <c r="E170" s="44" t="s">
        <v>1050</v>
      </c>
      <c r="F170" s="45">
        <v>1</v>
      </c>
      <c r="G170" s="46">
        <v>3</v>
      </c>
      <c r="H170" s="47" t="s">
        <v>979</v>
      </c>
      <c r="I170" s="44" t="s">
        <v>13</v>
      </c>
      <c r="J170" s="48">
        <v>40589</v>
      </c>
      <c r="K170" s="63"/>
      <c r="L170" s="61"/>
      <c r="M170" s="62"/>
      <c r="N170" s="77">
        <f t="shared" si="35"/>
        <v>3833.3333333333335</v>
      </c>
      <c r="O170" s="77">
        <f>AVERAGE($N$2:N170)</f>
        <v>5679.9802761341225</v>
      </c>
      <c r="P170" s="77">
        <f t="shared" si="31"/>
        <v>-10.991946088100121</v>
      </c>
      <c r="Q170" s="49">
        <f t="shared" si="32"/>
        <v>1.3</v>
      </c>
      <c r="R170" s="49">
        <f t="shared" si="33"/>
        <v>1.6</v>
      </c>
      <c r="S170" s="50">
        <f t="shared" si="34"/>
        <v>0.53333333333333333</v>
      </c>
      <c r="T170" s="50">
        <f t="shared" si="26"/>
        <v>4983.333333333333</v>
      </c>
      <c r="U170" s="50">
        <f t="shared" si="29"/>
        <v>-355.12820512820599</v>
      </c>
      <c r="V170" s="50">
        <f>IF(A170&lt;&gt;"",AVERAGE($F$2:F170),"")</f>
        <v>1.2130177514792899</v>
      </c>
      <c r="W170" s="50">
        <f>IF(A170&lt;&gt;"", AVERAGE($G$2:G170), "")</f>
        <v>1.4319526627218935</v>
      </c>
      <c r="X170" s="50">
        <f>IF(A170&lt;&gt;"", COUNTIF($H$2:H170, "AC")/SUM($G$2:G170), "")</f>
        <v>0.68181818181818177</v>
      </c>
      <c r="Y170" s="50">
        <f t="shared" si="25"/>
        <v>5309.5750403442707</v>
      </c>
      <c r="Z170" s="50">
        <f t="shared" si="30"/>
        <v>-14.537083584798893</v>
      </c>
      <c r="AA170" s="50" t="str">
        <f t="shared" si="27"/>
        <v>NA</v>
      </c>
      <c r="AB170" s="75" t="str">
        <f t="shared" si="28"/>
        <v>NA</v>
      </c>
      <c r="AC170" s="47" t="s">
        <v>980</v>
      </c>
      <c r="AD170" s="47" t="s">
        <v>980</v>
      </c>
      <c r="AE170" s="47" t="s">
        <v>980</v>
      </c>
      <c r="AF170" s="47" t="s">
        <v>980</v>
      </c>
    </row>
    <row r="171" spans="1:32" x14ac:dyDescent="0.15">
      <c r="A171" s="43" t="s">
        <v>981</v>
      </c>
      <c r="B171" s="34" t="s">
        <v>516</v>
      </c>
      <c r="C171" s="34" t="s">
        <v>517</v>
      </c>
      <c r="D171" s="44" t="s">
        <v>20</v>
      </c>
      <c r="E171" s="44" t="s">
        <v>1050</v>
      </c>
      <c r="F171" s="45">
        <v>1</v>
      </c>
      <c r="G171" s="46">
        <v>4</v>
      </c>
      <c r="H171" s="47" t="s">
        <v>979</v>
      </c>
      <c r="I171" s="44" t="s">
        <v>13</v>
      </c>
      <c r="J171" s="48">
        <v>40590</v>
      </c>
      <c r="K171" s="63"/>
      <c r="L171" s="61"/>
      <c r="M171" s="62"/>
      <c r="N171" s="77">
        <f t="shared" si="35"/>
        <v>3375</v>
      </c>
      <c r="O171" s="77">
        <f>AVERAGE($N$2:N171)</f>
        <v>5666.4215686274511</v>
      </c>
      <c r="P171" s="77">
        <f t="shared" si="31"/>
        <v>-13.558707506671453</v>
      </c>
      <c r="Q171" s="49">
        <f t="shared" si="32"/>
        <v>1.3</v>
      </c>
      <c r="R171" s="49">
        <f t="shared" si="33"/>
        <v>1.9</v>
      </c>
      <c r="S171" s="50">
        <f t="shared" si="34"/>
        <v>0.44444444444444442</v>
      </c>
      <c r="T171" s="50">
        <f t="shared" si="26"/>
        <v>4686.1111111111113</v>
      </c>
      <c r="U171" s="50">
        <f t="shared" si="29"/>
        <v>-297.22222222222172</v>
      </c>
      <c r="V171" s="50">
        <f>IF(A171&lt;&gt;"",AVERAGE($F$2:F171),"")</f>
        <v>1.2117647058823529</v>
      </c>
      <c r="W171" s="50">
        <f>IF(A171&lt;&gt;"", AVERAGE($G$2:G171), "")</f>
        <v>1.4470588235294117</v>
      </c>
      <c r="X171" s="50">
        <f>IF(A171&lt;&gt;"", COUNTIF($H$2:H171, "AC")/SUM($G$2:G171), "")</f>
        <v>0.67479674796747968</v>
      </c>
      <c r="Y171" s="50">
        <f t="shared" si="25"/>
        <v>5286.9918699186992</v>
      </c>
      <c r="Z171" s="50">
        <f t="shared" si="30"/>
        <v>-22.583170425571552</v>
      </c>
      <c r="AA171" s="50" t="str">
        <f t="shared" si="27"/>
        <v>NA</v>
      </c>
      <c r="AB171" s="75" t="str">
        <f t="shared" si="28"/>
        <v>NA</v>
      </c>
      <c r="AC171" s="47" t="s">
        <v>980</v>
      </c>
      <c r="AD171" s="47" t="s">
        <v>980</v>
      </c>
      <c r="AE171" s="47" t="s">
        <v>980</v>
      </c>
      <c r="AF171" s="47" t="s">
        <v>980</v>
      </c>
    </row>
    <row r="172" spans="1:32" x14ac:dyDescent="0.15">
      <c r="A172" s="43" t="s">
        <v>981</v>
      </c>
      <c r="B172" s="34" t="s">
        <v>518</v>
      </c>
      <c r="C172" s="34" t="s">
        <v>519</v>
      </c>
      <c r="D172" s="44" t="s">
        <v>12</v>
      </c>
      <c r="E172" s="44" t="s">
        <v>1050</v>
      </c>
      <c r="F172" s="45">
        <v>1</v>
      </c>
      <c r="G172" s="46">
        <v>2</v>
      </c>
      <c r="H172" s="47" t="s">
        <v>979</v>
      </c>
      <c r="I172" s="44" t="s">
        <v>13</v>
      </c>
      <c r="J172" s="48">
        <v>40594</v>
      </c>
      <c r="K172" s="63"/>
      <c r="L172" s="61"/>
      <c r="M172" s="62"/>
      <c r="N172" s="77">
        <f t="shared" si="35"/>
        <v>4500</v>
      </c>
      <c r="O172" s="77">
        <f>AVERAGE($N$2:N172)</f>
        <v>5659.6003898635481</v>
      </c>
      <c r="P172" s="77">
        <f t="shared" si="31"/>
        <v>-6.8211787639029353</v>
      </c>
      <c r="Q172" s="49">
        <f t="shared" si="32"/>
        <v>1.3</v>
      </c>
      <c r="R172" s="49">
        <f t="shared" si="33"/>
        <v>2</v>
      </c>
      <c r="S172" s="50">
        <f t="shared" si="34"/>
        <v>0.44444444444444442</v>
      </c>
      <c r="T172" s="50">
        <f t="shared" si="26"/>
        <v>4661.1111111111113</v>
      </c>
      <c r="U172" s="50">
        <f t="shared" si="29"/>
        <v>-25</v>
      </c>
      <c r="V172" s="50">
        <f>IF(A172&lt;&gt;"",AVERAGE($F$2:F172),"")</f>
        <v>1.2105263157894737</v>
      </c>
      <c r="W172" s="50">
        <f>IF(A172&lt;&gt;"", AVERAGE($G$2:G172), "")</f>
        <v>1.4502923976608186</v>
      </c>
      <c r="X172" s="50">
        <f>IF(A172&lt;&gt;"", COUNTIF($H$2:H172, "AC")/SUM($G$2:G172), "")</f>
        <v>0.67338709677419351</v>
      </c>
      <c r="Y172" s="50">
        <f t="shared" si="25"/>
        <v>5281.4209583097527</v>
      </c>
      <c r="Z172" s="50">
        <f t="shared" si="30"/>
        <v>-5.5709116089465169</v>
      </c>
      <c r="AA172" s="50" t="str">
        <f t="shared" si="27"/>
        <v>NA</v>
      </c>
      <c r="AB172" s="75" t="str">
        <f t="shared" si="28"/>
        <v>NA</v>
      </c>
      <c r="AC172" s="47" t="s">
        <v>980</v>
      </c>
      <c r="AD172" s="47" t="s">
        <v>980</v>
      </c>
      <c r="AE172" s="47" t="s">
        <v>980</v>
      </c>
      <c r="AF172" s="47" t="s">
        <v>980</v>
      </c>
    </row>
    <row r="173" spans="1:32" x14ac:dyDescent="0.15">
      <c r="A173" s="43" t="s">
        <v>981</v>
      </c>
      <c r="B173" s="34" t="s">
        <v>520</v>
      </c>
      <c r="C173" s="34" t="s">
        <v>521</v>
      </c>
      <c r="D173" s="44" t="s">
        <v>522</v>
      </c>
      <c r="E173" s="44" t="s">
        <v>1050</v>
      </c>
      <c r="F173" s="45">
        <v>2</v>
      </c>
      <c r="G173" s="46">
        <v>1</v>
      </c>
      <c r="H173" s="47" t="s">
        <v>979</v>
      </c>
      <c r="I173" s="44" t="s">
        <v>13</v>
      </c>
      <c r="J173" s="48">
        <v>40594</v>
      </c>
      <c r="K173" s="63"/>
      <c r="L173" s="61"/>
      <c r="M173" s="62"/>
      <c r="N173" s="77">
        <f t="shared" si="35"/>
        <v>7000</v>
      </c>
      <c r="O173" s="77">
        <f>AVERAGE($N$2:N173)</f>
        <v>5667.3934108527137</v>
      </c>
      <c r="P173" s="77">
        <f t="shared" si="31"/>
        <v>7.7930209891655977</v>
      </c>
      <c r="Q173" s="49">
        <f t="shared" si="32"/>
        <v>1.4</v>
      </c>
      <c r="R173" s="49">
        <f t="shared" si="33"/>
        <v>1.9</v>
      </c>
      <c r="S173" s="50">
        <f t="shared" si="34"/>
        <v>0.44444444444444442</v>
      </c>
      <c r="T173" s="50">
        <f t="shared" si="26"/>
        <v>4786.1111111111113</v>
      </c>
      <c r="U173" s="50">
        <f t="shared" si="29"/>
        <v>125</v>
      </c>
      <c r="V173" s="50">
        <f>IF(A173&lt;&gt;"",AVERAGE($F$2:F173),"")</f>
        <v>1.2151162790697674</v>
      </c>
      <c r="W173" s="50">
        <f>IF(A173&lt;&gt;"", AVERAGE($G$2:G173), "")</f>
        <v>1.4476744186046511</v>
      </c>
      <c r="X173" s="50">
        <f>IF(A173&lt;&gt;"", COUNTIF($H$2:H173, "AC")/SUM($G$2:G173), "")</f>
        <v>0.67469879518072284</v>
      </c>
      <c r="Y173" s="50">
        <f t="shared" si="25"/>
        <v>5289.9446623704116</v>
      </c>
      <c r="Z173" s="50">
        <f t="shared" si="30"/>
        <v>8.5237040606589289</v>
      </c>
      <c r="AA173" s="50" t="str">
        <f t="shared" si="27"/>
        <v>NA</v>
      </c>
      <c r="AB173" s="75" t="str">
        <f t="shared" si="28"/>
        <v>NA</v>
      </c>
      <c r="AC173" s="47" t="s">
        <v>980</v>
      </c>
      <c r="AD173" s="47" t="s">
        <v>980</v>
      </c>
      <c r="AE173" s="47" t="s">
        <v>980</v>
      </c>
      <c r="AF173" s="47" t="s">
        <v>980</v>
      </c>
    </row>
    <row r="174" spans="1:32" x14ac:dyDescent="0.15">
      <c r="A174" s="43" t="s">
        <v>981</v>
      </c>
      <c r="B174" s="34" t="s">
        <v>523</v>
      </c>
      <c r="C174" s="34" t="s">
        <v>524</v>
      </c>
      <c r="D174" s="44" t="s">
        <v>268</v>
      </c>
      <c r="E174" s="44" t="s">
        <v>1050</v>
      </c>
      <c r="F174" s="45">
        <v>1</v>
      </c>
      <c r="G174" s="46">
        <v>2</v>
      </c>
      <c r="H174" s="47" t="s">
        <v>979</v>
      </c>
      <c r="I174" s="44" t="s">
        <v>13</v>
      </c>
      <c r="J174" s="48">
        <v>40596</v>
      </c>
      <c r="K174" s="63"/>
      <c r="L174" s="61"/>
      <c r="M174" s="62"/>
      <c r="N174" s="77">
        <f t="shared" si="35"/>
        <v>4500</v>
      </c>
      <c r="O174" s="77">
        <f>AVERAGE($N$2:N174)</f>
        <v>5660.6454720616575</v>
      </c>
      <c r="P174" s="77">
        <f t="shared" si="31"/>
        <v>-6.7479387910561854</v>
      </c>
      <c r="Q174" s="49">
        <f t="shared" si="32"/>
        <v>1.4</v>
      </c>
      <c r="R174" s="49">
        <f t="shared" si="33"/>
        <v>2</v>
      </c>
      <c r="S174" s="50">
        <f t="shared" si="34"/>
        <v>0.42105263157894735</v>
      </c>
      <c r="T174" s="50">
        <f t="shared" si="26"/>
        <v>4702.6315789473683</v>
      </c>
      <c r="U174" s="50">
        <f t="shared" si="29"/>
        <v>-83.479532163742988</v>
      </c>
      <c r="V174" s="50">
        <f>IF(A174&lt;&gt;"",AVERAGE($F$2:F174),"")</f>
        <v>1.2138728323699421</v>
      </c>
      <c r="W174" s="50">
        <f>IF(A174&lt;&gt;"", AVERAGE($G$2:G174), "")</f>
        <v>1.4508670520231215</v>
      </c>
      <c r="X174" s="50">
        <f>IF(A174&lt;&gt;"", COUNTIF($H$2:H174, "AC")/SUM($G$2:G174), "")</f>
        <v>0.67330677290836649</v>
      </c>
      <c r="Y174" s="50">
        <f t="shared" si="25"/>
        <v>5284.4230016350775</v>
      </c>
      <c r="Z174" s="50">
        <f t="shared" si="30"/>
        <v>-5.5216607353340805</v>
      </c>
      <c r="AA174" s="50" t="str">
        <f t="shared" si="27"/>
        <v>NA</v>
      </c>
      <c r="AB174" s="75" t="str">
        <f t="shared" si="28"/>
        <v>NA</v>
      </c>
      <c r="AC174" s="47" t="s">
        <v>980</v>
      </c>
      <c r="AD174" s="47" t="s">
        <v>980</v>
      </c>
      <c r="AE174" s="47" t="s">
        <v>980</v>
      </c>
      <c r="AF174" s="47" t="s">
        <v>980</v>
      </c>
    </row>
    <row r="175" spans="1:32" x14ac:dyDescent="0.15">
      <c r="A175" s="43" t="s">
        <v>981</v>
      </c>
      <c r="B175" s="34" t="s">
        <v>525</v>
      </c>
      <c r="C175" s="34" t="s">
        <v>526</v>
      </c>
      <c r="D175" s="44" t="s">
        <v>20</v>
      </c>
      <c r="E175" s="44" t="s">
        <v>1050</v>
      </c>
      <c r="F175" s="45">
        <v>1</v>
      </c>
      <c r="G175" s="46">
        <v>1</v>
      </c>
      <c r="H175" s="47" t="s">
        <v>979</v>
      </c>
      <c r="I175" s="44" t="s">
        <v>13</v>
      </c>
      <c r="J175" s="48">
        <v>40596</v>
      </c>
      <c r="K175" s="60" t="s">
        <v>527</v>
      </c>
      <c r="L175" s="61"/>
      <c r="M175" s="62"/>
      <c r="N175" s="77">
        <f t="shared" si="35"/>
        <v>6000</v>
      </c>
      <c r="O175" s="77">
        <f>AVERAGE($N$2:N175)</f>
        <v>5662.5957854406133</v>
      </c>
      <c r="P175" s="77">
        <f t="shared" si="31"/>
        <v>1.9503133789557978</v>
      </c>
      <c r="Q175" s="49">
        <f t="shared" si="32"/>
        <v>1.4</v>
      </c>
      <c r="R175" s="49">
        <f t="shared" si="33"/>
        <v>2</v>
      </c>
      <c r="S175" s="50">
        <f t="shared" si="34"/>
        <v>0.47058823529411764</v>
      </c>
      <c r="T175" s="50">
        <f t="shared" si="26"/>
        <v>4826.4705882352946</v>
      </c>
      <c r="U175" s="50">
        <f t="shared" si="29"/>
        <v>123.83900928792627</v>
      </c>
      <c r="V175" s="50">
        <f>IF(A175&lt;&gt;"",AVERAGE($F$2:F175),"")</f>
        <v>1.2126436781609196</v>
      </c>
      <c r="W175" s="50">
        <f>IF(A175&lt;&gt;"", AVERAGE($G$2:G175), "")</f>
        <v>1.4482758620689655</v>
      </c>
      <c r="X175" s="50">
        <f>IF(A175&lt;&gt;"", COUNTIF($H$2:H175, "AC")/SUM($G$2:G175), "")</f>
        <v>0.67460317460317465</v>
      </c>
      <c r="Y175" s="50">
        <f t="shared" si="25"/>
        <v>5287.0826491516154</v>
      </c>
      <c r="Z175" s="50">
        <f t="shared" si="30"/>
        <v>2.6596475165379161</v>
      </c>
      <c r="AA175" s="50" t="str">
        <f t="shared" si="27"/>
        <v>NA</v>
      </c>
      <c r="AB175" s="75" t="str">
        <f t="shared" si="28"/>
        <v>NA</v>
      </c>
      <c r="AC175" s="47" t="s">
        <v>980</v>
      </c>
      <c r="AD175" s="47" t="s">
        <v>980</v>
      </c>
      <c r="AE175" s="47" t="s">
        <v>980</v>
      </c>
      <c r="AF175" s="47" t="s">
        <v>980</v>
      </c>
    </row>
    <row r="176" spans="1:32" x14ac:dyDescent="0.15">
      <c r="A176" s="43" t="s">
        <v>981</v>
      </c>
      <c r="B176" s="34" t="s">
        <v>314</v>
      </c>
      <c r="C176" s="34" t="s">
        <v>528</v>
      </c>
      <c r="D176" s="44" t="s">
        <v>226</v>
      </c>
      <c r="E176" s="44" t="s">
        <v>1050</v>
      </c>
      <c r="F176" s="45">
        <v>1</v>
      </c>
      <c r="G176" s="46">
        <v>1</v>
      </c>
      <c r="H176" s="47" t="s">
        <v>979</v>
      </c>
      <c r="I176" s="44" t="s">
        <v>13</v>
      </c>
      <c r="J176" s="48">
        <v>40596</v>
      </c>
      <c r="K176" s="60" t="s">
        <v>529</v>
      </c>
      <c r="L176" s="61"/>
      <c r="M176" s="62"/>
      <c r="N176" s="77">
        <f t="shared" si="35"/>
        <v>6000</v>
      </c>
      <c r="O176" s="77">
        <f>AVERAGE($N$2:N176)</f>
        <v>5664.5238095238101</v>
      </c>
      <c r="P176" s="77">
        <f t="shared" si="31"/>
        <v>1.9280240831967603</v>
      </c>
      <c r="Q176" s="49">
        <f t="shared" si="32"/>
        <v>1.3</v>
      </c>
      <c r="R176" s="49">
        <f t="shared" si="33"/>
        <v>1.8</v>
      </c>
      <c r="S176" s="50">
        <f t="shared" si="34"/>
        <v>0.5625</v>
      </c>
      <c r="T176" s="50">
        <f t="shared" si="26"/>
        <v>5006.25</v>
      </c>
      <c r="U176" s="50">
        <f t="shared" si="29"/>
        <v>179.7794117647054</v>
      </c>
      <c r="V176" s="50">
        <f>IF(A176&lt;&gt;"",AVERAGE($F$2:F176),"")</f>
        <v>1.2114285714285715</v>
      </c>
      <c r="W176" s="50">
        <f>IF(A176&lt;&gt;"", AVERAGE($G$2:G176), "")</f>
        <v>1.4457142857142857</v>
      </c>
      <c r="X176" s="50">
        <f>IF(A176&lt;&gt;"", COUNTIF($H$2:H176, "AC")/SUM($G$2:G176), "")</f>
        <v>0.67588932806324109</v>
      </c>
      <c r="Y176" s="50">
        <f t="shared" si="25"/>
        <v>5289.723320158103</v>
      </c>
      <c r="Z176" s="50">
        <f t="shared" si="30"/>
        <v>2.6406710064875369</v>
      </c>
      <c r="AA176" s="50" t="str">
        <f t="shared" si="27"/>
        <v>NA</v>
      </c>
      <c r="AB176" s="75" t="str">
        <f t="shared" si="28"/>
        <v>NA</v>
      </c>
      <c r="AC176" s="47" t="s">
        <v>980</v>
      </c>
      <c r="AD176" s="47" t="s">
        <v>980</v>
      </c>
      <c r="AE176" s="47" t="s">
        <v>980</v>
      </c>
      <c r="AF176" s="47" t="s">
        <v>980</v>
      </c>
    </row>
    <row r="177" spans="1:32" x14ac:dyDescent="0.15">
      <c r="A177" s="43" t="s">
        <v>981</v>
      </c>
      <c r="B177" s="34" t="s">
        <v>530</v>
      </c>
      <c r="C177" s="34" t="s">
        <v>531</v>
      </c>
      <c r="D177" s="44" t="s">
        <v>428</v>
      </c>
      <c r="E177" s="44" t="s">
        <v>1050</v>
      </c>
      <c r="F177" s="45">
        <v>1</v>
      </c>
      <c r="G177" s="46">
        <v>1</v>
      </c>
      <c r="H177" s="47" t="s">
        <v>979</v>
      </c>
      <c r="I177" s="44" t="s">
        <v>31</v>
      </c>
      <c r="J177" s="48">
        <v>40596</v>
      </c>
      <c r="K177" s="63"/>
      <c r="L177" s="61"/>
      <c r="M177" s="62"/>
      <c r="N177" s="77">
        <f t="shared" si="35"/>
        <v>6000</v>
      </c>
      <c r="O177" s="77">
        <f>AVERAGE($N$2:N177)</f>
        <v>5666.4299242424249</v>
      </c>
      <c r="P177" s="77">
        <f t="shared" si="31"/>
        <v>1.9061147186148446</v>
      </c>
      <c r="Q177" s="49">
        <f t="shared" si="32"/>
        <v>1.1000000000000001</v>
      </c>
      <c r="R177" s="49">
        <f t="shared" si="33"/>
        <v>1.7</v>
      </c>
      <c r="S177" s="50">
        <f t="shared" si="34"/>
        <v>0.5625</v>
      </c>
      <c r="T177" s="50">
        <f t="shared" si="26"/>
        <v>4831.25</v>
      </c>
      <c r="U177" s="50">
        <f t="shared" si="29"/>
        <v>-175</v>
      </c>
      <c r="V177" s="50">
        <f>IF(A177&lt;&gt;"",AVERAGE($F$2:F177),"")</f>
        <v>1.2102272727272727</v>
      </c>
      <c r="W177" s="50">
        <f>IF(A177&lt;&gt;"", AVERAGE($G$2:G177), "")</f>
        <v>1.4431818181818181</v>
      </c>
      <c r="X177" s="50">
        <f>IF(A177&lt;&gt;"", COUNTIF($H$2:H177, "AC")/SUM($G$2:G177), "")</f>
        <v>0.67716535433070868</v>
      </c>
      <c r="Y177" s="50">
        <f t="shared" si="25"/>
        <v>5292.3452040085895</v>
      </c>
      <c r="Z177" s="50">
        <f t="shared" si="30"/>
        <v>2.6218838504864834</v>
      </c>
      <c r="AA177" s="50" t="str">
        <f t="shared" si="27"/>
        <v>NA</v>
      </c>
      <c r="AB177" s="75" t="str">
        <f t="shared" si="28"/>
        <v>NA</v>
      </c>
      <c r="AC177" s="47" t="s">
        <v>980</v>
      </c>
      <c r="AD177" s="47" t="s">
        <v>980</v>
      </c>
      <c r="AE177" s="47" t="s">
        <v>980</v>
      </c>
      <c r="AF177" s="47" t="s">
        <v>980</v>
      </c>
    </row>
    <row r="178" spans="1:32" x14ac:dyDescent="0.15">
      <c r="A178" s="43" t="s">
        <v>981</v>
      </c>
      <c r="B178" s="34" t="s">
        <v>532</v>
      </c>
      <c r="C178" s="34" t="s">
        <v>533</v>
      </c>
      <c r="D178" s="44" t="s">
        <v>470</v>
      </c>
      <c r="E178" s="44" t="s">
        <v>1050</v>
      </c>
      <c r="F178" s="45">
        <v>1</v>
      </c>
      <c r="G178" s="46">
        <v>1</v>
      </c>
      <c r="H178" s="47" t="s">
        <v>979</v>
      </c>
      <c r="I178" s="44" t="s">
        <v>13</v>
      </c>
      <c r="J178" s="48">
        <v>40596</v>
      </c>
      <c r="K178" s="60" t="s">
        <v>534</v>
      </c>
      <c r="L178" s="61"/>
      <c r="M178" s="62"/>
      <c r="N178" s="77">
        <f t="shared" si="35"/>
        <v>6000</v>
      </c>
      <c r="O178" s="77">
        <f>AVERAGE($N$2:N178)</f>
        <v>5668.3145009416203</v>
      </c>
      <c r="P178" s="77">
        <f t="shared" si="31"/>
        <v>1.8845766991953496</v>
      </c>
      <c r="Q178" s="49">
        <f t="shared" si="32"/>
        <v>1.1000000000000001</v>
      </c>
      <c r="R178" s="49">
        <f t="shared" si="33"/>
        <v>1.7</v>
      </c>
      <c r="S178" s="50">
        <f t="shared" si="34"/>
        <v>0.5625</v>
      </c>
      <c r="T178" s="50">
        <f t="shared" si="26"/>
        <v>4831.25</v>
      </c>
      <c r="U178" s="50">
        <f t="shared" si="29"/>
        <v>0</v>
      </c>
      <c r="V178" s="50">
        <f>IF(A178&lt;&gt;"",AVERAGE($F$2:F178),"")</f>
        <v>1.2090395480225988</v>
      </c>
      <c r="W178" s="50">
        <f>IF(A178&lt;&gt;"", AVERAGE($G$2:G178), "")</f>
        <v>1.4406779661016949</v>
      </c>
      <c r="X178" s="50">
        <f>IF(A178&lt;&gt;"", COUNTIF($H$2:H178, "AC")/SUM($G$2:G178), "")</f>
        <v>0.67843137254901964</v>
      </c>
      <c r="Y178" s="50">
        <f t="shared" si="25"/>
        <v>5294.948487869724</v>
      </c>
      <c r="Z178" s="50">
        <f t="shared" si="30"/>
        <v>2.6032838611345142</v>
      </c>
      <c r="AA178" s="50" t="str">
        <f t="shared" si="27"/>
        <v>NA</v>
      </c>
      <c r="AB178" s="75" t="str">
        <f t="shared" si="28"/>
        <v>NA</v>
      </c>
      <c r="AC178" s="47" t="s">
        <v>980</v>
      </c>
      <c r="AD178" s="47" t="s">
        <v>980</v>
      </c>
      <c r="AE178" s="47" t="s">
        <v>980</v>
      </c>
      <c r="AF178" s="47" t="s">
        <v>980</v>
      </c>
    </row>
    <row r="179" spans="1:32" x14ac:dyDescent="0.15">
      <c r="A179" s="43" t="s">
        <v>981</v>
      </c>
      <c r="B179" s="34" t="s">
        <v>535</v>
      </c>
      <c r="C179" s="34" t="s">
        <v>536</v>
      </c>
      <c r="D179" s="44" t="s">
        <v>12</v>
      </c>
      <c r="E179" s="44" t="s">
        <v>1050</v>
      </c>
      <c r="F179" s="45">
        <v>1</v>
      </c>
      <c r="G179" s="46">
        <v>3</v>
      </c>
      <c r="H179" s="47" t="s">
        <v>979</v>
      </c>
      <c r="I179" s="44" t="s">
        <v>13</v>
      </c>
      <c r="J179" s="48">
        <v>40597</v>
      </c>
      <c r="K179" s="60" t="s">
        <v>537</v>
      </c>
      <c r="L179" s="61"/>
      <c r="M179" s="62"/>
      <c r="N179" s="77">
        <f t="shared" si="35"/>
        <v>3833.3333333333335</v>
      </c>
      <c r="O179" s="77">
        <f>AVERAGE($N$2:N179)</f>
        <v>5658.0056179775283</v>
      </c>
      <c r="P179" s="77">
        <f t="shared" si="31"/>
        <v>-10.308882964091936</v>
      </c>
      <c r="Q179" s="49">
        <f t="shared" si="32"/>
        <v>1.1000000000000001</v>
      </c>
      <c r="R179" s="49">
        <f t="shared" si="33"/>
        <v>1.9</v>
      </c>
      <c r="S179" s="50">
        <f t="shared" si="34"/>
        <v>0.5625</v>
      </c>
      <c r="T179" s="50">
        <f t="shared" si="26"/>
        <v>4781.25</v>
      </c>
      <c r="U179" s="50">
        <f t="shared" si="29"/>
        <v>-50</v>
      </c>
      <c r="V179" s="50">
        <f>IF(A179&lt;&gt;"",AVERAGE($F$2:F179),"")</f>
        <v>1.2078651685393258</v>
      </c>
      <c r="W179" s="50">
        <f>IF(A179&lt;&gt;"", AVERAGE($G$2:G179), "")</f>
        <v>1.449438202247191</v>
      </c>
      <c r="X179" s="50">
        <f>IF(A179&lt;&gt;"", COUNTIF($H$2:H179, "AC")/SUM($G$2:G179), "")</f>
        <v>0.67441860465116277</v>
      </c>
      <c r="Y179" s="50">
        <f t="shared" si="25"/>
        <v>5281.5521296054349</v>
      </c>
      <c r="Z179" s="50">
        <f t="shared" si="30"/>
        <v>-13.39635826428912</v>
      </c>
      <c r="AA179" s="50" t="str">
        <f t="shared" si="27"/>
        <v>NA</v>
      </c>
      <c r="AB179" s="75" t="str">
        <f t="shared" si="28"/>
        <v>NA</v>
      </c>
      <c r="AC179" s="47" t="s">
        <v>980</v>
      </c>
      <c r="AD179" s="47" t="s">
        <v>980</v>
      </c>
      <c r="AE179" s="47" t="s">
        <v>980</v>
      </c>
      <c r="AF179" s="47" t="s">
        <v>980</v>
      </c>
    </row>
    <row r="180" spans="1:32" x14ac:dyDescent="0.15">
      <c r="A180" s="43" t="s">
        <v>981</v>
      </c>
      <c r="B180" s="34" t="s">
        <v>538</v>
      </c>
      <c r="C180" s="34" t="s">
        <v>539</v>
      </c>
      <c r="D180" s="44" t="s">
        <v>20</v>
      </c>
      <c r="E180" s="44" t="s">
        <v>1050</v>
      </c>
      <c r="F180" s="45">
        <v>1</v>
      </c>
      <c r="G180" s="46">
        <v>1</v>
      </c>
      <c r="H180" s="47" t="s">
        <v>979</v>
      </c>
      <c r="I180" s="44" t="s">
        <v>13</v>
      </c>
      <c r="J180" s="48">
        <v>40597</v>
      </c>
      <c r="K180" s="63"/>
      <c r="L180" s="61"/>
      <c r="M180" s="62"/>
      <c r="N180" s="77">
        <f t="shared" si="35"/>
        <v>6000</v>
      </c>
      <c r="O180" s="77">
        <f>AVERAGE($N$2:N180)</f>
        <v>5659.9162011173194</v>
      </c>
      <c r="P180" s="77">
        <f t="shared" si="31"/>
        <v>1.9105831397910151</v>
      </c>
      <c r="Q180" s="49">
        <f t="shared" si="32"/>
        <v>1.1000000000000001</v>
      </c>
      <c r="R180" s="49">
        <f t="shared" si="33"/>
        <v>1.7</v>
      </c>
      <c r="S180" s="50">
        <f t="shared" si="34"/>
        <v>0.69230769230769229</v>
      </c>
      <c r="T180" s="50">
        <f t="shared" si="26"/>
        <v>5155.7692307692314</v>
      </c>
      <c r="U180" s="50">
        <f t="shared" si="29"/>
        <v>374.5192307692314</v>
      </c>
      <c r="V180" s="50">
        <f>IF(A180&lt;&gt;"",AVERAGE($F$2:F180),"")</f>
        <v>1.2067039106145252</v>
      </c>
      <c r="W180" s="50">
        <f>IF(A180&lt;&gt;"", AVERAGE($G$2:G180), "")</f>
        <v>1.446927374301676</v>
      </c>
      <c r="X180" s="50">
        <f>IF(A180&lt;&gt;"", COUNTIF($H$2:H180, "AC")/SUM($G$2:G180), "")</f>
        <v>0.67567567567567566</v>
      </c>
      <c r="Y180" s="50">
        <f t="shared" si="25"/>
        <v>5284.1612562282944</v>
      </c>
      <c r="Z180" s="50">
        <f t="shared" si="30"/>
        <v>2.6091266228595487</v>
      </c>
      <c r="AA180" s="50" t="str">
        <f t="shared" si="27"/>
        <v>NA</v>
      </c>
      <c r="AB180" s="75" t="str">
        <f t="shared" si="28"/>
        <v>NA</v>
      </c>
      <c r="AC180" s="47" t="s">
        <v>980</v>
      </c>
      <c r="AD180" s="47" t="s">
        <v>980</v>
      </c>
      <c r="AE180" s="47" t="s">
        <v>980</v>
      </c>
      <c r="AF180" s="47" t="s">
        <v>980</v>
      </c>
    </row>
    <row r="181" spans="1:32" x14ac:dyDescent="0.15">
      <c r="A181" s="43" t="s">
        <v>981</v>
      </c>
      <c r="B181" s="34" t="s">
        <v>540</v>
      </c>
      <c r="C181" s="34" t="s">
        <v>541</v>
      </c>
      <c r="D181" s="44" t="s">
        <v>124</v>
      </c>
      <c r="E181" s="44" t="s">
        <v>1050</v>
      </c>
      <c r="F181" s="45">
        <v>1</v>
      </c>
      <c r="G181" s="46">
        <v>3</v>
      </c>
      <c r="H181" s="47" t="s">
        <v>979</v>
      </c>
      <c r="I181" s="44" t="s">
        <v>13</v>
      </c>
      <c r="J181" s="48">
        <v>40597</v>
      </c>
      <c r="K181" s="63"/>
      <c r="L181" s="61"/>
      <c r="M181" s="62"/>
      <c r="N181" s="77">
        <f t="shared" si="35"/>
        <v>3833.3333333333335</v>
      </c>
      <c r="O181" s="77">
        <f>AVERAGE($N$2:N181)</f>
        <v>5649.7685185185192</v>
      </c>
      <c r="P181" s="77">
        <f t="shared" si="31"/>
        <v>-10.147682598800202</v>
      </c>
      <c r="Q181" s="49">
        <f t="shared" si="32"/>
        <v>1.1000000000000001</v>
      </c>
      <c r="R181" s="49">
        <f t="shared" si="33"/>
        <v>1.6</v>
      </c>
      <c r="S181" s="50">
        <f t="shared" si="34"/>
        <v>0.6428571428571429</v>
      </c>
      <c r="T181" s="50">
        <f t="shared" si="26"/>
        <v>5057.1428571428569</v>
      </c>
      <c r="U181" s="50">
        <f t="shared" si="29"/>
        <v>-98.626373626374516</v>
      </c>
      <c r="V181" s="50">
        <f>IF(A181&lt;&gt;"",AVERAGE($F$2:F181),"")</f>
        <v>1.2055555555555555</v>
      </c>
      <c r="W181" s="50">
        <f>IF(A181&lt;&gt;"", AVERAGE($G$2:G181), "")</f>
        <v>1.4555555555555555</v>
      </c>
      <c r="X181" s="50">
        <f>IF(A181&lt;&gt;"", COUNTIF($H$2:H181, "AC")/SUM($G$2:G181), "")</f>
        <v>0.6717557251908397</v>
      </c>
      <c r="Y181" s="50">
        <f t="shared" si="25"/>
        <v>5271.0559796437665</v>
      </c>
      <c r="Z181" s="50">
        <f t="shared" si="30"/>
        <v>-13.105276584527928</v>
      </c>
      <c r="AA181" s="50" t="str">
        <f t="shared" si="27"/>
        <v>NA</v>
      </c>
      <c r="AB181" s="75" t="str">
        <f t="shared" si="28"/>
        <v>NA</v>
      </c>
      <c r="AC181" s="47" t="s">
        <v>980</v>
      </c>
      <c r="AD181" s="47" t="s">
        <v>980</v>
      </c>
      <c r="AE181" s="47" t="s">
        <v>980</v>
      </c>
      <c r="AF181" s="47" t="s">
        <v>980</v>
      </c>
    </row>
    <row r="182" spans="1:32" x14ac:dyDescent="0.15">
      <c r="A182" s="43" t="s">
        <v>981</v>
      </c>
      <c r="B182" s="34" t="s">
        <v>542</v>
      </c>
      <c r="C182" s="34" t="s">
        <v>543</v>
      </c>
      <c r="D182" s="44" t="s">
        <v>20</v>
      </c>
      <c r="E182" s="44" t="s">
        <v>1050</v>
      </c>
      <c r="F182" s="45">
        <v>1</v>
      </c>
      <c r="G182" s="46">
        <v>1</v>
      </c>
      <c r="H182" s="47" t="s">
        <v>979</v>
      </c>
      <c r="I182" s="44" t="s">
        <v>13</v>
      </c>
      <c r="J182" s="48">
        <v>40598</v>
      </c>
      <c r="K182" s="63"/>
      <c r="L182" s="61"/>
      <c r="M182" s="62"/>
      <c r="N182" s="77">
        <f t="shared" si="35"/>
        <v>6000</v>
      </c>
      <c r="O182" s="77">
        <f>AVERAGE($N$2:N182)</f>
        <v>5651.7034990791908</v>
      </c>
      <c r="P182" s="77">
        <f t="shared" si="31"/>
        <v>1.9349805606716473</v>
      </c>
      <c r="Q182" s="49">
        <f t="shared" si="32"/>
        <v>1.1000000000000001</v>
      </c>
      <c r="R182" s="49">
        <f t="shared" si="33"/>
        <v>1.5</v>
      </c>
      <c r="S182" s="50">
        <f t="shared" si="34"/>
        <v>0.6428571428571429</v>
      </c>
      <c r="T182" s="50">
        <f t="shared" si="26"/>
        <v>5082.1428571428569</v>
      </c>
      <c r="U182" s="50">
        <f t="shared" si="29"/>
        <v>25</v>
      </c>
      <c r="V182" s="50">
        <f>IF(A182&lt;&gt;"",AVERAGE($F$2:F182),"")</f>
        <v>1.2044198895027625</v>
      </c>
      <c r="W182" s="50">
        <f>IF(A182&lt;&gt;"", AVERAGE($G$2:G182), "")</f>
        <v>1.4530386740331491</v>
      </c>
      <c r="X182" s="50">
        <f>IF(A182&lt;&gt;"", COUNTIF($H$2:H182, "AC")/SUM($G$2:G182), "")</f>
        <v>0.6730038022813688</v>
      </c>
      <c r="Y182" s="50">
        <f t="shared" si="25"/>
        <v>5273.6697266978972</v>
      </c>
      <c r="Z182" s="50">
        <f t="shared" si="30"/>
        <v>2.6137470541307266</v>
      </c>
      <c r="AA182" s="50" t="str">
        <f t="shared" si="27"/>
        <v>NA</v>
      </c>
      <c r="AB182" s="75" t="str">
        <f t="shared" si="28"/>
        <v>NA</v>
      </c>
      <c r="AC182" s="47" t="s">
        <v>980</v>
      </c>
      <c r="AD182" s="47" t="s">
        <v>980</v>
      </c>
      <c r="AE182" s="47" t="s">
        <v>980</v>
      </c>
      <c r="AF182" s="47" t="s">
        <v>980</v>
      </c>
    </row>
    <row r="183" spans="1:32" x14ac:dyDescent="0.15">
      <c r="A183" s="43" t="s">
        <v>981</v>
      </c>
      <c r="B183" s="34" t="s">
        <v>544</v>
      </c>
      <c r="C183" s="34" t="s">
        <v>545</v>
      </c>
      <c r="D183" s="44" t="s">
        <v>12</v>
      </c>
      <c r="E183" s="44" t="s">
        <v>1050</v>
      </c>
      <c r="F183" s="45">
        <v>1</v>
      </c>
      <c r="G183" s="46">
        <v>1</v>
      </c>
      <c r="H183" s="47" t="s">
        <v>979</v>
      </c>
      <c r="I183" s="44" t="s">
        <v>13</v>
      </c>
      <c r="J183" s="48">
        <v>40598</v>
      </c>
      <c r="K183" s="63"/>
      <c r="L183" s="61"/>
      <c r="M183" s="62"/>
      <c r="N183" s="77">
        <f t="shared" si="35"/>
        <v>6000</v>
      </c>
      <c r="O183" s="77">
        <f>AVERAGE($N$2:N183)</f>
        <v>5653.6172161172171</v>
      </c>
      <c r="P183" s="77">
        <f t="shared" si="31"/>
        <v>1.9137170380263342</v>
      </c>
      <c r="Q183" s="49">
        <f t="shared" si="32"/>
        <v>1</v>
      </c>
      <c r="R183" s="49">
        <f t="shared" si="33"/>
        <v>1.5</v>
      </c>
      <c r="S183" s="50">
        <f t="shared" si="34"/>
        <v>0.69230769230769229</v>
      </c>
      <c r="T183" s="50">
        <f t="shared" si="26"/>
        <v>5105.7692307692305</v>
      </c>
      <c r="U183" s="50">
        <f t="shared" si="29"/>
        <v>23.626373626373606</v>
      </c>
      <c r="V183" s="50">
        <f>IF(A183&lt;&gt;"",AVERAGE($F$2:F183),"")</f>
        <v>1.2032967032967032</v>
      </c>
      <c r="W183" s="50">
        <f>IF(A183&lt;&gt;"", AVERAGE($G$2:G183), "")</f>
        <v>1.4505494505494505</v>
      </c>
      <c r="X183" s="50">
        <f>IF(A183&lt;&gt;"", COUNTIF($H$2:H183, "AC")/SUM($G$2:G183), "")</f>
        <v>0.6742424242424242</v>
      </c>
      <c r="Y183" s="50">
        <f t="shared" si="25"/>
        <v>5276.2654012654011</v>
      </c>
      <c r="Z183" s="50">
        <f t="shared" si="30"/>
        <v>2.5956745675039201</v>
      </c>
      <c r="AA183" s="50" t="str">
        <f t="shared" si="27"/>
        <v>NA</v>
      </c>
      <c r="AB183" s="75" t="str">
        <f t="shared" si="28"/>
        <v>NA</v>
      </c>
      <c r="AC183" s="47" t="s">
        <v>980</v>
      </c>
      <c r="AD183" s="47" t="s">
        <v>980</v>
      </c>
      <c r="AE183" s="47" t="s">
        <v>980</v>
      </c>
      <c r="AF183" s="47" t="s">
        <v>980</v>
      </c>
    </row>
    <row r="184" spans="1:32" x14ac:dyDescent="0.15">
      <c r="A184" s="43" t="s">
        <v>981</v>
      </c>
      <c r="B184" s="34" t="s">
        <v>546</v>
      </c>
      <c r="C184" s="34" t="s">
        <v>547</v>
      </c>
      <c r="D184" s="44" t="s">
        <v>20</v>
      </c>
      <c r="E184" s="44" t="s">
        <v>1050</v>
      </c>
      <c r="F184" s="45">
        <v>1</v>
      </c>
      <c r="G184" s="46">
        <v>1</v>
      </c>
      <c r="H184" s="47" t="s">
        <v>979</v>
      </c>
      <c r="I184" s="44" t="s">
        <v>13</v>
      </c>
      <c r="J184" s="48">
        <v>40598</v>
      </c>
      <c r="K184" s="63"/>
      <c r="L184" s="61"/>
      <c r="M184" s="62"/>
      <c r="N184" s="77">
        <f t="shared" si="35"/>
        <v>6000</v>
      </c>
      <c r="O184" s="77">
        <f>AVERAGE($N$2:N184)</f>
        <v>5655.5100182149372</v>
      </c>
      <c r="P184" s="77">
        <f t="shared" si="31"/>
        <v>1.8928020977200504</v>
      </c>
      <c r="Q184" s="49">
        <f t="shared" si="32"/>
        <v>1</v>
      </c>
      <c r="R184" s="49">
        <f t="shared" si="33"/>
        <v>1.4</v>
      </c>
      <c r="S184" s="50">
        <f t="shared" si="34"/>
        <v>0.69230769230769229</v>
      </c>
      <c r="T184" s="50">
        <f t="shared" si="26"/>
        <v>5130.7692307692296</v>
      </c>
      <c r="U184" s="50">
        <f t="shared" si="29"/>
        <v>24.999999999999091</v>
      </c>
      <c r="V184" s="50">
        <f>IF(A184&lt;&gt;"",AVERAGE($F$2:F184),"")</f>
        <v>1.2021857923497268</v>
      </c>
      <c r="W184" s="50">
        <f>IF(A184&lt;&gt;"", AVERAGE($G$2:G184), "")</f>
        <v>1.4480874316939891</v>
      </c>
      <c r="X184" s="50">
        <f>IF(A184&lt;&gt;"", COUNTIF($H$2:H184, "AC")/SUM($G$2:G184), "")</f>
        <v>0.67547169811320751</v>
      </c>
      <c r="Y184" s="50">
        <f t="shared" si="25"/>
        <v>5278.843179709248</v>
      </c>
      <c r="Z184" s="50">
        <f t="shared" si="30"/>
        <v>2.5777784438469098</v>
      </c>
      <c r="AA184" s="50" t="str">
        <f t="shared" si="27"/>
        <v>NA</v>
      </c>
      <c r="AB184" s="75" t="str">
        <f t="shared" si="28"/>
        <v>NA</v>
      </c>
      <c r="AC184" s="47" t="s">
        <v>980</v>
      </c>
      <c r="AD184" s="47" t="s">
        <v>980</v>
      </c>
      <c r="AE184" s="47" t="s">
        <v>980</v>
      </c>
      <c r="AF184" s="47" t="s">
        <v>980</v>
      </c>
    </row>
    <row r="185" spans="1:32" x14ac:dyDescent="0.15">
      <c r="A185" s="43" t="s">
        <v>981</v>
      </c>
      <c r="B185" s="34" t="s">
        <v>548</v>
      </c>
      <c r="C185" s="34" t="s">
        <v>549</v>
      </c>
      <c r="D185" s="44" t="s">
        <v>141</v>
      </c>
      <c r="E185" s="44" t="s">
        <v>1050</v>
      </c>
      <c r="F185" s="45">
        <v>1</v>
      </c>
      <c r="G185" s="46">
        <v>2</v>
      </c>
      <c r="H185" s="47" t="s">
        <v>979</v>
      </c>
      <c r="I185" s="44" t="s">
        <v>13</v>
      </c>
      <c r="J185" s="48">
        <v>40598</v>
      </c>
      <c r="K185" s="63"/>
      <c r="L185" s="61"/>
      <c r="M185" s="62"/>
      <c r="N185" s="77">
        <f t="shared" si="35"/>
        <v>4500</v>
      </c>
      <c r="O185" s="77">
        <f>AVERAGE($N$2:N185)</f>
        <v>5649.2300724637689</v>
      </c>
      <c r="P185" s="77">
        <f t="shared" si="31"/>
        <v>-6.2799457511682704</v>
      </c>
      <c r="Q185" s="49">
        <f t="shared" si="32"/>
        <v>1</v>
      </c>
      <c r="R185" s="49">
        <f t="shared" si="33"/>
        <v>1.5</v>
      </c>
      <c r="S185" s="50">
        <f t="shared" si="34"/>
        <v>0.6428571428571429</v>
      </c>
      <c r="T185" s="50">
        <f t="shared" si="26"/>
        <v>4982.1428571428569</v>
      </c>
      <c r="U185" s="50">
        <f t="shared" si="29"/>
        <v>-148.6263736263727</v>
      </c>
      <c r="V185" s="50">
        <f>IF(A185&lt;&gt;"",AVERAGE($F$2:F185),"")</f>
        <v>1.201086956521739</v>
      </c>
      <c r="W185" s="50">
        <f>IF(A185&lt;&gt;"", AVERAGE($G$2:G185), "")</f>
        <v>1.451086956521739</v>
      </c>
      <c r="X185" s="50">
        <f>IF(A185&lt;&gt;"", COUNTIF($H$2:H185, "AC")/SUM($G$2:G185), "")</f>
        <v>0.6741573033707865</v>
      </c>
      <c r="Y185" s="50">
        <f t="shared" si="25"/>
        <v>5273.7084758182709</v>
      </c>
      <c r="Z185" s="50">
        <f t="shared" si="30"/>
        <v>-5.1347038909771072</v>
      </c>
      <c r="AA185" s="50" t="str">
        <f t="shared" si="27"/>
        <v>NA</v>
      </c>
      <c r="AB185" s="75" t="str">
        <f t="shared" si="28"/>
        <v>NA</v>
      </c>
      <c r="AC185" s="47" t="s">
        <v>980</v>
      </c>
      <c r="AD185" s="47" t="s">
        <v>980</v>
      </c>
      <c r="AE185" s="47" t="s">
        <v>980</v>
      </c>
      <c r="AF185" s="47" t="s">
        <v>980</v>
      </c>
    </row>
    <row r="186" spans="1:32" x14ac:dyDescent="0.15">
      <c r="A186" s="43" t="s">
        <v>981</v>
      </c>
      <c r="B186" s="34" t="s">
        <v>550</v>
      </c>
      <c r="C186" s="34" t="s">
        <v>551</v>
      </c>
      <c r="D186" s="44" t="s">
        <v>20</v>
      </c>
      <c r="E186" s="44" t="s">
        <v>1050</v>
      </c>
      <c r="F186" s="45">
        <v>1</v>
      </c>
      <c r="G186" s="46">
        <v>2</v>
      </c>
      <c r="H186" s="47" t="s">
        <v>979</v>
      </c>
      <c r="I186" s="44" t="s">
        <v>13</v>
      </c>
      <c r="J186" s="48">
        <v>40598</v>
      </c>
      <c r="K186" s="63"/>
      <c r="L186" s="61"/>
      <c r="M186" s="62"/>
      <c r="N186" s="77">
        <f t="shared" si="35"/>
        <v>4500</v>
      </c>
      <c r="O186" s="77">
        <f>AVERAGE($N$2:N186)</f>
        <v>5643.0180180180187</v>
      </c>
      <c r="P186" s="77">
        <f t="shared" si="31"/>
        <v>-6.2120544457502547</v>
      </c>
      <c r="Q186" s="49">
        <f t="shared" si="32"/>
        <v>1</v>
      </c>
      <c r="R186" s="49">
        <f t="shared" si="33"/>
        <v>1.6</v>
      </c>
      <c r="S186" s="50">
        <f t="shared" si="34"/>
        <v>0.6</v>
      </c>
      <c r="T186" s="50">
        <f t="shared" si="26"/>
        <v>4850</v>
      </c>
      <c r="U186" s="50">
        <f t="shared" si="29"/>
        <v>-132.14285714285688</v>
      </c>
      <c r="V186" s="50">
        <f>IF(A186&lt;&gt;"",AVERAGE($F$2:F186),"")</f>
        <v>1.2</v>
      </c>
      <c r="W186" s="50">
        <f>IF(A186&lt;&gt;"", AVERAGE($G$2:G186), "")</f>
        <v>1.4540540540540541</v>
      </c>
      <c r="X186" s="50">
        <f>IF(A186&lt;&gt;"", COUNTIF($H$2:H186, "AC")/SUM($G$2:G186), "")</f>
        <v>0.67286245353159846</v>
      </c>
      <c r="Y186" s="50">
        <f t="shared" si="25"/>
        <v>5268.6426203154824</v>
      </c>
      <c r="Z186" s="50">
        <f t="shared" si="30"/>
        <v>-5.0658555027885086</v>
      </c>
      <c r="AA186" s="50" t="str">
        <f t="shared" si="27"/>
        <v>NA</v>
      </c>
      <c r="AB186" s="75" t="str">
        <f t="shared" si="28"/>
        <v>NA</v>
      </c>
      <c r="AC186" s="47" t="s">
        <v>980</v>
      </c>
      <c r="AD186" s="47" t="s">
        <v>980</v>
      </c>
      <c r="AE186" s="47" t="s">
        <v>980</v>
      </c>
      <c r="AF186" s="47" t="s">
        <v>980</v>
      </c>
    </row>
    <row r="187" spans="1:32" x14ac:dyDescent="0.15">
      <c r="A187" s="43" t="s">
        <v>981</v>
      </c>
      <c r="B187" s="34" t="s">
        <v>552</v>
      </c>
      <c r="C187" s="34" t="s">
        <v>553</v>
      </c>
      <c r="D187" s="44" t="s">
        <v>494</v>
      </c>
      <c r="E187" s="44" t="s">
        <v>1050</v>
      </c>
      <c r="F187" s="45">
        <v>1</v>
      </c>
      <c r="G187" s="46">
        <v>2</v>
      </c>
      <c r="H187" s="47" t="s">
        <v>979</v>
      </c>
      <c r="I187" s="44" t="s">
        <v>13</v>
      </c>
      <c r="J187" s="48">
        <v>40598</v>
      </c>
      <c r="K187" s="63"/>
      <c r="L187" s="61"/>
      <c r="M187" s="62"/>
      <c r="N187" s="77">
        <f t="shared" si="35"/>
        <v>4500</v>
      </c>
      <c r="O187" s="77">
        <f>AVERAGE($N$2:N187)</f>
        <v>5636.872759856632</v>
      </c>
      <c r="P187" s="77">
        <f t="shared" si="31"/>
        <v>-6.1452581613866641</v>
      </c>
      <c r="Q187" s="49">
        <f t="shared" si="32"/>
        <v>1</v>
      </c>
      <c r="R187" s="49">
        <f t="shared" si="33"/>
        <v>1.7</v>
      </c>
      <c r="S187" s="50">
        <f t="shared" si="34"/>
        <v>0.5625</v>
      </c>
      <c r="T187" s="50">
        <f t="shared" si="26"/>
        <v>4731.25</v>
      </c>
      <c r="U187" s="50">
        <f t="shared" si="29"/>
        <v>-118.75</v>
      </c>
      <c r="V187" s="50">
        <f>IF(A187&lt;&gt;"",AVERAGE($F$2:F187),"")</f>
        <v>1.1989247311827957</v>
      </c>
      <c r="W187" s="50">
        <f>IF(A187&lt;&gt;"", AVERAGE($G$2:G187), "")</f>
        <v>1.456989247311828</v>
      </c>
      <c r="X187" s="50">
        <f>IF(A187&lt;&gt;"", COUNTIF($H$2:H187, "AC")/SUM($G$2:G187), "")</f>
        <v>0.67158671586715868</v>
      </c>
      <c r="Y187" s="50">
        <f t="shared" si="25"/>
        <v>5263.6442090227356</v>
      </c>
      <c r="Z187" s="50">
        <f t="shared" si="30"/>
        <v>-4.9984112927468232</v>
      </c>
      <c r="AA187" s="50" t="str">
        <f t="shared" si="27"/>
        <v>NA</v>
      </c>
      <c r="AB187" s="75" t="str">
        <f t="shared" si="28"/>
        <v>NA</v>
      </c>
      <c r="AC187" s="47" t="s">
        <v>980</v>
      </c>
      <c r="AD187" s="47" t="s">
        <v>980</v>
      </c>
      <c r="AE187" s="47" t="s">
        <v>980</v>
      </c>
      <c r="AF187" s="47" t="s">
        <v>980</v>
      </c>
    </row>
    <row r="188" spans="1:32" x14ac:dyDescent="0.15">
      <c r="A188" s="43" t="s">
        <v>981</v>
      </c>
      <c r="B188" s="34" t="s">
        <v>554</v>
      </c>
      <c r="C188" s="34" t="s">
        <v>555</v>
      </c>
      <c r="D188" s="44" t="s">
        <v>226</v>
      </c>
      <c r="E188" s="44" t="s">
        <v>1050</v>
      </c>
      <c r="F188" s="45">
        <v>1</v>
      </c>
      <c r="G188" s="46">
        <v>1</v>
      </c>
      <c r="H188" s="47" t="s">
        <v>979</v>
      </c>
      <c r="I188" s="44" t="s">
        <v>13</v>
      </c>
      <c r="J188" s="48">
        <v>40598</v>
      </c>
      <c r="K188" s="63"/>
      <c r="L188" s="61"/>
      <c r="M188" s="62"/>
      <c r="N188" s="77">
        <f t="shared" si="35"/>
        <v>6000</v>
      </c>
      <c r="O188" s="77">
        <f>AVERAGE($N$2:N188)</f>
        <v>5638.8146167557943</v>
      </c>
      <c r="P188" s="77">
        <f t="shared" si="31"/>
        <v>1.9418568991623033</v>
      </c>
      <c r="Q188" s="49">
        <f t="shared" si="32"/>
        <v>1</v>
      </c>
      <c r="R188" s="49">
        <f t="shared" si="33"/>
        <v>1.7</v>
      </c>
      <c r="S188" s="50">
        <f t="shared" si="34"/>
        <v>0.6428571428571429</v>
      </c>
      <c r="T188" s="50">
        <f t="shared" si="26"/>
        <v>4932.1428571428569</v>
      </c>
      <c r="U188" s="50">
        <f t="shared" si="29"/>
        <v>200.89285714285688</v>
      </c>
      <c r="V188" s="50">
        <f>IF(A188&lt;&gt;"",AVERAGE($F$2:F188),"")</f>
        <v>1.1978609625668448</v>
      </c>
      <c r="W188" s="50">
        <f>IF(A188&lt;&gt;"", AVERAGE($G$2:G188), "")</f>
        <v>1.4545454545454546</v>
      </c>
      <c r="X188" s="50">
        <f>IF(A188&lt;&gt;"", COUNTIF($H$2:H188, "AC")/SUM($G$2:G188), "")</f>
        <v>0.67279411764705888</v>
      </c>
      <c r="Y188" s="50">
        <f t="shared" si="25"/>
        <v>5266.2098930481279</v>
      </c>
      <c r="Z188" s="50">
        <f t="shared" si="30"/>
        <v>2.5656840253923292</v>
      </c>
      <c r="AA188" s="50" t="str">
        <f t="shared" si="27"/>
        <v>NA</v>
      </c>
      <c r="AB188" s="75" t="str">
        <f t="shared" si="28"/>
        <v>NA</v>
      </c>
      <c r="AC188" s="47" t="s">
        <v>980</v>
      </c>
      <c r="AD188" s="47" t="s">
        <v>980</v>
      </c>
      <c r="AE188" s="47" t="s">
        <v>980</v>
      </c>
      <c r="AF188" s="47" t="s">
        <v>980</v>
      </c>
    </row>
    <row r="189" spans="1:32" x14ac:dyDescent="0.15">
      <c r="A189" s="43" t="s">
        <v>981</v>
      </c>
      <c r="B189" s="34" t="s">
        <v>556</v>
      </c>
      <c r="C189" s="34" t="s">
        <v>557</v>
      </c>
      <c r="D189" s="44" t="s">
        <v>558</v>
      </c>
      <c r="E189" s="44" t="s">
        <v>1050</v>
      </c>
      <c r="F189" s="45">
        <v>1</v>
      </c>
      <c r="G189" s="46">
        <v>1</v>
      </c>
      <c r="H189" s="47" t="s">
        <v>979</v>
      </c>
      <c r="I189" s="44" t="s">
        <v>13</v>
      </c>
      <c r="J189" s="48">
        <v>40598</v>
      </c>
      <c r="K189" s="63"/>
      <c r="L189" s="60" t="s">
        <v>559</v>
      </c>
      <c r="M189" s="69" t="s">
        <v>560</v>
      </c>
      <c r="N189" s="77">
        <f t="shared" si="35"/>
        <v>6000</v>
      </c>
      <c r="O189" s="77">
        <f>AVERAGE($N$2:N189)</f>
        <v>5640.7358156028376</v>
      </c>
      <c r="P189" s="77">
        <f t="shared" si="31"/>
        <v>1.9211988470433425</v>
      </c>
      <c r="Q189" s="49">
        <f t="shared" si="32"/>
        <v>1</v>
      </c>
      <c r="R189" s="49">
        <f t="shared" si="33"/>
        <v>1.5</v>
      </c>
      <c r="S189" s="50">
        <f t="shared" si="34"/>
        <v>0.6428571428571429</v>
      </c>
      <c r="T189" s="50">
        <f t="shared" si="26"/>
        <v>4982.1428571428569</v>
      </c>
      <c r="U189" s="50">
        <f t="shared" si="29"/>
        <v>50</v>
      </c>
      <c r="V189" s="50">
        <f>IF(A189&lt;&gt;"",AVERAGE($F$2:F189),"")</f>
        <v>1.196808510638298</v>
      </c>
      <c r="W189" s="50">
        <f>IF(A189&lt;&gt;"", AVERAGE($G$2:G189), "")</f>
        <v>1.4521276595744681</v>
      </c>
      <c r="X189" s="50">
        <f>IF(A189&lt;&gt;"", COUNTIF($H$2:H189, "AC")/SUM($G$2:G189), "")</f>
        <v>0.67399267399267404</v>
      </c>
      <c r="Y189" s="50">
        <f t="shared" si="25"/>
        <v>5268.758280726367</v>
      </c>
      <c r="Z189" s="50">
        <f t="shared" si="30"/>
        <v>2.5483876782391235</v>
      </c>
      <c r="AA189" s="50" t="str">
        <f t="shared" si="27"/>
        <v>NA</v>
      </c>
      <c r="AB189" s="75" t="str">
        <f t="shared" si="28"/>
        <v>NA</v>
      </c>
      <c r="AC189" s="47" t="s">
        <v>980</v>
      </c>
      <c r="AD189" s="47" t="s">
        <v>980</v>
      </c>
      <c r="AE189" s="47" t="s">
        <v>980</v>
      </c>
      <c r="AF189" s="47" t="s">
        <v>980</v>
      </c>
    </row>
    <row r="190" spans="1:32" x14ac:dyDescent="0.15">
      <c r="A190" s="43" t="s">
        <v>981</v>
      </c>
      <c r="B190" s="34" t="s">
        <v>561</v>
      </c>
      <c r="C190" s="34" t="s">
        <v>562</v>
      </c>
      <c r="D190" s="44" t="s">
        <v>563</v>
      </c>
      <c r="E190" s="44" t="s">
        <v>1050</v>
      </c>
      <c r="F190" s="45">
        <v>1</v>
      </c>
      <c r="G190" s="46">
        <v>1</v>
      </c>
      <c r="H190" s="47" t="s">
        <v>979</v>
      </c>
      <c r="I190" s="44" t="s">
        <v>13</v>
      </c>
      <c r="J190" s="48">
        <v>40598</v>
      </c>
      <c r="K190" s="63"/>
      <c r="L190" s="61"/>
      <c r="M190" s="62"/>
      <c r="N190" s="77">
        <f t="shared" si="35"/>
        <v>6000</v>
      </c>
      <c r="O190" s="77">
        <f>AVERAGE($N$2:N190)</f>
        <v>5642.636684303352</v>
      </c>
      <c r="P190" s="77">
        <f t="shared" si="31"/>
        <v>1.9008687005143656</v>
      </c>
      <c r="Q190" s="49">
        <f t="shared" si="32"/>
        <v>1</v>
      </c>
      <c r="R190" s="49">
        <f t="shared" si="33"/>
        <v>1.5</v>
      </c>
      <c r="S190" s="50">
        <f t="shared" si="34"/>
        <v>0.75</v>
      </c>
      <c r="T190" s="50">
        <f t="shared" si="26"/>
        <v>5250</v>
      </c>
      <c r="U190" s="50">
        <f t="shared" si="29"/>
        <v>267.85714285714312</v>
      </c>
      <c r="V190" s="50">
        <f>IF(A190&lt;&gt;"",AVERAGE($F$2:F190),"")</f>
        <v>1.1957671957671958</v>
      </c>
      <c r="W190" s="50">
        <f>IF(A190&lt;&gt;"", AVERAGE($G$2:G190), "")</f>
        <v>1.4497354497354498</v>
      </c>
      <c r="X190" s="50">
        <f>IF(A190&lt;&gt;"", COUNTIF($H$2:H190, "AC")/SUM($G$2:G190), "")</f>
        <v>0.67518248175182483</v>
      </c>
      <c r="Y190" s="50">
        <f t="shared" si="25"/>
        <v>5271.2895377128953</v>
      </c>
      <c r="Z190" s="50">
        <f t="shared" si="30"/>
        <v>2.5312569865282057</v>
      </c>
      <c r="AA190" s="50" t="str">
        <f t="shared" si="27"/>
        <v>NA</v>
      </c>
      <c r="AB190" s="75" t="str">
        <f t="shared" si="28"/>
        <v>NA</v>
      </c>
      <c r="AC190" s="47" t="s">
        <v>980</v>
      </c>
      <c r="AD190" s="47" t="s">
        <v>980</v>
      </c>
      <c r="AE190" s="47" t="s">
        <v>980</v>
      </c>
      <c r="AF190" s="47" t="s">
        <v>980</v>
      </c>
    </row>
    <row r="191" spans="1:32" x14ac:dyDescent="0.15">
      <c r="A191" s="43" t="s">
        <v>981</v>
      </c>
      <c r="B191" s="34" t="s">
        <v>564</v>
      </c>
      <c r="C191" s="34" t="s">
        <v>565</v>
      </c>
      <c r="D191" s="44" t="s">
        <v>20</v>
      </c>
      <c r="E191" s="44" t="s">
        <v>1050</v>
      </c>
      <c r="F191" s="45">
        <v>2</v>
      </c>
      <c r="G191" s="46">
        <v>10</v>
      </c>
      <c r="H191" s="47" t="s">
        <v>982</v>
      </c>
      <c r="I191" s="44" t="s">
        <v>13</v>
      </c>
      <c r="J191" s="48">
        <v>40598</v>
      </c>
      <c r="K191" s="63"/>
      <c r="L191" s="61"/>
      <c r="M191" s="62"/>
      <c r="N191" s="77">
        <f t="shared" si="35"/>
        <v>2250</v>
      </c>
      <c r="O191" s="77">
        <f>AVERAGE($N$2:N191)</f>
        <v>5624.7807017543864</v>
      </c>
      <c r="P191" s="77">
        <f t="shared" si="31"/>
        <v>-17.855982548965585</v>
      </c>
      <c r="Q191" s="49">
        <f t="shared" si="32"/>
        <v>1.1000000000000001</v>
      </c>
      <c r="R191" s="49">
        <f t="shared" si="33"/>
        <v>2.2000000000000002</v>
      </c>
      <c r="S191" s="50">
        <f t="shared" si="34"/>
        <v>0.38095238095238093</v>
      </c>
      <c r="T191" s="50">
        <f t="shared" si="26"/>
        <v>4252.3809523809523</v>
      </c>
      <c r="U191" s="50">
        <f t="shared" si="29"/>
        <v>-997.61904761904771</v>
      </c>
      <c r="V191" s="50">
        <f>IF(A191&lt;&gt;"",AVERAGE($F$2:F191),"")</f>
        <v>1.2</v>
      </c>
      <c r="W191" s="50">
        <f>IF(A191&lt;&gt;"", AVERAGE($G$2:G191), "")</f>
        <v>1.4947368421052631</v>
      </c>
      <c r="X191" s="50">
        <f>IF(A191&lt;&gt;"", COUNTIF($H$2:H191, "AC")/SUM($G$2:G191), "")</f>
        <v>0.65140845070422537</v>
      </c>
      <c r="Y191" s="50">
        <f t="shared" si="25"/>
        <v>5204.8369162342478</v>
      </c>
      <c r="Z191" s="50">
        <f t="shared" si="30"/>
        <v>-66.452621478647416</v>
      </c>
      <c r="AA191" s="50" t="str">
        <f t="shared" si="27"/>
        <v>NA</v>
      </c>
      <c r="AB191" s="75" t="str">
        <f t="shared" si="28"/>
        <v>NA</v>
      </c>
      <c r="AC191" s="47" t="s">
        <v>980</v>
      </c>
      <c r="AD191" s="47" t="s">
        <v>980</v>
      </c>
      <c r="AE191" s="47" t="s">
        <v>980</v>
      </c>
      <c r="AF191" s="47" t="s">
        <v>980</v>
      </c>
    </row>
    <row r="192" spans="1:32" x14ac:dyDescent="0.15">
      <c r="A192" s="43" t="s">
        <v>981</v>
      </c>
      <c r="B192" s="34" t="s">
        <v>566</v>
      </c>
      <c r="C192" s="34" t="s">
        <v>567</v>
      </c>
      <c r="D192" s="44" t="s">
        <v>568</v>
      </c>
      <c r="E192" s="44" t="s">
        <v>1050</v>
      </c>
      <c r="F192" s="45">
        <v>1</v>
      </c>
      <c r="G192" s="46">
        <v>1</v>
      </c>
      <c r="H192" s="47" t="s">
        <v>979</v>
      </c>
      <c r="I192" s="44" t="s">
        <v>31</v>
      </c>
      <c r="J192" s="48">
        <v>40599</v>
      </c>
      <c r="K192" s="63"/>
      <c r="L192" s="61"/>
      <c r="M192" s="62"/>
      <c r="N192" s="77">
        <f t="shared" si="35"/>
        <v>6000</v>
      </c>
      <c r="O192" s="77">
        <f>AVERAGE($N$2:N192)</f>
        <v>5626.7452006980811</v>
      </c>
      <c r="P192" s="77">
        <f t="shared" si="31"/>
        <v>1.9644989436947071</v>
      </c>
      <c r="Q192" s="49">
        <f t="shared" si="32"/>
        <v>1.1000000000000001</v>
      </c>
      <c r="R192" s="49">
        <f t="shared" si="33"/>
        <v>2.2000000000000002</v>
      </c>
      <c r="S192" s="50">
        <f t="shared" si="34"/>
        <v>0.38095238095238093</v>
      </c>
      <c r="T192" s="50">
        <f t="shared" si="26"/>
        <v>4252.3809523809523</v>
      </c>
      <c r="U192" s="50">
        <f t="shared" si="29"/>
        <v>0</v>
      </c>
      <c r="V192" s="50">
        <f>IF(A192&lt;&gt;"",AVERAGE($F$2:F192),"")</f>
        <v>1.1989528795811519</v>
      </c>
      <c r="W192" s="50">
        <f>IF(A192&lt;&gt;"", AVERAGE($G$2:G192), "")</f>
        <v>1.4921465968586387</v>
      </c>
      <c r="X192" s="50">
        <f>IF(A192&lt;&gt;"", COUNTIF($H$2:H192, "AC")/SUM($G$2:G192), "")</f>
        <v>0.65263157894736845</v>
      </c>
      <c r="Y192" s="50">
        <f t="shared" si="25"/>
        <v>5207.4951777349133</v>
      </c>
      <c r="Z192" s="50">
        <f t="shared" si="30"/>
        <v>2.6582615006655033</v>
      </c>
      <c r="AA192" s="50" t="str">
        <f t="shared" si="27"/>
        <v>NA</v>
      </c>
      <c r="AB192" s="75" t="str">
        <f t="shared" si="28"/>
        <v>NA</v>
      </c>
      <c r="AC192" s="47" t="s">
        <v>980</v>
      </c>
      <c r="AD192" s="47" t="s">
        <v>980</v>
      </c>
      <c r="AE192" s="47" t="s">
        <v>980</v>
      </c>
      <c r="AF192" s="47" t="s">
        <v>980</v>
      </c>
    </row>
    <row r="193" spans="1:32" x14ac:dyDescent="0.15">
      <c r="A193" s="43" t="s">
        <v>981</v>
      </c>
      <c r="B193" s="34" t="s">
        <v>569</v>
      </c>
      <c r="C193" s="34" t="s">
        <v>570</v>
      </c>
      <c r="D193" s="44" t="s">
        <v>571</v>
      </c>
      <c r="E193" s="44" t="s">
        <v>1050</v>
      </c>
      <c r="F193" s="45">
        <v>1</v>
      </c>
      <c r="G193" s="46">
        <v>1</v>
      </c>
      <c r="H193" s="47" t="s">
        <v>979</v>
      </c>
      <c r="I193" s="44" t="s">
        <v>31</v>
      </c>
      <c r="J193" s="48">
        <v>40600</v>
      </c>
      <c r="K193" s="63"/>
      <c r="L193" s="61"/>
      <c r="M193" s="62"/>
      <c r="N193" s="77">
        <f t="shared" si="35"/>
        <v>6000</v>
      </c>
      <c r="O193" s="77">
        <f>AVERAGE($N$2:N193)</f>
        <v>5628.6892361111122</v>
      </c>
      <c r="P193" s="77">
        <f t="shared" si="31"/>
        <v>1.944035413031088</v>
      </c>
      <c r="Q193" s="49">
        <f t="shared" si="32"/>
        <v>1.1000000000000001</v>
      </c>
      <c r="R193" s="49">
        <f t="shared" si="33"/>
        <v>2.2000000000000002</v>
      </c>
      <c r="S193" s="50">
        <f t="shared" si="34"/>
        <v>0.38095238095238093</v>
      </c>
      <c r="T193" s="50">
        <f t="shared" si="26"/>
        <v>4252.3809523809523</v>
      </c>
      <c r="U193" s="50">
        <f t="shared" si="29"/>
        <v>0</v>
      </c>
      <c r="V193" s="50">
        <f>IF(A193&lt;&gt;"",AVERAGE($F$2:F193),"")</f>
        <v>1.1979166666666667</v>
      </c>
      <c r="W193" s="50">
        <f>IF(A193&lt;&gt;"", AVERAGE($G$2:G193), "")</f>
        <v>1.4895833333333333</v>
      </c>
      <c r="X193" s="50">
        <f>IF(A193&lt;&gt;"", COUNTIF($H$2:H193, "AC")/SUM($G$2:G193), "")</f>
        <v>0.65384615384615385</v>
      </c>
      <c r="Y193" s="50">
        <f t="shared" si="25"/>
        <v>5210.1362179487178</v>
      </c>
      <c r="Z193" s="50">
        <f t="shared" si="30"/>
        <v>2.6410402138044446</v>
      </c>
      <c r="AA193" s="50" t="str">
        <f t="shared" si="27"/>
        <v>NA</v>
      </c>
      <c r="AB193" s="75" t="str">
        <f t="shared" si="28"/>
        <v>NA</v>
      </c>
      <c r="AC193" s="47" t="s">
        <v>980</v>
      </c>
      <c r="AD193" s="47" t="s">
        <v>980</v>
      </c>
      <c r="AE193" s="47" t="s">
        <v>980</v>
      </c>
      <c r="AF193" s="47" t="s">
        <v>980</v>
      </c>
    </row>
    <row r="194" spans="1:32" x14ac:dyDescent="0.15">
      <c r="A194" s="43" t="s">
        <v>981</v>
      </c>
      <c r="B194" s="34" t="s">
        <v>572</v>
      </c>
      <c r="C194" s="34" t="s">
        <v>573</v>
      </c>
      <c r="D194" s="44" t="s">
        <v>494</v>
      </c>
      <c r="E194" s="44" t="s">
        <v>1050</v>
      </c>
      <c r="F194" s="45">
        <v>1</v>
      </c>
      <c r="G194" s="46">
        <v>1</v>
      </c>
      <c r="H194" s="47" t="s">
        <v>979</v>
      </c>
      <c r="I194" s="44" t="s">
        <v>31</v>
      </c>
      <c r="J194" s="48">
        <v>40600</v>
      </c>
      <c r="K194" s="60" t="s">
        <v>574</v>
      </c>
      <c r="L194" s="61"/>
      <c r="M194" s="62"/>
      <c r="N194" s="77">
        <f t="shared" si="35"/>
        <v>6000</v>
      </c>
      <c r="O194" s="77">
        <f>AVERAGE($N$2:N194)</f>
        <v>5630.6131260794482</v>
      </c>
      <c r="P194" s="77">
        <f t="shared" si="31"/>
        <v>1.9238899683359705</v>
      </c>
      <c r="Q194" s="49">
        <f t="shared" si="32"/>
        <v>1.1000000000000001</v>
      </c>
      <c r="R194" s="49">
        <f t="shared" si="33"/>
        <v>2.2000000000000002</v>
      </c>
      <c r="S194" s="50">
        <f t="shared" si="34"/>
        <v>0.4</v>
      </c>
      <c r="T194" s="50">
        <f t="shared" si="26"/>
        <v>4300.0000000000009</v>
      </c>
      <c r="U194" s="50">
        <f t="shared" si="29"/>
        <v>47.619047619048615</v>
      </c>
      <c r="V194" s="50">
        <f>IF(A194&lt;&gt;"",AVERAGE($F$2:F194),"")</f>
        <v>1.1968911917098446</v>
      </c>
      <c r="W194" s="50">
        <f>IF(A194&lt;&gt;"", AVERAGE($G$2:G194), "")</f>
        <v>1.4870466321243523</v>
      </c>
      <c r="X194" s="50">
        <f>IF(A194&lt;&gt;"", COUNTIF($H$2:H194, "AC")/SUM($G$2:G194), "")</f>
        <v>0.65505226480836232</v>
      </c>
      <c r="Y194" s="50">
        <f t="shared" ref="Y194:Y257" si="36">IF(A194&lt;&gt;"", V194/5*0.5+(1-(W194-1)/10)*0.25+X194*0.25, "")*10000</f>
        <v>5212.7601956996614</v>
      </c>
      <c r="Z194" s="50">
        <f t="shared" si="30"/>
        <v>2.6239777509435953</v>
      </c>
      <c r="AA194" s="50" t="str">
        <f t="shared" si="27"/>
        <v>NA</v>
      </c>
      <c r="AB194" s="75" t="str">
        <f t="shared" si="28"/>
        <v>NA</v>
      </c>
      <c r="AC194" s="47" t="s">
        <v>980</v>
      </c>
      <c r="AD194" s="47" t="s">
        <v>980</v>
      </c>
      <c r="AE194" s="47" t="s">
        <v>980</v>
      </c>
      <c r="AF194" s="47" t="s">
        <v>980</v>
      </c>
    </row>
    <row r="195" spans="1:32" x14ac:dyDescent="0.15">
      <c r="A195" s="43" t="s">
        <v>981</v>
      </c>
      <c r="B195" s="34" t="s">
        <v>575</v>
      </c>
      <c r="C195" s="34" t="s">
        <v>576</v>
      </c>
      <c r="D195" s="44" t="s">
        <v>577</v>
      </c>
      <c r="E195" s="44" t="s">
        <v>1050</v>
      </c>
      <c r="F195" s="45">
        <v>2</v>
      </c>
      <c r="G195" s="46">
        <v>2</v>
      </c>
      <c r="H195" s="47" t="s">
        <v>979</v>
      </c>
      <c r="I195" s="44" t="s">
        <v>31</v>
      </c>
      <c r="J195" s="48">
        <v>40601</v>
      </c>
      <c r="K195" s="63"/>
      <c r="L195" s="60" t="s">
        <v>578</v>
      </c>
      <c r="M195" s="62"/>
      <c r="N195" s="77">
        <f t="shared" si="35"/>
        <v>5500</v>
      </c>
      <c r="O195" s="77">
        <f>AVERAGE($N$2:N195)</f>
        <v>5629.9398625429558</v>
      </c>
      <c r="P195" s="77">
        <f t="shared" si="31"/>
        <v>-0.67326353649241355</v>
      </c>
      <c r="Q195" s="49">
        <f t="shared" si="32"/>
        <v>1.2</v>
      </c>
      <c r="R195" s="49">
        <f t="shared" si="33"/>
        <v>2.2000000000000002</v>
      </c>
      <c r="S195" s="50">
        <f t="shared" si="34"/>
        <v>0.4</v>
      </c>
      <c r="T195" s="50">
        <f t="shared" ref="T195:T258" si="37">(Q195/5*0.5+(1-(R195-1)/10)*0.25+S195*0.25)*10000</f>
        <v>4399.9999999999991</v>
      </c>
      <c r="U195" s="50">
        <f t="shared" si="29"/>
        <v>99.999999999998181</v>
      </c>
      <c r="V195" s="50">
        <f>IF(A195&lt;&gt;"",AVERAGE($F$2:F195),"")</f>
        <v>1.2010309278350515</v>
      </c>
      <c r="W195" s="50">
        <f>IF(A195&lt;&gt;"", AVERAGE($G$2:G195), "")</f>
        <v>1.4896907216494846</v>
      </c>
      <c r="X195" s="50">
        <f>IF(A195&lt;&gt;"", COUNTIF($H$2:H195, "AC")/SUM($G$2:G195), "")</f>
        <v>0.65397923875432529</v>
      </c>
      <c r="Y195" s="50">
        <f t="shared" si="36"/>
        <v>5213.556344308493</v>
      </c>
      <c r="Z195" s="50">
        <f t="shared" si="30"/>
        <v>0.79614860883157235</v>
      </c>
      <c r="AA195" s="50" t="str">
        <f t="shared" ref="AA195:AA258" si="38">IF(ISERROR(MIN(86400*AB195/(4*3600), 1)), "NA", MIN(86400*AB195/(4*3600), 1))</f>
        <v>NA</v>
      </c>
      <c r="AB195" s="75" t="str">
        <f t="shared" ref="AB195:AB258" si="39">IF(AC195="-","NA",SUM(AC195:AF195))</f>
        <v>NA</v>
      </c>
      <c r="AC195" s="47" t="s">
        <v>980</v>
      </c>
      <c r="AD195" s="47" t="s">
        <v>980</v>
      </c>
      <c r="AE195" s="47" t="s">
        <v>980</v>
      </c>
      <c r="AF195" s="47" t="s">
        <v>980</v>
      </c>
    </row>
    <row r="196" spans="1:32" x14ac:dyDescent="0.15">
      <c r="A196" s="43" t="s">
        <v>981</v>
      </c>
      <c r="B196" s="34" t="s">
        <v>579</v>
      </c>
      <c r="C196" s="34" t="s">
        <v>580</v>
      </c>
      <c r="D196" s="44" t="s">
        <v>581</v>
      </c>
      <c r="E196" s="44" t="s">
        <v>1050</v>
      </c>
      <c r="F196" s="45">
        <v>2</v>
      </c>
      <c r="G196" s="46">
        <v>1</v>
      </c>
      <c r="H196" s="47" t="s">
        <v>979</v>
      </c>
      <c r="I196" s="44" t="s">
        <v>31</v>
      </c>
      <c r="J196" s="48">
        <v>40602</v>
      </c>
      <c r="K196" s="63"/>
      <c r="L196" s="61"/>
      <c r="M196" s="62"/>
      <c r="N196" s="77">
        <f t="shared" si="35"/>
        <v>7000</v>
      </c>
      <c r="O196" s="77">
        <f>AVERAGE($N$2:N196)</f>
        <v>5636.9658119658125</v>
      </c>
      <c r="P196" s="77">
        <f t="shared" si="31"/>
        <v>7.0259494228566837</v>
      </c>
      <c r="Q196" s="49">
        <f t="shared" si="32"/>
        <v>1.3</v>
      </c>
      <c r="R196" s="49">
        <f t="shared" si="33"/>
        <v>2.1</v>
      </c>
      <c r="S196" s="50">
        <f t="shared" si="34"/>
        <v>0.42105263157894735</v>
      </c>
      <c r="T196" s="50">
        <f t="shared" si="37"/>
        <v>4577.6315789473683</v>
      </c>
      <c r="U196" s="50">
        <f t="shared" ref="U196:U259" si="40">T196-T195</f>
        <v>177.63157894736923</v>
      </c>
      <c r="V196" s="50">
        <f>IF(A196&lt;&gt;"",AVERAGE($F$2:F196),"")</f>
        <v>1.2051282051282051</v>
      </c>
      <c r="W196" s="50">
        <f>IF(A196&lt;&gt;"", AVERAGE($G$2:G196), "")</f>
        <v>1.4871794871794872</v>
      </c>
      <c r="X196" s="50">
        <f>IF(A196&lt;&gt;"", COUNTIF($H$2:H196, "AC")/SUM($G$2:G196), "")</f>
        <v>0.65517241379310343</v>
      </c>
      <c r="Y196" s="50">
        <f t="shared" si="36"/>
        <v>5221.2643678160921</v>
      </c>
      <c r="Z196" s="50">
        <f t="shared" ref="Z196:Z259" si="41">Y196-Y195</f>
        <v>7.7080235075991368</v>
      </c>
      <c r="AA196" s="50" t="str">
        <f t="shared" si="38"/>
        <v>NA</v>
      </c>
      <c r="AB196" s="75" t="str">
        <f t="shared" si="39"/>
        <v>NA</v>
      </c>
      <c r="AC196" s="47" t="s">
        <v>980</v>
      </c>
      <c r="AD196" s="47" t="s">
        <v>980</v>
      </c>
      <c r="AE196" s="47" t="s">
        <v>980</v>
      </c>
      <c r="AF196" s="47" t="s">
        <v>980</v>
      </c>
    </row>
    <row r="197" spans="1:32" x14ac:dyDescent="0.15">
      <c r="A197" s="43" t="s">
        <v>981</v>
      </c>
      <c r="B197" s="34" t="s">
        <v>582</v>
      </c>
      <c r="C197" s="34" t="s">
        <v>583</v>
      </c>
      <c r="D197" s="44" t="s">
        <v>584</v>
      </c>
      <c r="E197" s="44" t="s">
        <v>1050</v>
      </c>
      <c r="F197" s="45">
        <v>1</v>
      </c>
      <c r="G197" s="46">
        <v>2</v>
      </c>
      <c r="H197" s="47" t="s">
        <v>979</v>
      </c>
      <c r="I197" s="44" t="s">
        <v>31</v>
      </c>
      <c r="J197" s="48">
        <v>40603</v>
      </c>
      <c r="K197" s="63"/>
      <c r="L197" s="61"/>
      <c r="M197" s="62"/>
      <c r="N197" s="77">
        <f t="shared" si="35"/>
        <v>4500</v>
      </c>
      <c r="O197" s="77">
        <f>AVERAGE($N$2:N197)</f>
        <v>5631.1649659863951</v>
      </c>
      <c r="P197" s="77">
        <f t="shared" si="31"/>
        <v>-5.8008459794173177</v>
      </c>
      <c r="Q197" s="49">
        <f t="shared" si="32"/>
        <v>1.3</v>
      </c>
      <c r="R197" s="49">
        <f t="shared" si="33"/>
        <v>2.1</v>
      </c>
      <c r="S197" s="50">
        <f t="shared" si="34"/>
        <v>0.4</v>
      </c>
      <c r="T197" s="50">
        <f t="shared" si="37"/>
        <v>4525</v>
      </c>
      <c r="U197" s="50">
        <f t="shared" si="40"/>
        <v>-52.631578947368325</v>
      </c>
      <c r="V197" s="50">
        <f>IF(A197&lt;&gt;"",AVERAGE($F$2:F197),"")</f>
        <v>1.2040816326530612</v>
      </c>
      <c r="W197" s="50">
        <f>IF(A197&lt;&gt;"", AVERAGE($G$2:G197), "")</f>
        <v>1.489795918367347</v>
      </c>
      <c r="X197" s="50">
        <f>IF(A197&lt;&gt;"", COUNTIF($H$2:H197, "AC")/SUM($G$2:G197), "")</f>
        <v>0.65410958904109584</v>
      </c>
      <c r="Y197" s="50">
        <f t="shared" si="36"/>
        <v>5216.9066256639644</v>
      </c>
      <c r="Z197" s="50">
        <f t="shared" si="41"/>
        <v>-4.3577421521276847</v>
      </c>
      <c r="AA197" s="50" t="str">
        <f t="shared" si="38"/>
        <v>NA</v>
      </c>
      <c r="AB197" s="75" t="str">
        <f t="shared" si="39"/>
        <v>NA</v>
      </c>
      <c r="AC197" s="47" t="s">
        <v>980</v>
      </c>
      <c r="AD197" s="47" t="s">
        <v>980</v>
      </c>
      <c r="AE197" s="47" t="s">
        <v>980</v>
      </c>
      <c r="AF197" s="47" t="s">
        <v>980</v>
      </c>
    </row>
    <row r="198" spans="1:32" x14ac:dyDescent="0.15">
      <c r="A198" s="43" t="s">
        <v>981</v>
      </c>
      <c r="B198" s="34" t="s">
        <v>585</v>
      </c>
      <c r="C198" s="34" t="s">
        <v>586</v>
      </c>
      <c r="D198" s="44" t="s">
        <v>587</v>
      </c>
      <c r="E198" s="44" t="s">
        <v>1050</v>
      </c>
      <c r="F198" s="45">
        <v>3</v>
      </c>
      <c r="G198" s="46">
        <v>9</v>
      </c>
      <c r="H198" s="47" t="s">
        <v>979</v>
      </c>
      <c r="I198" s="44" t="s">
        <v>31</v>
      </c>
      <c r="J198" s="48">
        <v>40603</v>
      </c>
      <c r="K198" s="63"/>
      <c r="L198" s="60" t="s">
        <v>588</v>
      </c>
      <c r="M198" s="69" t="s">
        <v>560</v>
      </c>
      <c r="N198" s="77">
        <f t="shared" si="35"/>
        <v>3777.7777777777778</v>
      </c>
      <c r="O198" s="77">
        <f>AVERAGE($N$2:N198)</f>
        <v>5621.7569091934583</v>
      </c>
      <c r="P198" s="77">
        <f t="shared" si="31"/>
        <v>-9.4080567929368044</v>
      </c>
      <c r="Q198" s="49">
        <f t="shared" si="32"/>
        <v>1.5</v>
      </c>
      <c r="R198" s="49">
        <f t="shared" si="33"/>
        <v>2.9</v>
      </c>
      <c r="S198" s="50">
        <f t="shared" si="34"/>
        <v>0.2857142857142857</v>
      </c>
      <c r="T198" s="50">
        <f t="shared" si="37"/>
        <v>4239.2857142857147</v>
      </c>
      <c r="U198" s="50">
        <f t="shared" si="40"/>
        <v>-285.71428571428532</v>
      </c>
      <c r="V198" s="50">
        <f>IF(A198&lt;&gt;"",AVERAGE($F$2:F198),"")</f>
        <v>1.2131979695431472</v>
      </c>
      <c r="W198" s="50">
        <f>IF(A198&lt;&gt;"", AVERAGE($G$2:G198), "")</f>
        <v>1.5279187817258884</v>
      </c>
      <c r="X198" s="50">
        <f>IF(A198&lt;&gt;"", COUNTIF($H$2:H198, "AC")/SUM($G$2:G198), "")</f>
        <v>0.63787375415282388</v>
      </c>
      <c r="Y198" s="50">
        <f t="shared" si="36"/>
        <v>5175.9026594937341</v>
      </c>
      <c r="Z198" s="50">
        <f t="shared" si="41"/>
        <v>-41.003966170230342</v>
      </c>
      <c r="AA198" s="50" t="str">
        <f t="shared" si="38"/>
        <v>NA</v>
      </c>
      <c r="AB198" s="75" t="str">
        <f t="shared" si="39"/>
        <v>NA</v>
      </c>
      <c r="AC198" s="47" t="s">
        <v>980</v>
      </c>
      <c r="AD198" s="47" t="s">
        <v>980</v>
      </c>
      <c r="AE198" s="47" t="s">
        <v>980</v>
      </c>
      <c r="AF198" s="47" t="s">
        <v>980</v>
      </c>
    </row>
    <row r="199" spans="1:32" x14ac:dyDescent="0.15">
      <c r="A199" s="43" t="s">
        <v>981</v>
      </c>
      <c r="B199" s="34" t="s">
        <v>589</v>
      </c>
      <c r="C199" s="34" t="s">
        <v>590</v>
      </c>
      <c r="D199" s="44" t="s">
        <v>291</v>
      </c>
      <c r="E199" s="44" t="s">
        <v>1050</v>
      </c>
      <c r="F199" s="45">
        <v>1</v>
      </c>
      <c r="G199" s="46">
        <v>1</v>
      </c>
      <c r="H199" s="47" t="s">
        <v>979</v>
      </c>
      <c r="I199" s="44" t="s">
        <v>31</v>
      </c>
      <c r="J199" s="48">
        <v>40604</v>
      </c>
      <c r="K199" s="63"/>
      <c r="L199" s="61"/>
      <c r="M199" s="62"/>
      <c r="N199" s="77">
        <f t="shared" si="35"/>
        <v>6000</v>
      </c>
      <c r="O199" s="77">
        <f>AVERAGE($N$2:N199)</f>
        <v>5623.6672278338956</v>
      </c>
      <c r="P199" s="77">
        <f t="shared" si="31"/>
        <v>1.9103186404372536</v>
      </c>
      <c r="Q199" s="49">
        <f t="shared" si="32"/>
        <v>1.5</v>
      </c>
      <c r="R199" s="49">
        <f t="shared" si="33"/>
        <v>2.9</v>
      </c>
      <c r="S199" s="50">
        <f t="shared" si="34"/>
        <v>0.2857142857142857</v>
      </c>
      <c r="T199" s="50">
        <f t="shared" si="37"/>
        <v>4239.2857142857147</v>
      </c>
      <c r="U199" s="50">
        <f t="shared" si="40"/>
        <v>0</v>
      </c>
      <c r="V199" s="50">
        <f>IF(A199&lt;&gt;"",AVERAGE($F$2:F199),"")</f>
        <v>1.2121212121212122</v>
      </c>
      <c r="W199" s="50">
        <f>IF(A199&lt;&gt;"", AVERAGE($G$2:G199), "")</f>
        <v>1.5252525252525253</v>
      </c>
      <c r="X199" s="50">
        <f>IF(A199&lt;&gt;"", COUNTIF($H$2:H199, "AC")/SUM($G$2:G199), "")</f>
        <v>0.63907284768211925</v>
      </c>
      <c r="Y199" s="50">
        <f t="shared" si="36"/>
        <v>5178.4902000133789</v>
      </c>
      <c r="Z199" s="50">
        <f t="shared" si="41"/>
        <v>2.58754051964479</v>
      </c>
      <c r="AA199" s="50" t="str">
        <f t="shared" si="38"/>
        <v>NA</v>
      </c>
      <c r="AB199" s="75" t="str">
        <f t="shared" si="39"/>
        <v>NA</v>
      </c>
      <c r="AC199" s="47" t="s">
        <v>980</v>
      </c>
      <c r="AD199" s="47" t="s">
        <v>980</v>
      </c>
      <c r="AE199" s="47" t="s">
        <v>980</v>
      </c>
      <c r="AF199" s="47" t="s">
        <v>980</v>
      </c>
    </row>
    <row r="200" spans="1:32" x14ac:dyDescent="0.15">
      <c r="A200" s="43" t="s">
        <v>981</v>
      </c>
      <c r="B200" s="34" t="s">
        <v>591</v>
      </c>
      <c r="C200" s="34" t="s">
        <v>592</v>
      </c>
      <c r="D200" s="44" t="s">
        <v>593</v>
      </c>
      <c r="E200" s="44" t="s">
        <v>1050</v>
      </c>
      <c r="F200" s="45">
        <v>1</v>
      </c>
      <c r="G200" s="46">
        <v>4</v>
      </c>
      <c r="H200" s="47" t="s">
        <v>979</v>
      </c>
      <c r="I200" s="44" t="s">
        <v>31</v>
      </c>
      <c r="J200" s="48">
        <v>40604</v>
      </c>
      <c r="K200" s="63"/>
      <c r="L200" s="61"/>
      <c r="M200" s="62"/>
      <c r="N200" s="77">
        <f t="shared" si="35"/>
        <v>3375</v>
      </c>
      <c r="O200" s="77">
        <f>AVERAGE($N$2:N200)</f>
        <v>5612.3673925181465</v>
      </c>
      <c r="P200" s="77">
        <f t="shared" si="31"/>
        <v>-11.299835315749078</v>
      </c>
      <c r="Q200" s="49">
        <f t="shared" si="32"/>
        <v>1.5</v>
      </c>
      <c r="R200" s="49">
        <f t="shared" si="33"/>
        <v>3.2</v>
      </c>
      <c r="S200" s="50">
        <f t="shared" si="34"/>
        <v>0.40909090909090912</v>
      </c>
      <c r="T200" s="50">
        <f t="shared" si="37"/>
        <v>4472.727272727273</v>
      </c>
      <c r="U200" s="50">
        <f t="shared" si="40"/>
        <v>233.4415584415583</v>
      </c>
      <c r="V200" s="50">
        <f>IF(A200&lt;&gt;"",AVERAGE($F$2:F200),"")</f>
        <v>1.2110552763819096</v>
      </c>
      <c r="W200" s="50">
        <f>IF(A200&lt;&gt;"", AVERAGE($G$2:G200), "")</f>
        <v>1.5376884422110553</v>
      </c>
      <c r="X200" s="50">
        <f>IF(A200&lt;&gt;"", COUNTIF($H$2:H200, "AC")/SUM($G$2:G200), "")</f>
        <v>0.63398692810457513</v>
      </c>
      <c r="Y200" s="50">
        <f t="shared" si="36"/>
        <v>5161.6004860905841</v>
      </c>
      <c r="Z200" s="50">
        <f t="shared" si="41"/>
        <v>-16.889713922794726</v>
      </c>
      <c r="AA200" s="50" t="str">
        <f t="shared" si="38"/>
        <v>NA</v>
      </c>
      <c r="AB200" s="75" t="str">
        <f t="shared" si="39"/>
        <v>NA</v>
      </c>
      <c r="AC200" s="47" t="s">
        <v>980</v>
      </c>
      <c r="AD200" s="47" t="s">
        <v>980</v>
      </c>
      <c r="AE200" s="47" t="s">
        <v>980</v>
      </c>
      <c r="AF200" s="47" t="s">
        <v>980</v>
      </c>
    </row>
    <row r="201" spans="1:32" x14ac:dyDescent="0.15">
      <c r="A201" s="43" t="s">
        <v>981</v>
      </c>
      <c r="B201" s="34" t="s">
        <v>594</v>
      </c>
      <c r="C201" s="34" t="s">
        <v>595</v>
      </c>
      <c r="D201" s="44" t="s">
        <v>596</v>
      </c>
      <c r="E201" s="44" t="s">
        <v>1050</v>
      </c>
      <c r="F201" s="45">
        <v>2</v>
      </c>
      <c r="G201" s="46">
        <v>2</v>
      </c>
      <c r="H201" s="47" t="s">
        <v>979</v>
      </c>
      <c r="I201" s="44" t="s">
        <v>31</v>
      </c>
      <c r="J201" s="48">
        <v>40605</v>
      </c>
      <c r="K201" s="60" t="s">
        <v>340</v>
      </c>
      <c r="L201" s="61"/>
      <c r="M201" s="62"/>
      <c r="N201" s="77">
        <f t="shared" si="35"/>
        <v>5500</v>
      </c>
      <c r="O201" s="77">
        <f>AVERAGE($N$2:N201)</f>
        <v>5611.8055555555566</v>
      </c>
      <c r="P201" s="77">
        <f t="shared" si="31"/>
        <v>-0.56183696258995042</v>
      </c>
      <c r="Q201" s="49">
        <f t="shared" si="32"/>
        <v>1.5</v>
      </c>
      <c r="R201" s="49">
        <f t="shared" si="33"/>
        <v>2.4</v>
      </c>
      <c r="S201" s="50">
        <f t="shared" si="34"/>
        <v>0.39130434782608697</v>
      </c>
      <c r="T201" s="50">
        <f t="shared" si="37"/>
        <v>4628.260869565217</v>
      </c>
      <c r="U201" s="50">
        <f t="shared" si="40"/>
        <v>155.53359683794406</v>
      </c>
      <c r="V201" s="50">
        <f>IF(A201&lt;&gt;"",AVERAGE($F$2:F201),"")</f>
        <v>1.2150000000000001</v>
      </c>
      <c r="W201" s="50">
        <f>IF(A201&lt;&gt;"", AVERAGE($G$2:G201), "")</f>
        <v>1.54</v>
      </c>
      <c r="X201" s="50">
        <f>IF(A201&lt;&gt;"", COUNTIF($H$2:H201, "AC")/SUM($G$2:G201), "")</f>
        <v>0.63311688311688308</v>
      </c>
      <c r="Y201" s="50">
        <f t="shared" si="36"/>
        <v>5162.7922077922076</v>
      </c>
      <c r="Z201" s="50">
        <f t="shared" si="41"/>
        <v>1.1917217016234645</v>
      </c>
      <c r="AA201" s="50" t="str">
        <f t="shared" si="38"/>
        <v>NA</v>
      </c>
      <c r="AB201" s="75" t="str">
        <f t="shared" si="39"/>
        <v>NA</v>
      </c>
      <c r="AC201" s="47" t="s">
        <v>980</v>
      </c>
      <c r="AD201" s="47" t="s">
        <v>980</v>
      </c>
      <c r="AE201" s="47" t="s">
        <v>980</v>
      </c>
      <c r="AF201" s="47" t="s">
        <v>980</v>
      </c>
    </row>
    <row r="202" spans="1:32" x14ac:dyDescent="0.15">
      <c r="A202" s="43" t="s">
        <v>981</v>
      </c>
      <c r="B202" s="34" t="s">
        <v>597</v>
      </c>
      <c r="C202" s="34" t="s">
        <v>598</v>
      </c>
      <c r="D202" s="44" t="s">
        <v>596</v>
      </c>
      <c r="E202" s="44" t="s">
        <v>1050</v>
      </c>
      <c r="F202" s="45">
        <v>1</v>
      </c>
      <c r="G202" s="46">
        <v>2</v>
      </c>
      <c r="H202" s="47" t="s">
        <v>979</v>
      </c>
      <c r="I202" s="44" t="s">
        <v>31</v>
      </c>
      <c r="J202" s="48">
        <v>40605</v>
      </c>
      <c r="K202" s="60" t="s">
        <v>599</v>
      </c>
      <c r="L202" s="61"/>
      <c r="M202" s="62"/>
      <c r="N202" s="77">
        <f t="shared" si="35"/>
        <v>4500</v>
      </c>
      <c r="O202" s="77">
        <f>AVERAGE($N$2:N202)</f>
        <v>5606.2741846323943</v>
      </c>
      <c r="P202" s="77">
        <f t="shared" si="31"/>
        <v>-5.5313709231622852</v>
      </c>
      <c r="Q202" s="49">
        <f t="shared" si="32"/>
        <v>1.5</v>
      </c>
      <c r="R202" s="49">
        <f t="shared" si="33"/>
        <v>2.5</v>
      </c>
      <c r="S202" s="50">
        <f t="shared" si="34"/>
        <v>0.375</v>
      </c>
      <c r="T202" s="50">
        <f t="shared" si="37"/>
        <v>4562.5</v>
      </c>
      <c r="U202" s="50">
        <f t="shared" si="40"/>
        <v>-65.760869565217035</v>
      </c>
      <c r="V202" s="50">
        <f>IF(A202&lt;&gt;"",AVERAGE($F$2:F202),"")</f>
        <v>1.2139303482587065</v>
      </c>
      <c r="W202" s="50">
        <f>IF(A202&lt;&gt;"", AVERAGE($G$2:G202), "")</f>
        <v>1.5422885572139304</v>
      </c>
      <c r="X202" s="50">
        <f>IF(A202&lt;&gt;"", COUNTIF($H$2:H202, "AC")/SUM($G$2:G202), "")</f>
        <v>0.63225806451612898</v>
      </c>
      <c r="Y202" s="50">
        <f t="shared" si="36"/>
        <v>5159.0033702455466</v>
      </c>
      <c r="Z202" s="50">
        <f t="shared" si="41"/>
        <v>-3.7888375466609432</v>
      </c>
      <c r="AA202" s="50" t="str">
        <f t="shared" si="38"/>
        <v>NA</v>
      </c>
      <c r="AB202" s="75" t="str">
        <f t="shared" si="39"/>
        <v>NA</v>
      </c>
      <c r="AC202" s="47" t="s">
        <v>980</v>
      </c>
      <c r="AD202" s="47" t="s">
        <v>980</v>
      </c>
      <c r="AE202" s="47" t="s">
        <v>980</v>
      </c>
      <c r="AF202" s="47" t="s">
        <v>980</v>
      </c>
    </row>
    <row r="203" spans="1:32" x14ac:dyDescent="0.15">
      <c r="A203" s="43" t="s">
        <v>981</v>
      </c>
      <c r="B203" s="34" t="s">
        <v>600</v>
      </c>
      <c r="C203" s="34" t="s">
        <v>601</v>
      </c>
      <c r="D203" s="44" t="s">
        <v>602</v>
      </c>
      <c r="E203" s="44" t="s">
        <v>1050</v>
      </c>
      <c r="F203" s="45">
        <v>1</v>
      </c>
      <c r="G203" s="46">
        <v>1</v>
      </c>
      <c r="H203" s="47" t="s">
        <v>979</v>
      </c>
      <c r="I203" s="44" t="s">
        <v>31</v>
      </c>
      <c r="J203" s="48">
        <v>40606</v>
      </c>
      <c r="K203" s="60" t="s">
        <v>603</v>
      </c>
      <c r="L203" s="61"/>
      <c r="M203" s="62"/>
      <c r="N203" s="77">
        <f t="shared" si="35"/>
        <v>6000</v>
      </c>
      <c r="O203" s="77">
        <f>AVERAGE($N$2:N203)</f>
        <v>5608.2233223322337</v>
      </c>
      <c r="P203" s="77">
        <f t="shared" ref="P203:P266" si="42">O203-O202</f>
        <v>1.9491376998394117</v>
      </c>
      <c r="Q203" s="49">
        <f t="shared" ref="Q203:Q266" si="43">AVERAGE(F194:F203)</f>
        <v>1.5</v>
      </c>
      <c r="R203" s="49">
        <f t="shared" ref="R203:R266" si="44">AVERAGE(G194:G203)</f>
        <v>2.5</v>
      </c>
      <c r="S203" s="50">
        <f t="shared" ref="S203:S266" si="45">COUNTIF(H195:H203, "AC")/SUM(G195:G203)</f>
        <v>0.375</v>
      </c>
      <c r="T203" s="50">
        <f t="shared" si="37"/>
        <v>4562.5</v>
      </c>
      <c r="U203" s="50">
        <f t="shared" si="40"/>
        <v>0</v>
      </c>
      <c r="V203" s="50">
        <f>IF(A203&lt;&gt;"",AVERAGE($F$2:F203),"")</f>
        <v>1.2128712871287128</v>
      </c>
      <c r="W203" s="50">
        <f>IF(A203&lt;&gt;"", AVERAGE($G$2:G203), "")</f>
        <v>1.5396039603960396</v>
      </c>
      <c r="X203" s="50">
        <f>IF(A203&lt;&gt;"", COUNTIF($H$2:H203, "AC")/SUM($G$2:G203), "")</f>
        <v>0.63344051446945338</v>
      </c>
      <c r="Y203" s="50">
        <f t="shared" si="36"/>
        <v>5161.5715832033356</v>
      </c>
      <c r="Z203" s="50">
        <f t="shared" si="41"/>
        <v>2.5682129577890009</v>
      </c>
      <c r="AA203" s="50" t="str">
        <f t="shared" si="38"/>
        <v>NA</v>
      </c>
      <c r="AB203" s="75" t="str">
        <f t="shared" si="39"/>
        <v>NA</v>
      </c>
      <c r="AC203" s="47" t="s">
        <v>980</v>
      </c>
      <c r="AD203" s="47" t="s">
        <v>980</v>
      </c>
      <c r="AE203" s="47" t="s">
        <v>980</v>
      </c>
      <c r="AF203" s="47" t="s">
        <v>980</v>
      </c>
    </row>
    <row r="204" spans="1:32" x14ac:dyDescent="0.15">
      <c r="A204" s="43" t="s">
        <v>981</v>
      </c>
      <c r="B204" s="34" t="s">
        <v>604</v>
      </c>
      <c r="C204" s="34" t="s">
        <v>605</v>
      </c>
      <c r="D204" s="44" t="s">
        <v>606</v>
      </c>
      <c r="E204" s="44" t="s">
        <v>1050</v>
      </c>
      <c r="F204" s="45">
        <v>1</v>
      </c>
      <c r="G204" s="46">
        <v>8</v>
      </c>
      <c r="H204" s="47" t="s">
        <v>979</v>
      </c>
      <c r="I204" s="44" t="s">
        <v>31</v>
      </c>
      <c r="J204" s="48">
        <v>40607</v>
      </c>
      <c r="K204" s="60" t="s">
        <v>607</v>
      </c>
      <c r="L204" s="70" t="s">
        <v>608</v>
      </c>
      <c r="M204" s="62"/>
      <c r="N204" s="77">
        <f t="shared" si="35"/>
        <v>2062.5</v>
      </c>
      <c r="O204" s="77">
        <f>AVERAGE($N$2:N204)</f>
        <v>5590.7567049808431</v>
      </c>
      <c r="P204" s="77">
        <f t="shared" si="42"/>
        <v>-17.466617351390596</v>
      </c>
      <c r="Q204" s="49">
        <f t="shared" si="43"/>
        <v>1.5</v>
      </c>
      <c r="R204" s="49">
        <f t="shared" si="44"/>
        <v>3.2</v>
      </c>
      <c r="S204" s="50">
        <f t="shared" si="45"/>
        <v>0.3</v>
      </c>
      <c r="T204" s="50">
        <f t="shared" si="37"/>
        <v>4200</v>
      </c>
      <c r="U204" s="50">
        <f t="shared" si="40"/>
        <v>-362.5</v>
      </c>
      <c r="V204" s="50">
        <f>IF(A204&lt;&gt;"",AVERAGE($F$2:F204),"")</f>
        <v>1.2118226600985222</v>
      </c>
      <c r="W204" s="50">
        <f>IF(A204&lt;&gt;"", AVERAGE($G$2:G204), "")</f>
        <v>1.5714285714285714</v>
      </c>
      <c r="X204" s="50">
        <f>IF(A204&lt;&gt;"", COUNTIF($H$2:H204, "AC")/SUM($G$2:G204), "")</f>
        <v>0.62068965517241381</v>
      </c>
      <c r="Y204" s="50">
        <f t="shared" si="36"/>
        <v>5120.689655172413</v>
      </c>
      <c r="Z204" s="50">
        <f t="shared" si="41"/>
        <v>-40.881928030922609</v>
      </c>
      <c r="AA204" s="50" t="str">
        <f t="shared" si="38"/>
        <v>NA</v>
      </c>
      <c r="AB204" s="75" t="str">
        <f t="shared" si="39"/>
        <v>NA</v>
      </c>
      <c r="AC204" s="47" t="s">
        <v>980</v>
      </c>
      <c r="AD204" s="47" t="s">
        <v>980</v>
      </c>
      <c r="AE204" s="47" t="s">
        <v>980</v>
      </c>
      <c r="AF204" s="47" t="s">
        <v>980</v>
      </c>
    </row>
    <row r="205" spans="1:32" x14ac:dyDescent="0.15">
      <c r="A205" s="43" t="s">
        <v>981</v>
      </c>
      <c r="B205" s="34" t="s">
        <v>609</v>
      </c>
      <c r="C205" s="34" t="s">
        <v>610</v>
      </c>
      <c r="D205" s="44" t="s">
        <v>120</v>
      </c>
      <c r="E205" s="44" t="s">
        <v>1050</v>
      </c>
      <c r="F205" s="45">
        <v>2</v>
      </c>
      <c r="G205" s="46">
        <v>4</v>
      </c>
      <c r="H205" s="47" t="s">
        <v>979</v>
      </c>
      <c r="I205" s="44" t="s">
        <v>31</v>
      </c>
      <c r="J205" s="48">
        <v>40607</v>
      </c>
      <c r="K205" s="63"/>
      <c r="L205" s="61"/>
      <c r="M205" s="62"/>
      <c r="N205" s="77">
        <f t="shared" si="35"/>
        <v>4375</v>
      </c>
      <c r="O205" s="77">
        <f>AVERAGE($N$2:N205)</f>
        <v>5584.797113289761</v>
      </c>
      <c r="P205" s="77">
        <f t="shared" si="42"/>
        <v>-5.9595916910820961</v>
      </c>
      <c r="Q205" s="49">
        <f t="shared" si="43"/>
        <v>1.5</v>
      </c>
      <c r="R205" s="49">
        <f t="shared" si="44"/>
        <v>3.4</v>
      </c>
      <c r="S205" s="50">
        <f t="shared" si="45"/>
        <v>0.27272727272727271</v>
      </c>
      <c r="T205" s="50">
        <f t="shared" si="37"/>
        <v>4081.8181818181815</v>
      </c>
      <c r="U205" s="50">
        <f t="shared" si="40"/>
        <v>-118.18181818181847</v>
      </c>
      <c r="V205" s="50">
        <f>IF(A205&lt;&gt;"",AVERAGE($F$2:F205),"")</f>
        <v>1.2156862745098038</v>
      </c>
      <c r="W205" s="50">
        <f>IF(A205&lt;&gt;"", AVERAGE($G$2:G205), "")</f>
        <v>1.5833333333333333</v>
      </c>
      <c r="X205" s="50">
        <f>IF(A205&lt;&gt;"", COUNTIF($H$2:H205, "AC")/SUM($G$2:G205), "")</f>
        <v>0.61609907120743035</v>
      </c>
      <c r="Y205" s="50">
        <f t="shared" si="36"/>
        <v>5110.1006191950464</v>
      </c>
      <c r="Z205" s="50">
        <f t="shared" si="41"/>
        <v>-10.589035977366621</v>
      </c>
      <c r="AA205" s="50" t="str">
        <f t="shared" si="38"/>
        <v>NA</v>
      </c>
      <c r="AB205" s="75" t="str">
        <f t="shared" si="39"/>
        <v>NA</v>
      </c>
      <c r="AC205" s="47" t="s">
        <v>980</v>
      </c>
      <c r="AD205" s="47" t="s">
        <v>980</v>
      </c>
      <c r="AE205" s="47" t="s">
        <v>980</v>
      </c>
      <c r="AF205" s="47" t="s">
        <v>980</v>
      </c>
    </row>
    <row r="206" spans="1:32" x14ac:dyDescent="0.15">
      <c r="A206" s="43" t="s">
        <v>981</v>
      </c>
      <c r="B206" s="34" t="s">
        <v>611</v>
      </c>
      <c r="C206" s="34" t="s">
        <v>612</v>
      </c>
      <c r="D206" s="44" t="s">
        <v>613</v>
      </c>
      <c r="E206" s="44" t="s">
        <v>1050</v>
      </c>
      <c r="F206" s="45">
        <v>1</v>
      </c>
      <c r="G206" s="46">
        <v>1</v>
      </c>
      <c r="H206" s="47" t="s">
        <v>979</v>
      </c>
      <c r="I206" s="44" t="s">
        <v>31</v>
      </c>
      <c r="J206" s="48">
        <v>40610</v>
      </c>
      <c r="K206" s="63"/>
      <c r="L206" s="61"/>
      <c r="M206" s="62"/>
      <c r="N206" s="77">
        <f t="shared" si="35"/>
        <v>6000</v>
      </c>
      <c r="O206" s="77">
        <f>AVERAGE($N$2:N206)</f>
        <v>5586.8224932249332</v>
      </c>
      <c r="P206" s="77">
        <f t="shared" si="42"/>
        <v>2.0253799351721682</v>
      </c>
      <c r="Q206" s="49">
        <f t="shared" si="43"/>
        <v>1.4</v>
      </c>
      <c r="R206" s="49">
        <f t="shared" si="44"/>
        <v>3.4</v>
      </c>
      <c r="S206" s="50">
        <f t="shared" si="45"/>
        <v>0.28125</v>
      </c>
      <c r="T206" s="50">
        <f t="shared" si="37"/>
        <v>4003.1249999999995</v>
      </c>
      <c r="U206" s="50">
        <f t="shared" si="40"/>
        <v>-78.693181818181984</v>
      </c>
      <c r="V206" s="50">
        <f>IF(A206&lt;&gt;"",AVERAGE($F$2:F206),"")</f>
        <v>1.2146341463414634</v>
      </c>
      <c r="W206" s="50">
        <f>IF(A206&lt;&gt;"", AVERAGE($G$2:G206), "")</f>
        <v>1.5804878048780489</v>
      </c>
      <c r="X206" s="50">
        <f>IF(A206&lt;&gt;"", COUNTIF($H$2:H206, "AC")/SUM($G$2:G206), "")</f>
        <v>0.61728395061728392</v>
      </c>
      <c r="Y206" s="50">
        <f t="shared" si="36"/>
        <v>5112.7220716651609</v>
      </c>
      <c r="Z206" s="50">
        <f t="shared" si="41"/>
        <v>2.621452470114491</v>
      </c>
      <c r="AA206" s="50" t="str">
        <f t="shared" si="38"/>
        <v>NA</v>
      </c>
      <c r="AB206" s="75" t="str">
        <f t="shared" si="39"/>
        <v>NA</v>
      </c>
      <c r="AC206" s="47" t="s">
        <v>980</v>
      </c>
      <c r="AD206" s="47" t="s">
        <v>980</v>
      </c>
      <c r="AE206" s="47" t="s">
        <v>980</v>
      </c>
      <c r="AF206" s="47" t="s">
        <v>980</v>
      </c>
    </row>
    <row r="207" spans="1:32" x14ac:dyDescent="0.15">
      <c r="A207" s="43" t="s">
        <v>981</v>
      </c>
      <c r="B207" s="34" t="s">
        <v>614</v>
      </c>
      <c r="C207" s="34" t="s">
        <v>615</v>
      </c>
      <c r="D207" s="44" t="s">
        <v>616</v>
      </c>
      <c r="E207" s="44" t="s">
        <v>1050</v>
      </c>
      <c r="F207" s="45">
        <v>2</v>
      </c>
      <c r="G207" s="46">
        <v>3</v>
      </c>
      <c r="H207" s="47" t="s">
        <v>979</v>
      </c>
      <c r="I207" s="44" t="s">
        <v>31</v>
      </c>
      <c r="J207" s="48">
        <v>40610</v>
      </c>
      <c r="K207" s="63"/>
      <c r="L207" s="60" t="s">
        <v>617</v>
      </c>
      <c r="M207" s="62"/>
      <c r="N207" s="77">
        <f t="shared" si="35"/>
        <v>4833.333333333333</v>
      </c>
      <c r="O207" s="77">
        <f>AVERAGE($N$2:N207)</f>
        <v>5583.1647788565269</v>
      </c>
      <c r="P207" s="77">
        <f t="shared" si="42"/>
        <v>-3.6577143684062321</v>
      </c>
      <c r="Q207" s="49">
        <f t="shared" si="43"/>
        <v>1.5</v>
      </c>
      <c r="R207" s="49">
        <f t="shared" si="44"/>
        <v>3.5</v>
      </c>
      <c r="S207" s="50">
        <f t="shared" si="45"/>
        <v>0.34615384615384615</v>
      </c>
      <c r="T207" s="50">
        <f t="shared" si="37"/>
        <v>4240.3846153846162</v>
      </c>
      <c r="U207" s="50">
        <f t="shared" si="40"/>
        <v>237.25961538461661</v>
      </c>
      <c r="V207" s="50">
        <f>IF(A207&lt;&gt;"",AVERAGE($F$2:F207),"")</f>
        <v>1.2184466019417475</v>
      </c>
      <c r="W207" s="50">
        <f>IF(A207&lt;&gt;"", AVERAGE($G$2:G207), "")</f>
        <v>1.587378640776699</v>
      </c>
      <c r="X207" s="50">
        <f>IF(A207&lt;&gt;"", COUNTIF($H$2:H207, "AC")/SUM($G$2:G207), "")</f>
        <v>0.61467889908256879</v>
      </c>
      <c r="Y207" s="50">
        <f t="shared" si="36"/>
        <v>5108.2991894539955</v>
      </c>
      <c r="Z207" s="50">
        <f t="shared" si="41"/>
        <v>-4.4228822111654154</v>
      </c>
      <c r="AA207" s="50" t="str">
        <f t="shared" si="38"/>
        <v>NA</v>
      </c>
      <c r="AB207" s="75" t="str">
        <f t="shared" si="39"/>
        <v>NA</v>
      </c>
      <c r="AC207" s="47" t="s">
        <v>980</v>
      </c>
      <c r="AD207" s="47" t="s">
        <v>980</v>
      </c>
      <c r="AE207" s="47" t="s">
        <v>980</v>
      </c>
      <c r="AF207" s="47" t="s">
        <v>980</v>
      </c>
    </row>
    <row r="208" spans="1:32" x14ac:dyDescent="0.15">
      <c r="A208" s="43" t="s">
        <v>981</v>
      </c>
      <c r="B208" s="34" t="s">
        <v>618</v>
      </c>
      <c r="C208" s="34" t="s">
        <v>619</v>
      </c>
      <c r="D208" s="44" t="s">
        <v>620</v>
      </c>
      <c r="E208" s="44" t="s">
        <v>1050</v>
      </c>
      <c r="F208" s="45">
        <v>2</v>
      </c>
      <c r="G208" s="46">
        <v>2</v>
      </c>
      <c r="H208" s="47" t="s">
        <v>979</v>
      </c>
      <c r="I208" s="44" t="s">
        <v>31</v>
      </c>
      <c r="J208" s="48">
        <v>40612</v>
      </c>
      <c r="K208" s="60" t="s">
        <v>621</v>
      </c>
      <c r="L208" s="60" t="s">
        <v>622</v>
      </c>
      <c r="M208" s="69" t="s">
        <v>560</v>
      </c>
      <c r="N208" s="77">
        <f t="shared" si="35"/>
        <v>5500</v>
      </c>
      <c r="O208" s="77">
        <f>AVERAGE($N$2:N208)</f>
        <v>5582.7630166398285</v>
      </c>
      <c r="P208" s="77">
        <f t="shared" si="42"/>
        <v>-0.40176221669844381</v>
      </c>
      <c r="Q208" s="49">
        <f t="shared" si="43"/>
        <v>1.4</v>
      </c>
      <c r="R208" s="49">
        <f t="shared" si="44"/>
        <v>2.8</v>
      </c>
      <c r="S208" s="50">
        <f t="shared" si="45"/>
        <v>0.33333333333333331</v>
      </c>
      <c r="T208" s="50">
        <f t="shared" si="37"/>
        <v>4283.333333333333</v>
      </c>
      <c r="U208" s="50">
        <f t="shared" si="40"/>
        <v>42.948717948716876</v>
      </c>
      <c r="V208" s="50">
        <f>IF(A208&lt;&gt;"",AVERAGE($F$2:F208),"")</f>
        <v>1.2222222222222223</v>
      </c>
      <c r="W208" s="50">
        <f>IF(A208&lt;&gt;"", AVERAGE($G$2:G208), "")</f>
        <v>1.5893719806763285</v>
      </c>
      <c r="X208" s="50">
        <f>IF(A208&lt;&gt;"", COUNTIF($H$2:H208, "AC")/SUM($G$2:G208), "")</f>
        <v>0.61398176291793316</v>
      </c>
      <c r="Y208" s="50">
        <f t="shared" si="36"/>
        <v>5109.8336343479732</v>
      </c>
      <c r="Z208" s="50">
        <f t="shared" si="41"/>
        <v>1.5344448939777067</v>
      </c>
      <c r="AA208" s="50" t="str">
        <f t="shared" si="38"/>
        <v>NA</v>
      </c>
      <c r="AB208" s="75" t="str">
        <f t="shared" si="39"/>
        <v>NA</v>
      </c>
      <c r="AC208" s="47" t="s">
        <v>980</v>
      </c>
      <c r="AD208" s="47" t="s">
        <v>980</v>
      </c>
      <c r="AE208" s="47" t="s">
        <v>980</v>
      </c>
      <c r="AF208" s="47" t="s">
        <v>980</v>
      </c>
    </row>
    <row r="209" spans="1:32" x14ac:dyDescent="0.15">
      <c r="A209" s="43" t="s">
        <v>981</v>
      </c>
      <c r="B209" s="34" t="s">
        <v>623</v>
      </c>
      <c r="C209" s="34" t="s">
        <v>624</v>
      </c>
      <c r="D209" s="44" t="s">
        <v>625</v>
      </c>
      <c r="E209" s="44" t="s">
        <v>1050</v>
      </c>
      <c r="F209" s="45">
        <v>2</v>
      </c>
      <c r="G209" s="46">
        <v>1</v>
      </c>
      <c r="H209" s="47" t="s">
        <v>979</v>
      </c>
      <c r="I209" s="44" t="s">
        <v>31</v>
      </c>
      <c r="J209" s="48">
        <v>40613</v>
      </c>
      <c r="K209" s="63"/>
      <c r="L209" s="61"/>
      <c r="M209" s="62"/>
      <c r="N209" s="77">
        <f t="shared" si="35"/>
        <v>7000</v>
      </c>
      <c r="O209" s="77">
        <f>AVERAGE($N$2:N209)</f>
        <v>5589.5766559829062</v>
      </c>
      <c r="P209" s="77">
        <f t="shared" si="42"/>
        <v>6.8136393430777389</v>
      </c>
      <c r="Q209" s="49">
        <f t="shared" si="43"/>
        <v>1.5</v>
      </c>
      <c r="R209" s="49">
        <f t="shared" si="44"/>
        <v>2.8</v>
      </c>
      <c r="S209" s="50">
        <f t="shared" si="45"/>
        <v>0.375</v>
      </c>
      <c r="T209" s="50">
        <f t="shared" si="37"/>
        <v>4487.5</v>
      </c>
      <c r="U209" s="50">
        <f t="shared" si="40"/>
        <v>204.16666666666697</v>
      </c>
      <c r="V209" s="50">
        <f>IF(A209&lt;&gt;"",AVERAGE($F$2:F209),"")</f>
        <v>1.2259615384615385</v>
      </c>
      <c r="W209" s="50">
        <f>IF(A209&lt;&gt;"", AVERAGE($G$2:G209), "")</f>
        <v>1.5865384615384615</v>
      </c>
      <c r="X209" s="50">
        <f>IF(A209&lt;&gt;"", COUNTIF($H$2:H209, "AC")/SUM($G$2:G209), "")</f>
        <v>0.61515151515151512</v>
      </c>
      <c r="Y209" s="50">
        <f t="shared" si="36"/>
        <v>5117.2057109557109</v>
      </c>
      <c r="Z209" s="50">
        <f t="shared" si="41"/>
        <v>7.3720766077376538</v>
      </c>
      <c r="AA209" s="50" t="str">
        <f t="shared" si="38"/>
        <v>NA</v>
      </c>
      <c r="AB209" s="75" t="str">
        <f t="shared" si="39"/>
        <v>NA</v>
      </c>
      <c r="AC209" s="47" t="s">
        <v>980</v>
      </c>
      <c r="AD209" s="47" t="s">
        <v>980</v>
      </c>
      <c r="AE209" s="47" t="s">
        <v>980</v>
      </c>
      <c r="AF209" s="47" t="s">
        <v>980</v>
      </c>
    </row>
    <row r="210" spans="1:32" x14ac:dyDescent="0.15">
      <c r="A210" s="43" t="s">
        <v>981</v>
      </c>
      <c r="B210" s="34" t="s">
        <v>626</v>
      </c>
      <c r="C210" s="34" t="s">
        <v>627</v>
      </c>
      <c r="D210" s="44" t="s">
        <v>20</v>
      </c>
      <c r="E210" s="44" t="s">
        <v>1050</v>
      </c>
      <c r="F210" s="45">
        <v>1</v>
      </c>
      <c r="G210" s="46">
        <v>2</v>
      </c>
      <c r="H210" s="47" t="s">
        <v>979</v>
      </c>
      <c r="I210" s="44" t="s">
        <v>31</v>
      </c>
      <c r="J210" s="48">
        <v>40613</v>
      </c>
      <c r="K210" s="60" t="s">
        <v>628</v>
      </c>
      <c r="L210" s="61"/>
      <c r="M210" s="62"/>
      <c r="N210" s="77">
        <f t="shared" si="35"/>
        <v>4500</v>
      </c>
      <c r="O210" s="77">
        <f>AVERAGE($N$2:N210)</f>
        <v>5584.3633705475813</v>
      </c>
      <c r="P210" s="77">
        <f t="shared" si="42"/>
        <v>-5.2132854353249058</v>
      </c>
      <c r="Q210" s="49">
        <f t="shared" si="43"/>
        <v>1.5</v>
      </c>
      <c r="R210" s="49">
        <f t="shared" si="44"/>
        <v>2.6</v>
      </c>
      <c r="S210" s="50">
        <f t="shared" si="45"/>
        <v>0.375</v>
      </c>
      <c r="T210" s="50">
        <f t="shared" si="37"/>
        <v>4537.5</v>
      </c>
      <c r="U210" s="50">
        <f t="shared" si="40"/>
        <v>50</v>
      </c>
      <c r="V210" s="50">
        <f>IF(A210&lt;&gt;"",AVERAGE($F$2:F210),"")</f>
        <v>1.2248803827751196</v>
      </c>
      <c r="W210" s="50">
        <f>IF(A210&lt;&gt;"", AVERAGE($G$2:G210), "")</f>
        <v>1.5885167464114833</v>
      </c>
      <c r="X210" s="50">
        <f>IF(A210&lt;&gt;"", COUNTIF($H$2:H210, "AC")/SUM($G$2:G210), "")</f>
        <v>0.61445783132530118</v>
      </c>
      <c r="Y210" s="50">
        <f t="shared" si="36"/>
        <v>5113.8957744855015</v>
      </c>
      <c r="Z210" s="50">
        <f t="shared" si="41"/>
        <v>-3.3099364702093226</v>
      </c>
      <c r="AA210" s="50" t="str">
        <f t="shared" si="38"/>
        <v>NA</v>
      </c>
      <c r="AB210" s="75" t="str">
        <f t="shared" si="39"/>
        <v>NA</v>
      </c>
      <c r="AC210" s="47" t="s">
        <v>980</v>
      </c>
      <c r="AD210" s="47" t="s">
        <v>980</v>
      </c>
      <c r="AE210" s="47" t="s">
        <v>980</v>
      </c>
      <c r="AF210" s="47" t="s">
        <v>980</v>
      </c>
    </row>
    <row r="211" spans="1:32" x14ac:dyDescent="0.15">
      <c r="A211" s="43" t="s">
        <v>981</v>
      </c>
      <c r="B211" s="34" t="s">
        <v>629</v>
      </c>
      <c r="C211" s="34" t="s">
        <v>630</v>
      </c>
      <c r="D211" s="44" t="s">
        <v>631</v>
      </c>
      <c r="E211" s="44" t="s">
        <v>1050</v>
      </c>
      <c r="F211" s="45">
        <v>2</v>
      </c>
      <c r="G211" s="46">
        <v>2</v>
      </c>
      <c r="H211" s="47" t="s">
        <v>979</v>
      </c>
      <c r="I211" s="44" t="s">
        <v>31</v>
      </c>
      <c r="J211" s="48">
        <v>40614</v>
      </c>
      <c r="K211" s="60" t="s">
        <v>632</v>
      </c>
      <c r="L211" s="60" t="s">
        <v>633</v>
      </c>
      <c r="M211" s="69" t="s">
        <v>560</v>
      </c>
      <c r="N211" s="77">
        <f t="shared" si="35"/>
        <v>5500</v>
      </c>
      <c r="O211" s="77">
        <f>AVERAGE($N$2:N211)</f>
        <v>5583.9616402116408</v>
      </c>
      <c r="P211" s="77">
        <f t="shared" si="42"/>
        <v>-0.40173033594055596</v>
      </c>
      <c r="Q211" s="49">
        <f t="shared" si="43"/>
        <v>1.5</v>
      </c>
      <c r="R211" s="49">
        <f t="shared" si="44"/>
        <v>2.6</v>
      </c>
      <c r="S211" s="50">
        <f t="shared" si="45"/>
        <v>0.375</v>
      </c>
      <c r="T211" s="50">
        <f t="shared" si="37"/>
        <v>4537.5</v>
      </c>
      <c r="U211" s="50">
        <f t="shared" si="40"/>
        <v>0</v>
      </c>
      <c r="V211" s="50">
        <f>IF(A211&lt;&gt;"",AVERAGE($F$2:F211),"")</f>
        <v>1.2285714285714286</v>
      </c>
      <c r="W211" s="50">
        <f>IF(A211&lt;&gt;"", AVERAGE($G$2:G211), "")</f>
        <v>1.5904761904761904</v>
      </c>
      <c r="X211" s="50">
        <f>IF(A211&lt;&gt;"", COUNTIF($H$2:H211, "AC")/SUM($G$2:G211), "")</f>
        <v>0.61377245508982037</v>
      </c>
      <c r="Y211" s="50">
        <f t="shared" si="36"/>
        <v>5115.3835186769329</v>
      </c>
      <c r="Z211" s="50">
        <f t="shared" si="41"/>
        <v>1.4877441914313749</v>
      </c>
      <c r="AA211" s="50" t="str">
        <f t="shared" si="38"/>
        <v>NA</v>
      </c>
      <c r="AB211" s="75" t="str">
        <f t="shared" si="39"/>
        <v>NA</v>
      </c>
      <c r="AC211" s="47" t="s">
        <v>980</v>
      </c>
      <c r="AD211" s="47" t="s">
        <v>980</v>
      </c>
      <c r="AE211" s="47" t="s">
        <v>980</v>
      </c>
      <c r="AF211" s="47" t="s">
        <v>980</v>
      </c>
    </row>
    <row r="212" spans="1:32" x14ac:dyDescent="0.15">
      <c r="A212" s="43" t="s">
        <v>981</v>
      </c>
      <c r="B212" s="34" t="s">
        <v>634</v>
      </c>
      <c r="C212" s="34" t="s">
        <v>635</v>
      </c>
      <c r="D212" s="44" t="s">
        <v>636</v>
      </c>
      <c r="E212" s="44" t="s">
        <v>1050</v>
      </c>
      <c r="F212" s="45">
        <v>1</v>
      </c>
      <c r="G212" s="46">
        <v>4</v>
      </c>
      <c r="H212" s="47" t="s">
        <v>979</v>
      </c>
      <c r="I212" s="44" t="s">
        <v>31</v>
      </c>
      <c r="J212" s="48">
        <v>40615</v>
      </c>
      <c r="K212" s="63"/>
      <c r="L212" s="60" t="s">
        <v>637</v>
      </c>
      <c r="M212" s="62"/>
      <c r="N212" s="77">
        <f t="shared" si="35"/>
        <v>3375</v>
      </c>
      <c r="O212" s="77">
        <f>AVERAGE($N$2:N212)</f>
        <v>5573.492627698789</v>
      </c>
      <c r="P212" s="77">
        <f t="shared" si="42"/>
        <v>-10.469012512851805</v>
      </c>
      <c r="Q212" s="49">
        <f t="shared" si="43"/>
        <v>1.5</v>
      </c>
      <c r="R212" s="49">
        <f t="shared" si="44"/>
        <v>2.8</v>
      </c>
      <c r="S212" s="50">
        <f t="shared" si="45"/>
        <v>0.33333333333333331</v>
      </c>
      <c r="T212" s="50">
        <f t="shared" si="37"/>
        <v>4383.333333333333</v>
      </c>
      <c r="U212" s="50">
        <f t="shared" si="40"/>
        <v>-154.16666666666697</v>
      </c>
      <c r="V212" s="50">
        <f>IF(A212&lt;&gt;"",AVERAGE($F$2:F212),"")</f>
        <v>1.2274881516587677</v>
      </c>
      <c r="W212" s="50">
        <f>IF(A212&lt;&gt;"", AVERAGE($G$2:G212), "")</f>
        <v>1.6018957345971565</v>
      </c>
      <c r="X212" s="50">
        <f>IF(A212&lt;&gt;"", COUNTIF($H$2:H212, "AC")/SUM($G$2:G212), "")</f>
        <v>0.60946745562130178</v>
      </c>
      <c r="Y212" s="50">
        <f t="shared" si="36"/>
        <v>5100.6828570627331</v>
      </c>
      <c r="Z212" s="50">
        <f t="shared" si="41"/>
        <v>-14.700661614199817</v>
      </c>
      <c r="AA212" s="50" t="str">
        <f t="shared" si="38"/>
        <v>NA</v>
      </c>
      <c r="AB212" s="75" t="str">
        <f t="shared" si="39"/>
        <v>NA</v>
      </c>
      <c r="AC212" s="47" t="s">
        <v>980</v>
      </c>
      <c r="AD212" s="47" t="s">
        <v>980</v>
      </c>
      <c r="AE212" s="47" t="s">
        <v>980</v>
      </c>
      <c r="AF212" s="47" t="s">
        <v>980</v>
      </c>
    </row>
    <row r="213" spans="1:32" x14ac:dyDescent="0.15">
      <c r="A213" s="43" t="s">
        <v>981</v>
      </c>
      <c r="B213" s="34" t="s">
        <v>638</v>
      </c>
      <c r="C213" s="34" t="s">
        <v>639</v>
      </c>
      <c r="D213" s="44" t="s">
        <v>640</v>
      </c>
      <c r="E213" s="44" t="s">
        <v>1050</v>
      </c>
      <c r="F213" s="45">
        <v>1</v>
      </c>
      <c r="G213" s="46">
        <v>3</v>
      </c>
      <c r="H213" s="47" t="s">
        <v>979</v>
      </c>
      <c r="I213" s="44" t="s">
        <v>31</v>
      </c>
      <c r="J213" s="48">
        <v>40615</v>
      </c>
      <c r="K213" s="63"/>
      <c r="L213" s="60" t="s">
        <v>641</v>
      </c>
      <c r="M213" s="62"/>
      <c r="N213" s="77">
        <f t="shared" ref="N213:N276" si="46">(0.5*F213/5+0.25*(1-(G213-1)/10)+0.25*(IF(H213="AC",1,0)/G213))*10000</f>
        <v>3833.3333333333335</v>
      </c>
      <c r="O213" s="77">
        <f>AVERAGE($N$2:N213)</f>
        <v>5565.2843291404615</v>
      </c>
      <c r="P213" s="77">
        <f t="shared" si="42"/>
        <v>-8.2082985583274422</v>
      </c>
      <c r="Q213" s="49">
        <f t="shared" si="43"/>
        <v>1.5</v>
      </c>
      <c r="R213" s="49">
        <f t="shared" si="44"/>
        <v>3</v>
      </c>
      <c r="S213" s="50">
        <f t="shared" si="45"/>
        <v>0.40909090909090912</v>
      </c>
      <c r="T213" s="50">
        <f t="shared" si="37"/>
        <v>4522.727272727273</v>
      </c>
      <c r="U213" s="50">
        <f t="shared" si="40"/>
        <v>139.39393939393995</v>
      </c>
      <c r="V213" s="50">
        <f>IF(A213&lt;&gt;"",AVERAGE($F$2:F213),"")</f>
        <v>1.2264150943396226</v>
      </c>
      <c r="W213" s="50">
        <f>IF(A213&lt;&gt;"", AVERAGE($G$2:G213), "")</f>
        <v>1.6084905660377358</v>
      </c>
      <c r="X213" s="50">
        <f>IF(A213&lt;&gt;"", COUNTIF($H$2:H213, "AC")/SUM($G$2:G213), "")</f>
        <v>0.60703812316715544</v>
      </c>
      <c r="Y213" s="50">
        <f t="shared" si="36"/>
        <v>5091.8877607480772</v>
      </c>
      <c r="Z213" s="50">
        <f t="shared" si="41"/>
        <v>-8.7950963146558934</v>
      </c>
      <c r="AA213" s="50" t="str">
        <f t="shared" si="38"/>
        <v>NA</v>
      </c>
      <c r="AB213" s="75" t="str">
        <f t="shared" si="39"/>
        <v>NA</v>
      </c>
      <c r="AC213" s="47" t="s">
        <v>980</v>
      </c>
      <c r="AD213" s="47" t="s">
        <v>980</v>
      </c>
      <c r="AE213" s="47" t="s">
        <v>980</v>
      </c>
      <c r="AF213" s="47" t="s">
        <v>980</v>
      </c>
    </row>
    <row r="214" spans="1:32" x14ac:dyDescent="0.15">
      <c r="A214" s="43" t="s">
        <v>981</v>
      </c>
      <c r="B214" s="34" t="s">
        <v>642</v>
      </c>
      <c r="C214" s="34" t="s">
        <v>643</v>
      </c>
      <c r="D214" s="44" t="s">
        <v>644</v>
      </c>
      <c r="E214" s="44" t="s">
        <v>1050</v>
      </c>
      <c r="F214" s="45">
        <v>2</v>
      </c>
      <c r="G214" s="46">
        <v>1</v>
      </c>
      <c r="H214" s="47" t="s">
        <v>979</v>
      </c>
      <c r="I214" s="44" t="s">
        <v>31</v>
      </c>
      <c r="J214" s="48">
        <v>40616</v>
      </c>
      <c r="K214" s="60" t="s">
        <v>645</v>
      </c>
      <c r="L214" s="60" t="s">
        <v>1012</v>
      </c>
      <c r="M214" s="62"/>
      <c r="N214" s="77">
        <f t="shared" si="46"/>
        <v>7000</v>
      </c>
      <c r="O214" s="77">
        <f>AVERAGE($N$2:N214)</f>
        <v>5572.0200834637453</v>
      </c>
      <c r="P214" s="77">
        <f t="shared" si="42"/>
        <v>6.7357543232837997</v>
      </c>
      <c r="Q214" s="49">
        <f t="shared" si="43"/>
        <v>1.6</v>
      </c>
      <c r="R214" s="49">
        <f t="shared" si="44"/>
        <v>2.2999999999999998</v>
      </c>
      <c r="S214" s="50">
        <f t="shared" si="45"/>
        <v>0.47368421052631576</v>
      </c>
      <c r="T214" s="50">
        <f t="shared" si="37"/>
        <v>4959.2105263157891</v>
      </c>
      <c r="U214" s="50">
        <f t="shared" si="40"/>
        <v>436.48325358851616</v>
      </c>
      <c r="V214" s="50">
        <f>IF(A214&lt;&gt;"",AVERAGE($F$2:F214),"")</f>
        <v>1.2300469483568075</v>
      </c>
      <c r="W214" s="50">
        <f>IF(A214&lt;&gt;"", AVERAGE($G$2:G214), "")</f>
        <v>1.6056338028169015</v>
      </c>
      <c r="X214" s="50">
        <f>IF(A214&lt;&gt;"", COUNTIF($H$2:H214, "AC")/SUM($G$2:G214), "")</f>
        <v>0.60818713450292394</v>
      </c>
      <c r="Y214" s="50">
        <f t="shared" si="36"/>
        <v>5099.1063339098919</v>
      </c>
      <c r="Z214" s="50">
        <f t="shared" si="41"/>
        <v>7.2185731618146747</v>
      </c>
      <c r="AA214" s="50" t="str">
        <f t="shared" si="38"/>
        <v>NA</v>
      </c>
      <c r="AB214" s="75" t="str">
        <f t="shared" si="39"/>
        <v>NA</v>
      </c>
      <c r="AC214" s="47" t="s">
        <v>980</v>
      </c>
      <c r="AD214" s="47" t="s">
        <v>980</v>
      </c>
      <c r="AE214" s="47" t="s">
        <v>980</v>
      </c>
      <c r="AF214" s="47" t="s">
        <v>980</v>
      </c>
    </row>
    <row r="215" spans="1:32" x14ac:dyDescent="0.15">
      <c r="A215" s="43" t="s">
        <v>981</v>
      </c>
      <c r="B215" s="34" t="s">
        <v>646</v>
      </c>
      <c r="C215" s="34" t="s">
        <v>647</v>
      </c>
      <c r="D215" s="44" t="s">
        <v>20</v>
      </c>
      <c r="E215" s="44" t="s">
        <v>1050</v>
      </c>
      <c r="F215" s="45">
        <v>1</v>
      </c>
      <c r="G215" s="46">
        <v>1</v>
      </c>
      <c r="H215" s="47" t="s">
        <v>979</v>
      </c>
      <c r="I215" s="44" t="s">
        <v>31</v>
      </c>
      <c r="J215" s="48">
        <v>40616</v>
      </c>
      <c r="K215" s="60" t="s">
        <v>648</v>
      </c>
      <c r="L215" s="61"/>
      <c r="M215" s="62"/>
      <c r="N215" s="77">
        <f t="shared" si="46"/>
        <v>6000</v>
      </c>
      <c r="O215" s="77">
        <f>AVERAGE($N$2:N215)</f>
        <v>5574.0199896157837</v>
      </c>
      <c r="P215" s="77">
        <f t="shared" si="42"/>
        <v>1.9999061520384203</v>
      </c>
      <c r="Q215" s="49">
        <f t="shared" si="43"/>
        <v>1.5</v>
      </c>
      <c r="R215" s="49">
        <f t="shared" si="44"/>
        <v>2</v>
      </c>
      <c r="S215" s="50">
        <f t="shared" si="45"/>
        <v>0.47368421052631576</v>
      </c>
      <c r="T215" s="50">
        <f t="shared" si="37"/>
        <v>4934.2105263157891</v>
      </c>
      <c r="U215" s="50">
        <f t="shared" si="40"/>
        <v>-25</v>
      </c>
      <c r="V215" s="50">
        <f>IF(A215&lt;&gt;"",AVERAGE($F$2:F215),"")</f>
        <v>1.2289719626168225</v>
      </c>
      <c r="W215" s="50">
        <f>IF(A215&lt;&gt;"", AVERAGE($G$2:G215), "")</f>
        <v>1.6028037383177569</v>
      </c>
      <c r="X215" s="50">
        <f>IF(A215&lt;&gt;"", COUNTIF($H$2:H215, "AC")/SUM($G$2:G215), "")</f>
        <v>0.60932944606413997</v>
      </c>
      <c r="Y215" s="50">
        <f t="shared" si="36"/>
        <v>5101.5946431977336</v>
      </c>
      <c r="Z215" s="50">
        <f t="shared" si="41"/>
        <v>2.4883092878417301</v>
      </c>
      <c r="AA215" s="50" t="str">
        <f t="shared" si="38"/>
        <v>NA</v>
      </c>
      <c r="AB215" s="75" t="str">
        <f t="shared" si="39"/>
        <v>NA</v>
      </c>
      <c r="AC215" s="47" t="s">
        <v>980</v>
      </c>
      <c r="AD215" s="47" t="s">
        <v>980</v>
      </c>
      <c r="AE215" s="47" t="s">
        <v>980</v>
      </c>
      <c r="AF215" s="47" t="s">
        <v>980</v>
      </c>
    </row>
    <row r="216" spans="1:32" x14ac:dyDescent="0.15">
      <c r="A216" s="43" t="s">
        <v>981</v>
      </c>
      <c r="B216" s="34" t="s">
        <v>649</v>
      </c>
      <c r="C216" s="34" t="s">
        <v>650</v>
      </c>
      <c r="D216" s="44" t="s">
        <v>93</v>
      </c>
      <c r="E216" s="44" t="s">
        <v>1050</v>
      </c>
      <c r="F216" s="45">
        <v>1</v>
      </c>
      <c r="G216" s="46">
        <v>1</v>
      </c>
      <c r="H216" s="47" t="s">
        <v>979</v>
      </c>
      <c r="I216" s="44" t="s">
        <v>31</v>
      </c>
      <c r="J216" s="48">
        <v>40617</v>
      </c>
      <c r="K216" s="63"/>
      <c r="L216" s="60" t="s">
        <v>651</v>
      </c>
      <c r="M216" s="62"/>
      <c r="N216" s="77">
        <f t="shared" si="46"/>
        <v>6000</v>
      </c>
      <c r="O216" s="77">
        <f>AVERAGE($N$2:N216)</f>
        <v>5576.0012919896635</v>
      </c>
      <c r="P216" s="77">
        <f t="shared" si="42"/>
        <v>1.981302373879771</v>
      </c>
      <c r="Q216" s="49">
        <f t="shared" si="43"/>
        <v>1.5</v>
      </c>
      <c r="R216" s="49">
        <f t="shared" si="44"/>
        <v>2</v>
      </c>
      <c r="S216" s="50">
        <f t="shared" si="45"/>
        <v>0.52941176470588236</v>
      </c>
      <c r="T216" s="50">
        <f t="shared" si="37"/>
        <v>5073.5294117647054</v>
      </c>
      <c r="U216" s="50">
        <f t="shared" si="40"/>
        <v>139.31888544891626</v>
      </c>
      <c r="V216" s="50">
        <f>IF(A216&lt;&gt;"",AVERAGE($F$2:F216),"")</f>
        <v>1.2279069767441861</v>
      </c>
      <c r="W216" s="50">
        <f>IF(A216&lt;&gt;"", AVERAGE($G$2:G216), "")</f>
        <v>1.6</v>
      </c>
      <c r="X216" s="50">
        <f>IF(A216&lt;&gt;"", COUNTIF($H$2:H216, "AC")/SUM($G$2:G216), "")</f>
        <v>0.61046511627906974</v>
      </c>
      <c r="Y216" s="50">
        <f t="shared" si="36"/>
        <v>5104.0697674418616</v>
      </c>
      <c r="Z216" s="50">
        <f t="shared" si="41"/>
        <v>2.4751242441279828</v>
      </c>
      <c r="AA216" s="50" t="str">
        <f t="shared" si="38"/>
        <v>NA</v>
      </c>
      <c r="AB216" s="75" t="str">
        <f t="shared" si="39"/>
        <v>NA</v>
      </c>
      <c r="AC216" s="47" t="s">
        <v>980</v>
      </c>
      <c r="AD216" s="47" t="s">
        <v>980</v>
      </c>
      <c r="AE216" s="47" t="s">
        <v>980</v>
      </c>
      <c r="AF216" s="47" t="s">
        <v>980</v>
      </c>
    </row>
    <row r="217" spans="1:32" x14ac:dyDescent="0.15">
      <c r="A217" s="43" t="s">
        <v>981</v>
      </c>
      <c r="B217" s="34" t="s">
        <v>652</v>
      </c>
      <c r="C217" s="34" t="s">
        <v>653</v>
      </c>
      <c r="D217" s="44" t="s">
        <v>20</v>
      </c>
      <c r="E217" s="44" t="s">
        <v>1050</v>
      </c>
      <c r="F217" s="45">
        <v>1</v>
      </c>
      <c r="G217" s="46">
        <v>1</v>
      </c>
      <c r="H217" s="47" t="s">
        <v>979</v>
      </c>
      <c r="I217" s="44" t="s">
        <v>31</v>
      </c>
      <c r="J217" s="48">
        <v>40618</v>
      </c>
      <c r="K217" s="63"/>
      <c r="L217" s="60" t="s">
        <v>654</v>
      </c>
      <c r="M217" s="62"/>
      <c r="N217" s="77">
        <f t="shared" si="46"/>
        <v>6000</v>
      </c>
      <c r="O217" s="77">
        <f>AVERAGE($N$2:N217)</f>
        <v>5577.9642489711932</v>
      </c>
      <c r="P217" s="77">
        <f t="shared" si="42"/>
        <v>1.9629569815297145</v>
      </c>
      <c r="Q217" s="49">
        <f t="shared" si="43"/>
        <v>1.4</v>
      </c>
      <c r="R217" s="49">
        <f t="shared" si="44"/>
        <v>1.8</v>
      </c>
      <c r="S217" s="50">
        <f t="shared" si="45"/>
        <v>0.5625</v>
      </c>
      <c r="T217" s="50">
        <f t="shared" si="37"/>
        <v>5106.25</v>
      </c>
      <c r="U217" s="50">
        <f t="shared" si="40"/>
        <v>32.720588235294599</v>
      </c>
      <c r="V217" s="50">
        <f>IF(A217&lt;&gt;"",AVERAGE($F$2:F217),"")</f>
        <v>1.2268518518518519</v>
      </c>
      <c r="W217" s="50">
        <f>IF(A217&lt;&gt;"", AVERAGE($G$2:G217), "")</f>
        <v>1.5972222222222223</v>
      </c>
      <c r="X217" s="50">
        <f>IF(A217&lt;&gt;"", COUNTIF($H$2:H217, "AC")/SUM($G$2:G217), "")</f>
        <v>0.61159420289855071</v>
      </c>
      <c r="Y217" s="50">
        <f t="shared" si="36"/>
        <v>5106.5318035426735</v>
      </c>
      <c r="Z217" s="50">
        <f t="shared" si="41"/>
        <v>2.4620361008119289</v>
      </c>
      <c r="AA217" s="50" t="str">
        <f t="shared" si="38"/>
        <v>NA</v>
      </c>
      <c r="AB217" s="75" t="str">
        <f t="shared" si="39"/>
        <v>NA</v>
      </c>
      <c r="AC217" s="47" t="s">
        <v>980</v>
      </c>
      <c r="AD217" s="47" t="s">
        <v>980</v>
      </c>
      <c r="AE217" s="47" t="s">
        <v>980</v>
      </c>
      <c r="AF217" s="47" t="s">
        <v>980</v>
      </c>
    </row>
    <row r="218" spans="1:32" ht="15" x14ac:dyDescent="0.15">
      <c r="A218" s="43" t="s">
        <v>981</v>
      </c>
      <c r="B218" s="34" t="s">
        <v>655</v>
      </c>
      <c r="C218" s="34" t="s">
        <v>656</v>
      </c>
      <c r="D218" s="44" t="s">
        <v>484</v>
      </c>
      <c r="E218" s="44" t="s">
        <v>1050</v>
      </c>
      <c r="F218" s="45">
        <v>1</v>
      </c>
      <c r="G218" s="46">
        <v>2</v>
      </c>
      <c r="H218" s="47" t="s">
        <v>979</v>
      </c>
      <c r="I218" s="44" t="s">
        <v>31</v>
      </c>
      <c r="J218" s="48">
        <v>40619</v>
      </c>
      <c r="K218" s="60" t="s">
        <v>657</v>
      </c>
      <c r="L218" s="71"/>
      <c r="M218" s="62"/>
      <c r="N218" s="77">
        <f t="shared" si="46"/>
        <v>4500</v>
      </c>
      <c r="O218" s="77">
        <f>AVERAGE($N$2:N218)</f>
        <v>5572.9966717869938</v>
      </c>
      <c r="P218" s="77">
        <f t="shared" si="42"/>
        <v>-4.9675771841993992</v>
      </c>
      <c r="Q218" s="49">
        <f t="shared" si="43"/>
        <v>1.3</v>
      </c>
      <c r="R218" s="49">
        <f t="shared" si="44"/>
        <v>1.8</v>
      </c>
      <c r="S218" s="50">
        <f t="shared" si="45"/>
        <v>0.52941176470588236</v>
      </c>
      <c r="T218" s="50">
        <f t="shared" si="37"/>
        <v>4923.5294117647054</v>
      </c>
      <c r="U218" s="50">
        <f t="shared" si="40"/>
        <v>-182.7205882352946</v>
      </c>
      <c r="V218" s="50">
        <f>IF(A218&lt;&gt;"",AVERAGE($F$2:F218),"")</f>
        <v>1.2258064516129032</v>
      </c>
      <c r="W218" s="50">
        <f>IF(A218&lt;&gt;"", AVERAGE($G$2:G218), "")</f>
        <v>1.599078341013825</v>
      </c>
      <c r="X218" s="50">
        <f>IF(A218&lt;&gt;"", COUNTIF($H$2:H218, "AC")/SUM($G$2:G218), "")</f>
        <v>0.61095100864553309</v>
      </c>
      <c r="Y218" s="50">
        <f t="shared" si="36"/>
        <v>5103.4143879732792</v>
      </c>
      <c r="Z218" s="50">
        <f t="shared" si="41"/>
        <v>-3.1174155693943248</v>
      </c>
      <c r="AA218" s="50" t="str">
        <f t="shared" si="38"/>
        <v>NA</v>
      </c>
      <c r="AB218" s="75" t="str">
        <f t="shared" si="39"/>
        <v>NA</v>
      </c>
      <c r="AC218" s="47" t="s">
        <v>980</v>
      </c>
      <c r="AD218" s="47" t="s">
        <v>980</v>
      </c>
      <c r="AE218" s="47" t="s">
        <v>980</v>
      </c>
      <c r="AF218" s="47" t="s">
        <v>980</v>
      </c>
    </row>
    <row r="219" spans="1:32" x14ac:dyDescent="0.15">
      <c r="A219" s="43" t="s">
        <v>981</v>
      </c>
      <c r="B219" s="34" t="s">
        <v>658</v>
      </c>
      <c r="C219" s="34" t="s">
        <v>659</v>
      </c>
      <c r="D219" s="44" t="s">
        <v>20</v>
      </c>
      <c r="E219" s="44" t="s">
        <v>1050</v>
      </c>
      <c r="F219" s="45">
        <v>1</v>
      </c>
      <c r="G219" s="46">
        <v>1</v>
      </c>
      <c r="H219" s="47" t="s">
        <v>979</v>
      </c>
      <c r="I219" s="44" t="s">
        <v>31</v>
      </c>
      <c r="J219" s="48">
        <v>40620</v>
      </c>
      <c r="K219" s="63"/>
      <c r="L219" s="60" t="s">
        <v>660</v>
      </c>
      <c r="M219" s="62"/>
      <c r="N219" s="77">
        <f t="shared" si="46"/>
        <v>6000</v>
      </c>
      <c r="O219" s="77">
        <f>AVERAGE($N$2:N219)</f>
        <v>5574.9554026503565</v>
      </c>
      <c r="P219" s="77">
        <f t="shared" si="42"/>
        <v>1.958730863362689</v>
      </c>
      <c r="Q219" s="49">
        <f t="shared" si="43"/>
        <v>1.2</v>
      </c>
      <c r="R219" s="49">
        <f t="shared" si="44"/>
        <v>1.8</v>
      </c>
      <c r="S219" s="50">
        <f t="shared" si="45"/>
        <v>0.5625</v>
      </c>
      <c r="T219" s="50">
        <f t="shared" si="37"/>
        <v>4906.25</v>
      </c>
      <c r="U219" s="50">
        <f t="shared" si="40"/>
        <v>-17.279411764705401</v>
      </c>
      <c r="V219" s="50">
        <f>IF(A219&lt;&gt;"",AVERAGE($F$2:F219),"")</f>
        <v>1.224770642201835</v>
      </c>
      <c r="W219" s="50">
        <f>IF(A219&lt;&gt;"", AVERAGE($G$2:G219), "")</f>
        <v>1.5963302752293578</v>
      </c>
      <c r="X219" s="50">
        <f>IF(A219&lt;&gt;"", COUNTIF($H$2:H219, "AC")/SUM($G$2:G219), "")</f>
        <v>0.61206896551724133</v>
      </c>
      <c r="Y219" s="50">
        <f t="shared" si="36"/>
        <v>5105.8604871875987</v>
      </c>
      <c r="Z219" s="50">
        <f t="shared" si="41"/>
        <v>2.4460992143194744</v>
      </c>
      <c r="AA219" s="50" t="str">
        <f t="shared" si="38"/>
        <v>NA</v>
      </c>
      <c r="AB219" s="75" t="str">
        <f t="shared" si="39"/>
        <v>NA</v>
      </c>
      <c r="AC219" s="47" t="s">
        <v>980</v>
      </c>
      <c r="AD219" s="47" t="s">
        <v>980</v>
      </c>
      <c r="AE219" s="47" t="s">
        <v>980</v>
      </c>
      <c r="AF219" s="47" t="s">
        <v>980</v>
      </c>
    </row>
    <row r="220" spans="1:32" x14ac:dyDescent="0.15">
      <c r="A220" s="43" t="s">
        <v>981</v>
      </c>
      <c r="B220" s="34" t="s">
        <v>661</v>
      </c>
      <c r="C220" s="34" t="s">
        <v>662</v>
      </c>
      <c r="D220" s="44" t="s">
        <v>20</v>
      </c>
      <c r="E220" s="44" t="s">
        <v>1050</v>
      </c>
      <c r="F220" s="45">
        <v>1</v>
      </c>
      <c r="G220" s="46">
        <v>1</v>
      </c>
      <c r="H220" s="47" t="s">
        <v>979</v>
      </c>
      <c r="I220" s="44" t="s">
        <v>13</v>
      </c>
      <c r="J220" s="48">
        <v>40621</v>
      </c>
      <c r="K220" s="63"/>
      <c r="L220" s="61"/>
      <c r="M220" s="62"/>
      <c r="N220" s="77">
        <f t="shared" si="46"/>
        <v>6000</v>
      </c>
      <c r="O220" s="77">
        <f>AVERAGE($N$2:N220)</f>
        <v>5576.8962455606288</v>
      </c>
      <c r="P220" s="77">
        <f t="shared" si="42"/>
        <v>1.9408429102722948</v>
      </c>
      <c r="Q220" s="49">
        <f t="shared" si="43"/>
        <v>1.2</v>
      </c>
      <c r="R220" s="49">
        <f t="shared" si="44"/>
        <v>1.7</v>
      </c>
      <c r="S220" s="50">
        <f t="shared" si="45"/>
        <v>0.6</v>
      </c>
      <c r="T220" s="50">
        <f t="shared" si="37"/>
        <v>5025.0000000000009</v>
      </c>
      <c r="U220" s="50">
        <f t="shared" si="40"/>
        <v>118.75000000000091</v>
      </c>
      <c r="V220" s="50">
        <f>IF(A220&lt;&gt;"",AVERAGE($F$2:F220),"")</f>
        <v>1.2237442922374429</v>
      </c>
      <c r="W220" s="50">
        <f>IF(A220&lt;&gt;"", AVERAGE($G$2:G220), "")</f>
        <v>1.5936073059360731</v>
      </c>
      <c r="X220" s="50">
        <f>IF(A220&lt;&gt;"", COUNTIF($H$2:H220, "AC")/SUM($G$2:G220), "")</f>
        <v>0.61318051575931232</v>
      </c>
      <c r="Y220" s="50">
        <f t="shared" si="36"/>
        <v>5108.2937551517052</v>
      </c>
      <c r="Z220" s="50">
        <f t="shared" si="41"/>
        <v>2.4332679641065624</v>
      </c>
      <c r="AA220" s="50" t="str">
        <f t="shared" si="38"/>
        <v>NA</v>
      </c>
      <c r="AB220" s="75" t="str">
        <f t="shared" si="39"/>
        <v>NA</v>
      </c>
      <c r="AC220" s="47" t="s">
        <v>980</v>
      </c>
      <c r="AD220" s="47" t="s">
        <v>980</v>
      </c>
      <c r="AE220" s="47" t="s">
        <v>980</v>
      </c>
      <c r="AF220" s="47" t="s">
        <v>980</v>
      </c>
    </row>
    <row r="221" spans="1:32" x14ac:dyDescent="0.15">
      <c r="A221" s="43" t="s">
        <v>981</v>
      </c>
      <c r="B221" s="34" t="s">
        <v>663</v>
      </c>
      <c r="C221" s="34" t="s">
        <v>664</v>
      </c>
      <c r="D221" s="44" t="s">
        <v>665</v>
      </c>
      <c r="E221" s="44" t="s">
        <v>1050</v>
      </c>
      <c r="F221" s="45">
        <v>1</v>
      </c>
      <c r="G221" s="46">
        <v>1</v>
      </c>
      <c r="H221" s="47" t="s">
        <v>979</v>
      </c>
      <c r="I221" s="44" t="s">
        <v>31</v>
      </c>
      <c r="J221" s="48">
        <v>40622</v>
      </c>
      <c r="K221" s="63"/>
      <c r="L221" s="61"/>
      <c r="M221" s="62"/>
      <c r="N221" s="77">
        <f t="shared" si="46"/>
        <v>6000</v>
      </c>
      <c r="O221" s="77">
        <f>AVERAGE($N$2:N221)</f>
        <v>5578.8194444444443</v>
      </c>
      <c r="P221" s="77">
        <f t="shared" si="42"/>
        <v>1.9231988838155303</v>
      </c>
      <c r="Q221" s="49">
        <f t="shared" si="43"/>
        <v>1.1000000000000001</v>
      </c>
      <c r="R221" s="49">
        <f t="shared" si="44"/>
        <v>1.6</v>
      </c>
      <c r="S221" s="50">
        <f t="shared" si="45"/>
        <v>0.75</v>
      </c>
      <c r="T221" s="50">
        <f t="shared" si="37"/>
        <v>5325</v>
      </c>
      <c r="U221" s="50">
        <f t="shared" si="40"/>
        <v>299.99999999999909</v>
      </c>
      <c r="V221" s="50">
        <f>IF(A221&lt;&gt;"",AVERAGE($F$2:F221),"")</f>
        <v>1.2227272727272727</v>
      </c>
      <c r="W221" s="50">
        <f>IF(A221&lt;&gt;"", AVERAGE($G$2:G221), "")</f>
        <v>1.5909090909090908</v>
      </c>
      <c r="X221" s="50">
        <f>IF(A221&lt;&gt;"", COUNTIF($H$2:H221, "AC")/SUM($G$2:G221), "")</f>
        <v>0.61428571428571432</v>
      </c>
      <c r="Y221" s="50">
        <f t="shared" si="36"/>
        <v>5110.7142857142862</v>
      </c>
      <c r="Z221" s="50">
        <f t="shared" si="41"/>
        <v>2.420530562581007</v>
      </c>
      <c r="AA221" s="50" t="str">
        <f t="shared" si="38"/>
        <v>NA</v>
      </c>
      <c r="AB221" s="75" t="str">
        <f t="shared" si="39"/>
        <v>NA</v>
      </c>
      <c r="AC221" s="47" t="s">
        <v>980</v>
      </c>
      <c r="AD221" s="47" t="s">
        <v>980</v>
      </c>
      <c r="AE221" s="47" t="s">
        <v>980</v>
      </c>
      <c r="AF221" s="47" t="s">
        <v>980</v>
      </c>
    </row>
    <row r="222" spans="1:32" x14ac:dyDescent="0.15">
      <c r="A222" s="43" t="s">
        <v>981</v>
      </c>
      <c r="B222" s="34" t="s">
        <v>666</v>
      </c>
      <c r="C222" s="34" t="s">
        <v>667</v>
      </c>
      <c r="D222" s="44" t="s">
        <v>563</v>
      </c>
      <c r="E222" s="44" t="s">
        <v>1050</v>
      </c>
      <c r="F222" s="45">
        <v>2</v>
      </c>
      <c r="G222" s="46">
        <v>1</v>
      </c>
      <c r="H222" s="47" t="s">
        <v>979</v>
      </c>
      <c r="I222" s="44" t="s">
        <v>31</v>
      </c>
      <c r="J222" s="48">
        <v>40623</v>
      </c>
      <c r="K222" s="63"/>
      <c r="L222" s="60" t="s">
        <v>668</v>
      </c>
      <c r="M222" s="62"/>
      <c r="N222" s="77">
        <f t="shared" si="46"/>
        <v>7000</v>
      </c>
      <c r="O222" s="77">
        <f>AVERAGE($N$2:N222)</f>
        <v>5585.2501256913019</v>
      </c>
      <c r="P222" s="77">
        <f t="shared" si="42"/>
        <v>6.4306812468576027</v>
      </c>
      <c r="Q222" s="49">
        <f t="shared" si="43"/>
        <v>1.2</v>
      </c>
      <c r="R222" s="49">
        <f t="shared" si="44"/>
        <v>1.3</v>
      </c>
      <c r="S222" s="50">
        <f t="shared" si="45"/>
        <v>0.9</v>
      </c>
      <c r="T222" s="50">
        <f t="shared" si="37"/>
        <v>5875</v>
      </c>
      <c r="U222" s="50">
        <f t="shared" si="40"/>
        <v>550</v>
      </c>
      <c r="V222" s="50">
        <f>IF(A222&lt;&gt;"",AVERAGE($F$2:F222),"")</f>
        <v>1.2262443438914028</v>
      </c>
      <c r="W222" s="50">
        <f>IF(A222&lt;&gt;"", AVERAGE($G$2:G222), "")</f>
        <v>1.588235294117647</v>
      </c>
      <c r="X222" s="50">
        <f>IF(A222&lt;&gt;"", COUNTIF($H$2:H222, "AC")/SUM($G$2:G222), "")</f>
        <v>0.61538461538461542</v>
      </c>
      <c r="Y222" s="50">
        <f t="shared" si="36"/>
        <v>5117.6470588235288</v>
      </c>
      <c r="Z222" s="50">
        <f t="shared" si="41"/>
        <v>6.9327731092425893</v>
      </c>
      <c r="AA222" s="50" t="str">
        <f t="shared" si="38"/>
        <v>NA</v>
      </c>
      <c r="AB222" s="75" t="str">
        <f t="shared" si="39"/>
        <v>NA</v>
      </c>
      <c r="AC222" s="47" t="s">
        <v>980</v>
      </c>
      <c r="AD222" s="47" t="s">
        <v>980</v>
      </c>
      <c r="AE222" s="47" t="s">
        <v>980</v>
      </c>
      <c r="AF222" s="47" t="s">
        <v>980</v>
      </c>
    </row>
    <row r="223" spans="1:32" x14ac:dyDescent="0.15">
      <c r="A223" s="43" t="s">
        <v>981</v>
      </c>
      <c r="B223" s="34" t="s">
        <v>669</v>
      </c>
      <c r="C223" s="34" t="s">
        <v>670</v>
      </c>
      <c r="D223" s="44" t="s">
        <v>671</v>
      </c>
      <c r="E223" s="44" t="s">
        <v>1050</v>
      </c>
      <c r="F223" s="45">
        <v>1</v>
      </c>
      <c r="G223" s="46">
        <v>1</v>
      </c>
      <c r="H223" s="47" t="s">
        <v>979</v>
      </c>
      <c r="I223" s="44" t="s">
        <v>31</v>
      </c>
      <c r="J223" s="48">
        <v>40624</v>
      </c>
      <c r="K223" s="60" t="s">
        <v>672</v>
      </c>
      <c r="L223" s="61"/>
      <c r="M223" s="62"/>
      <c r="N223" s="77">
        <f t="shared" si="46"/>
        <v>6000</v>
      </c>
      <c r="O223" s="77">
        <f>AVERAGE($N$2:N223)</f>
        <v>5587.1183683683685</v>
      </c>
      <c r="P223" s="77">
        <f t="shared" si="42"/>
        <v>1.8682426770665188</v>
      </c>
      <c r="Q223" s="49">
        <f t="shared" si="43"/>
        <v>1.2</v>
      </c>
      <c r="R223" s="49">
        <f t="shared" si="44"/>
        <v>1.1000000000000001</v>
      </c>
      <c r="S223" s="50">
        <f t="shared" si="45"/>
        <v>0.9</v>
      </c>
      <c r="T223" s="50">
        <f t="shared" si="37"/>
        <v>5925</v>
      </c>
      <c r="U223" s="50">
        <f t="shared" si="40"/>
        <v>50</v>
      </c>
      <c r="V223" s="50">
        <f>IF(A223&lt;&gt;"",AVERAGE($F$2:F223),"")</f>
        <v>1.2252252252252251</v>
      </c>
      <c r="W223" s="50">
        <f>IF(A223&lt;&gt;"", AVERAGE($G$2:G223), "")</f>
        <v>1.5855855855855856</v>
      </c>
      <c r="X223" s="50">
        <f>IF(A223&lt;&gt;"", COUNTIF($H$2:H223, "AC")/SUM($G$2:G223), "")</f>
        <v>0.61647727272727271</v>
      </c>
      <c r="Y223" s="50">
        <f t="shared" si="36"/>
        <v>5120.0220106470106</v>
      </c>
      <c r="Z223" s="50">
        <f t="shared" si="41"/>
        <v>2.3749518234817515</v>
      </c>
      <c r="AA223" s="50" t="str">
        <f t="shared" si="38"/>
        <v>NA</v>
      </c>
      <c r="AB223" s="75" t="str">
        <f t="shared" si="39"/>
        <v>NA</v>
      </c>
      <c r="AC223" s="47" t="s">
        <v>980</v>
      </c>
      <c r="AD223" s="47" t="s">
        <v>980</v>
      </c>
      <c r="AE223" s="47" t="s">
        <v>980</v>
      </c>
      <c r="AF223" s="47" t="s">
        <v>980</v>
      </c>
    </row>
    <row r="224" spans="1:32" x14ac:dyDescent="0.15">
      <c r="A224" s="43" t="s">
        <v>981</v>
      </c>
      <c r="B224" s="34" t="s">
        <v>673</v>
      </c>
      <c r="C224" s="34" t="s">
        <v>674</v>
      </c>
      <c r="D224" s="44" t="s">
        <v>288</v>
      </c>
      <c r="E224" s="44" t="s">
        <v>1050</v>
      </c>
      <c r="F224" s="45">
        <v>1</v>
      </c>
      <c r="G224" s="46">
        <v>1</v>
      </c>
      <c r="H224" s="47" t="s">
        <v>979</v>
      </c>
      <c r="I224" s="44" t="s">
        <v>31</v>
      </c>
      <c r="J224" s="48">
        <v>40625</v>
      </c>
      <c r="K224" s="63"/>
      <c r="L224" s="60" t="s">
        <v>675</v>
      </c>
      <c r="M224" s="62"/>
      <c r="N224" s="77">
        <f t="shared" si="46"/>
        <v>6000</v>
      </c>
      <c r="O224" s="77">
        <f>AVERAGE($N$2:N224)</f>
        <v>5588.9698555057303</v>
      </c>
      <c r="P224" s="77">
        <f t="shared" si="42"/>
        <v>1.8514871373618007</v>
      </c>
      <c r="Q224" s="49">
        <f t="shared" si="43"/>
        <v>1.1000000000000001</v>
      </c>
      <c r="R224" s="49">
        <f t="shared" si="44"/>
        <v>1.1000000000000001</v>
      </c>
      <c r="S224" s="50">
        <f t="shared" si="45"/>
        <v>0.9</v>
      </c>
      <c r="T224" s="50">
        <f t="shared" si="37"/>
        <v>5825</v>
      </c>
      <c r="U224" s="50">
        <f t="shared" si="40"/>
        <v>-100</v>
      </c>
      <c r="V224" s="50">
        <f>IF(A224&lt;&gt;"",AVERAGE($F$2:F224),"")</f>
        <v>1.2242152466367713</v>
      </c>
      <c r="W224" s="50">
        <f>IF(A224&lt;&gt;"", AVERAGE($G$2:G224), "")</f>
        <v>1.5829596412556053</v>
      </c>
      <c r="X224" s="50">
        <f>IF(A224&lt;&gt;"", COUNTIF($H$2:H224, "AC")/SUM($G$2:G224), "")</f>
        <v>0.61756373937677056</v>
      </c>
      <c r="Y224" s="50">
        <f t="shared" si="36"/>
        <v>5122.3846847647956</v>
      </c>
      <c r="Z224" s="50">
        <f t="shared" si="41"/>
        <v>2.3626741177849908</v>
      </c>
      <c r="AA224" s="50" t="str">
        <f t="shared" si="38"/>
        <v>NA</v>
      </c>
      <c r="AB224" s="75" t="str">
        <f t="shared" si="39"/>
        <v>NA</v>
      </c>
      <c r="AC224" s="47" t="s">
        <v>980</v>
      </c>
      <c r="AD224" s="47" t="s">
        <v>980</v>
      </c>
      <c r="AE224" s="47" t="s">
        <v>980</v>
      </c>
      <c r="AF224" s="47" t="s">
        <v>980</v>
      </c>
    </row>
    <row r="225" spans="1:32" x14ac:dyDescent="0.15">
      <c r="A225" s="43" t="s">
        <v>981</v>
      </c>
      <c r="B225" s="34" t="s">
        <v>676</v>
      </c>
      <c r="C225" s="34" t="s">
        <v>677</v>
      </c>
      <c r="D225" s="44" t="s">
        <v>678</v>
      </c>
      <c r="E225" s="44" t="s">
        <v>1050</v>
      </c>
      <c r="F225" s="45">
        <v>1</v>
      </c>
      <c r="G225" s="46">
        <v>1</v>
      </c>
      <c r="H225" s="47" t="s">
        <v>979</v>
      </c>
      <c r="I225" s="44" t="s">
        <v>13</v>
      </c>
      <c r="J225" s="48">
        <v>40625</v>
      </c>
      <c r="K225" s="63"/>
      <c r="L225" s="60" t="s">
        <v>679</v>
      </c>
      <c r="M225" s="62"/>
      <c r="N225" s="77">
        <f t="shared" si="46"/>
        <v>6000</v>
      </c>
      <c r="O225" s="77">
        <f>AVERAGE($N$2:N225)</f>
        <v>5590.8048115079364</v>
      </c>
      <c r="P225" s="77">
        <f t="shared" si="42"/>
        <v>1.8349560022061269</v>
      </c>
      <c r="Q225" s="49">
        <f t="shared" si="43"/>
        <v>1.1000000000000001</v>
      </c>
      <c r="R225" s="49">
        <f t="shared" si="44"/>
        <v>1.1000000000000001</v>
      </c>
      <c r="S225" s="50">
        <f t="shared" si="45"/>
        <v>0.9</v>
      </c>
      <c r="T225" s="50">
        <f t="shared" si="37"/>
        <v>5825</v>
      </c>
      <c r="U225" s="50">
        <f t="shared" si="40"/>
        <v>0</v>
      </c>
      <c r="V225" s="50">
        <f>IF(A225&lt;&gt;"",AVERAGE($F$2:F225),"")</f>
        <v>1.2232142857142858</v>
      </c>
      <c r="W225" s="50">
        <f>IF(A225&lt;&gt;"", AVERAGE($G$2:G225), "")</f>
        <v>1.5803571428571428</v>
      </c>
      <c r="X225" s="50">
        <f>IF(A225&lt;&gt;"", COUNTIF($H$2:H225, "AC")/SUM($G$2:G225), "")</f>
        <v>0.61864406779661019</v>
      </c>
      <c r="Y225" s="50">
        <f t="shared" si="36"/>
        <v>5124.7351694915251</v>
      </c>
      <c r="Z225" s="50">
        <f t="shared" si="41"/>
        <v>2.350484726729519</v>
      </c>
      <c r="AA225" s="50" t="str">
        <f t="shared" si="38"/>
        <v>NA</v>
      </c>
      <c r="AB225" s="75" t="str">
        <f t="shared" si="39"/>
        <v>NA</v>
      </c>
      <c r="AC225" s="47" t="s">
        <v>980</v>
      </c>
      <c r="AD225" s="47" t="s">
        <v>980</v>
      </c>
      <c r="AE225" s="47" t="s">
        <v>980</v>
      </c>
      <c r="AF225" s="47" t="s">
        <v>980</v>
      </c>
    </row>
    <row r="226" spans="1:32" x14ac:dyDescent="0.15">
      <c r="A226" s="43" t="s">
        <v>981</v>
      </c>
      <c r="B226" s="34" t="s">
        <v>680</v>
      </c>
      <c r="C226" s="34" t="s">
        <v>681</v>
      </c>
      <c r="D226" s="44" t="s">
        <v>20</v>
      </c>
      <c r="E226" s="44" t="s">
        <v>1050</v>
      </c>
      <c r="F226" s="45">
        <v>1</v>
      </c>
      <c r="G226" s="46">
        <v>1</v>
      </c>
      <c r="H226" s="47" t="s">
        <v>979</v>
      </c>
      <c r="I226" s="44" t="s">
        <v>13</v>
      </c>
      <c r="J226" s="48">
        <v>40625</v>
      </c>
      <c r="K226" s="63"/>
      <c r="L226" s="60" t="s">
        <v>682</v>
      </c>
      <c r="M226" s="62"/>
      <c r="N226" s="77">
        <f t="shared" si="46"/>
        <v>6000</v>
      </c>
      <c r="O226" s="77">
        <f>AVERAGE($N$2:N226)</f>
        <v>5592.6234567901238</v>
      </c>
      <c r="P226" s="77">
        <f t="shared" si="42"/>
        <v>1.81864528218739</v>
      </c>
      <c r="Q226" s="49">
        <f t="shared" si="43"/>
        <v>1.1000000000000001</v>
      </c>
      <c r="R226" s="49">
        <f t="shared" si="44"/>
        <v>1.1000000000000001</v>
      </c>
      <c r="S226" s="50">
        <f t="shared" si="45"/>
        <v>0.9</v>
      </c>
      <c r="T226" s="50">
        <f t="shared" si="37"/>
        <v>5825</v>
      </c>
      <c r="U226" s="50">
        <f t="shared" si="40"/>
        <v>0</v>
      </c>
      <c r="V226" s="50">
        <f>IF(A226&lt;&gt;"",AVERAGE($F$2:F226),"")</f>
        <v>1.2222222222222223</v>
      </c>
      <c r="W226" s="50">
        <f>IF(A226&lt;&gt;"", AVERAGE($G$2:G226), "")</f>
        <v>1.5777777777777777</v>
      </c>
      <c r="X226" s="50">
        <f>IF(A226&lt;&gt;"", COUNTIF($H$2:H226, "AC")/SUM($G$2:G226), "")</f>
        <v>0.61971830985915488</v>
      </c>
      <c r="Y226" s="50">
        <f t="shared" si="36"/>
        <v>5127.0735524256652</v>
      </c>
      <c r="Z226" s="50">
        <f t="shared" si="41"/>
        <v>2.3383829341400997</v>
      </c>
      <c r="AA226" s="50" t="str">
        <f t="shared" si="38"/>
        <v>NA</v>
      </c>
      <c r="AB226" s="75" t="str">
        <f t="shared" si="39"/>
        <v>NA</v>
      </c>
      <c r="AC226" s="47" t="s">
        <v>980</v>
      </c>
      <c r="AD226" s="47" t="s">
        <v>980</v>
      </c>
      <c r="AE226" s="47" t="s">
        <v>980</v>
      </c>
      <c r="AF226" s="47" t="s">
        <v>980</v>
      </c>
    </row>
    <row r="227" spans="1:32" x14ac:dyDescent="0.15">
      <c r="A227" s="43" t="s">
        <v>981</v>
      </c>
      <c r="B227" s="34" t="s">
        <v>683</v>
      </c>
      <c r="C227" s="34" t="s">
        <v>684</v>
      </c>
      <c r="D227" s="44" t="s">
        <v>124</v>
      </c>
      <c r="E227" s="44" t="s">
        <v>1050</v>
      </c>
      <c r="F227" s="45">
        <v>1</v>
      </c>
      <c r="G227" s="46">
        <v>1</v>
      </c>
      <c r="H227" s="47" t="s">
        <v>979</v>
      </c>
      <c r="I227" s="44" t="s">
        <v>13</v>
      </c>
      <c r="J227" s="48">
        <v>40626</v>
      </c>
      <c r="K227" s="63"/>
      <c r="L227" s="61"/>
      <c r="M227" s="62"/>
      <c r="N227" s="77">
        <f t="shared" si="46"/>
        <v>6000</v>
      </c>
      <c r="O227" s="77">
        <f>AVERAGE($N$2:N227)</f>
        <v>5594.4260078662728</v>
      </c>
      <c r="P227" s="77">
        <f t="shared" si="42"/>
        <v>1.8025510761490295</v>
      </c>
      <c r="Q227" s="49">
        <f t="shared" si="43"/>
        <v>1.1000000000000001</v>
      </c>
      <c r="R227" s="49">
        <f t="shared" si="44"/>
        <v>1.1000000000000001</v>
      </c>
      <c r="S227" s="50">
        <f t="shared" si="45"/>
        <v>1</v>
      </c>
      <c r="T227" s="50">
        <f t="shared" si="37"/>
        <v>6075</v>
      </c>
      <c r="U227" s="50">
        <f t="shared" si="40"/>
        <v>250</v>
      </c>
      <c r="V227" s="50">
        <f>IF(A227&lt;&gt;"",AVERAGE($F$2:F227),"")</f>
        <v>1.2212389380530972</v>
      </c>
      <c r="W227" s="50">
        <f>IF(A227&lt;&gt;"", AVERAGE($G$2:G227), "")</f>
        <v>1.5752212389380531</v>
      </c>
      <c r="X227" s="50">
        <f>IF(A227&lt;&gt;"", COUNTIF($H$2:H227, "AC")/SUM($G$2:G227), "")</f>
        <v>0.6207865168539326</v>
      </c>
      <c r="Y227" s="50">
        <f t="shared" si="36"/>
        <v>5129.3999204534148</v>
      </c>
      <c r="Z227" s="50">
        <f t="shared" si="41"/>
        <v>2.3263680277495951</v>
      </c>
      <c r="AA227" s="50" t="str">
        <f t="shared" si="38"/>
        <v>NA</v>
      </c>
      <c r="AB227" s="75" t="str">
        <f t="shared" si="39"/>
        <v>NA</v>
      </c>
      <c r="AC227" s="47" t="s">
        <v>980</v>
      </c>
      <c r="AD227" s="47" t="s">
        <v>980</v>
      </c>
      <c r="AE227" s="47" t="s">
        <v>980</v>
      </c>
      <c r="AF227" s="47" t="s">
        <v>980</v>
      </c>
    </row>
    <row r="228" spans="1:32" x14ac:dyDescent="0.15">
      <c r="A228" s="43" t="s">
        <v>981</v>
      </c>
      <c r="B228" s="34" t="s">
        <v>685</v>
      </c>
      <c r="C228" s="34" t="s">
        <v>686</v>
      </c>
      <c r="D228" s="44" t="s">
        <v>687</v>
      </c>
      <c r="E228" s="44" t="s">
        <v>1050</v>
      </c>
      <c r="F228" s="45">
        <v>1</v>
      </c>
      <c r="G228" s="46">
        <v>3</v>
      </c>
      <c r="H228" s="47" t="s">
        <v>979</v>
      </c>
      <c r="I228" s="44" t="s">
        <v>13</v>
      </c>
      <c r="J228" s="48">
        <v>40626</v>
      </c>
      <c r="K228" s="63"/>
      <c r="L228" s="61"/>
      <c r="M228" s="62"/>
      <c r="N228" s="77">
        <f t="shared" si="46"/>
        <v>3833.3333333333335</v>
      </c>
      <c r="O228" s="77">
        <f>AVERAGE($N$2:N228)</f>
        <v>5586.6678903573174</v>
      </c>
      <c r="P228" s="77">
        <f t="shared" si="42"/>
        <v>-7.7581175089553653</v>
      </c>
      <c r="Q228" s="49">
        <f t="shared" si="43"/>
        <v>1.1000000000000001</v>
      </c>
      <c r="R228" s="49">
        <f t="shared" si="44"/>
        <v>1.2</v>
      </c>
      <c r="S228" s="50">
        <f t="shared" si="45"/>
        <v>0.81818181818181823</v>
      </c>
      <c r="T228" s="50">
        <f t="shared" si="37"/>
        <v>5595.454545454546</v>
      </c>
      <c r="U228" s="50">
        <f t="shared" si="40"/>
        <v>-479.54545454545405</v>
      </c>
      <c r="V228" s="50">
        <f>IF(A228&lt;&gt;"",AVERAGE($F$2:F228),"")</f>
        <v>1.2202643171806167</v>
      </c>
      <c r="W228" s="50">
        <f>IF(A228&lt;&gt;"", AVERAGE($G$2:G228), "")</f>
        <v>1.5814977973568283</v>
      </c>
      <c r="X228" s="50">
        <f>IF(A228&lt;&gt;"", COUNTIF($H$2:H228, "AC")/SUM($G$2:G228), "")</f>
        <v>0.61838440111420612</v>
      </c>
      <c r="Y228" s="50">
        <f t="shared" si="36"/>
        <v>5120.8508706269249</v>
      </c>
      <c r="Z228" s="50">
        <f t="shared" si="41"/>
        <v>-8.5490498264898633</v>
      </c>
      <c r="AA228" s="50" t="str">
        <f t="shared" si="38"/>
        <v>NA</v>
      </c>
      <c r="AB228" s="75" t="str">
        <f t="shared" si="39"/>
        <v>NA</v>
      </c>
      <c r="AC228" s="47" t="s">
        <v>980</v>
      </c>
      <c r="AD228" s="47" t="s">
        <v>980</v>
      </c>
      <c r="AE228" s="47" t="s">
        <v>980</v>
      </c>
      <c r="AF228" s="47" t="s">
        <v>980</v>
      </c>
    </row>
    <row r="229" spans="1:32" x14ac:dyDescent="0.15">
      <c r="A229" s="43" t="s">
        <v>981</v>
      </c>
      <c r="B229" s="34" t="s">
        <v>688</v>
      </c>
      <c r="C229" s="34" t="s">
        <v>689</v>
      </c>
      <c r="D229" s="44" t="s">
        <v>690</v>
      </c>
      <c r="E229" s="44" t="s">
        <v>1050</v>
      </c>
      <c r="F229" s="45">
        <v>1</v>
      </c>
      <c r="G229" s="46">
        <v>8</v>
      </c>
      <c r="H229" s="47" t="s">
        <v>979</v>
      </c>
      <c r="I229" s="44" t="s">
        <v>13</v>
      </c>
      <c r="J229" s="48">
        <v>40626</v>
      </c>
      <c r="K229" s="63"/>
      <c r="L229" s="60" t="s">
        <v>691</v>
      </c>
      <c r="M229" s="62"/>
      <c r="N229" s="77">
        <f t="shared" si="46"/>
        <v>2062.5</v>
      </c>
      <c r="O229" s="77">
        <f>AVERAGE($N$2:N229)</f>
        <v>5571.2110136452238</v>
      </c>
      <c r="P229" s="77">
        <f t="shared" si="42"/>
        <v>-15.456876712093617</v>
      </c>
      <c r="Q229" s="49">
        <f t="shared" si="43"/>
        <v>1.1000000000000001</v>
      </c>
      <c r="R229" s="49">
        <f t="shared" si="44"/>
        <v>1.9</v>
      </c>
      <c r="S229" s="50">
        <f t="shared" si="45"/>
        <v>0.5</v>
      </c>
      <c r="T229" s="50">
        <f t="shared" si="37"/>
        <v>4625</v>
      </c>
      <c r="U229" s="50">
        <f t="shared" si="40"/>
        <v>-970.45454545454595</v>
      </c>
      <c r="V229" s="50">
        <f>IF(A229&lt;&gt;"",AVERAGE($F$2:F229),"")</f>
        <v>1.2192982456140351</v>
      </c>
      <c r="W229" s="50">
        <f>IF(A229&lt;&gt;"", AVERAGE($G$2:G229), "")</f>
        <v>1.6096491228070176</v>
      </c>
      <c r="X229" s="50">
        <f>IF(A229&lt;&gt;"", COUNTIF($H$2:H229, "AC")/SUM($G$2:G229), "")</f>
        <v>0.60762942779291551</v>
      </c>
      <c r="Y229" s="50">
        <f t="shared" si="36"/>
        <v>5085.9595343945693</v>
      </c>
      <c r="Z229" s="50">
        <f t="shared" si="41"/>
        <v>-34.89133623235557</v>
      </c>
      <c r="AA229" s="50" t="str">
        <f t="shared" si="38"/>
        <v>NA</v>
      </c>
      <c r="AB229" s="75" t="str">
        <f t="shared" si="39"/>
        <v>NA</v>
      </c>
      <c r="AC229" s="47" t="s">
        <v>980</v>
      </c>
      <c r="AD229" s="47" t="s">
        <v>980</v>
      </c>
      <c r="AE229" s="47" t="s">
        <v>980</v>
      </c>
      <c r="AF229" s="47" t="s">
        <v>980</v>
      </c>
    </row>
    <row r="230" spans="1:32" x14ac:dyDescent="0.15">
      <c r="A230" s="43" t="s">
        <v>981</v>
      </c>
      <c r="B230" s="34" t="s">
        <v>692</v>
      </c>
      <c r="C230" s="34" t="s">
        <v>693</v>
      </c>
      <c r="D230" s="44" t="s">
        <v>694</v>
      </c>
      <c r="E230" s="44" t="s">
        <v>1050</v>
      </c>
      <c r="F230" s="45">
        <v>1</v>
      </c>
      <c r="G230" s="46">
        <v>1</v>
      </c>
      <c r="H230" s="47" t="s">
        <v>979</v>
      </c>
      <c r="I230" s="44" t="s">
        <v>13</v>
      </c>
      <c r="J230" s="48">
        <v>40627</v>
      </c>
      <c r="K230" s="63"/>
      <c r="L230" s="61"/>
      <c r="M230" s="62"/>
      <c r="N230" s="77">
        <f t="shared" si="46"/>
        <v>6000</v>
      </c>
      <c r="O230" s="77">
        <f>AVERAGE($N$2:N230)</f>
        <v>5573.0834546336728</v>
      </c>
      <c r="P230" s="77">
        <f t="shared" si="42"/>
        <v>1.8724409884489432</v>
      </c>
      <c r="Q230" s="49">
        <f t="shared" si="43"/>
        <v>1.1000000000000001</v>
      </c>
      <c r="R230" s="49">
        <f t="shared" si="44"/>
        <v>1.9</v>
      </c>
      <c r="S230" s="50">
        <f t="shared" si="45"/>
        <v>0.5</v>
      </c>
      <c r="T230" s="50">
        <f t="shared" si="37"/>
        <v>4625</v>
      </c>
      <c r="U230" s="50">
        <f t="shared" si="40"/>
        <v>0</v>
      </c>
      <c r="V230" s="50">
        <f>IF(A230&lt;&gt;"",AVERAGE($F$2:F230),"")</f>
        <v>1.2183406113537119</v>
      </c>
      <c r="W230" s="50">
        <f>IF(A230&lt;&gt;"", AVERAGE($G$2:G230), "")</f>
        <v>1.6069868995633187</v>
      </c>
      <c r="X230" s="50">
        <f>IF(A230&lt;&gt;"", COUNTIF($H$2:H230, "AC")/SUM($G$2:G230), "")</f>
        <v>0.60869565217391308</v>
      </c>
      <c r="Y230" s="50">
        <f t="shared" si="36"/>
        <v>5088.3330168976645</v>
      </c>
      <c r="Z230" s="50">
        <f t="shared" si="41"/>
        <v>2.373482503095147</v>
      </c>
      <c r="AA230" s="50" t="str">
        <f t="shared" si="38"/>
        <v>NA</v>
      </c>
      <c r="AB230" s="75" t="str">
        <f t="shared" si="39"/>
        <v>NA</v>
      </c>
      <c r="AC230" s="47" t="s">
        <v>980</v>
      </c>
      <c r="AD230" s="47" t="s">
        <v>980</v>
      </c>
      <c r="AE230" s="47" t="s">
        <v>980</v>
      </c>
      <c r="AF230" s="47" t="s">
        <v>980</v>
      </c>
    </row>
    <row r="231" spans="1:32" x14ac:dyDescent="0.15">
      <c r="A231" s="43" t="s">
        <v>981</v>
      </c>
      <c r="B231" s="34" t="s">
        <v>695</v>
      </c>
      <c r="C231" s="34" t="s">
        <v>696</v>
      </c>
      <c r="D231" s="44" t="s">
        <v>298</v>
      </c>
      <c r="E231" s="44" t="s">
        <v>1050</v>
      </c>
      <c r="F231" s="45">
        <v>1</v>
      </c>
      <c r="G231" s="46">
        <v>4</v>
      </c>
      <c r="H231" s="47" t="s">
        <v>979</v>
      </c>
      <c r="I231" s="44" t="s">
        <v>13</v>
      </c>
      <c r="J231" s="48">
        <v>40628</v>
      </c>
      <c r="K231" s="63"/>
      <c r="L231" s="61"/>
      <c r="M231" s="62"/>
      <c r="N231" s="77">
        <f t="shared" si="46"/>
        <v>3375</v>
      </c>
      <c r="O231" s="77">
        <f>AVERAGE($N$2:N231)</f>
        <v>5563.5265700483087</v>
      </c>
      <c r="P231" s="77">
        <f t="shared" si="42"/>
        <v>-9.5568845853640596</v>
      </c>
      <c r="Q231" s="49">
        <f t="shared" si="43"/>
        <v>1.1000000000000001</v>
      </c>
      <c r="R231" s="49">
        <f t="shared" si="44"/>
        <v>2.2000000000000002</v>
      </c>
      <c r="S231" s="50">
        <f t="shared" si="45"/>
        <v>0.42857142857142855</v>
      </c>
      <c r="T231" s="50">
        <f t="shared" si="37"/>
        <v>4371.4285714285716</v>
      </c>
      <c r="U231" s="50">
        <f t="shared" si="40"/>
        <v>-253.57142857142844</v>
      </c>
      <c r="V231" s="50">
        <f>IF(A231&lt;&gt;"",AVERAGE($F$2:F231),"")</f>
        <v>1.2173913043478262</v>
      </c>
      <c r="W231" s="50">
        <f>IF(A231&lt;&gt;"", AVERAGE($G$2:G231), "")</f>
        <v>1.6173913043478261</v>
      </c>
      <c r="X231" s="50">
        <f>IF(A231&lt;&gt;"", COUNTIF($H$2:H231, "AC")/SUM($G$2:G231), "")</f>
        <v>0.60483870967741937</v>
      </c>
      <c r="Y231" s="50">
        <f t="shared" si="36"/>
        <v>5075.1402524544174</v>
      </c>
      <c r="Z231" s="50">
        <f t="shared" si="41"/>
        <v>-13.192764443247142</v>
      </c>
      <c r="AA231" s="50" t="str">
        <f t="shared" si="38"/>
        <v>NA</v>
      </c>
      <c r="AB231" s="75" t="str">
        <f t="shared" si="39"/>
        <v>NA</v>
      </c>
      <c r="AC231" s="47" t="s">
        <v>980</v>
      </c>
      <c r="AD231" s="47" t="s">
        <v>980</v>
      </c>
      <c r="AE231" s="47" t="s">
        <v>980</v>
      </c>
      <c r="AF231" s="47" t="s">
        <v>980</v>
      </c>
    </row>
    <row r="232" spans="1:32" x14ac:dyDescent="0.15">
      <c r="A232" s="43" t="s">
        <v>981</v>
      </c>
      <c r="B232" s="34" t="s">
        <v>697</v>
      </c>
      <c r="C232" s="34" t="s">
        <v>698</v>
      </c>
      <c r="D232" s="44" t="s">
        <v>699</v>
      </c>
      <c r="E232" s="44" t="s">
        <v>1050</v>
      </c>
      <c r="F232" s="45">
        <v>1</v>
      </c>
      <c r="G232" s="46">
        <v>2</v>
      </c>
      <c r="H232" s="47" t="s">
        <v>979</v>
      </c>
      <c r="I232" s="44" t="s">
        <v>13</v>
      </c>
      <c r="J232" s="48">
        <v>40629</v>
      </c>
      <c r="K232" s="60" t="s">
        <v>700</v>
      </c>
      <c r="L232" s="61"/>
      <c r="M232" s="62"/>
      <c r="N232" s="77">
        <f t="shared" si="46"/>
        <v>4500</v>
      </c>
      <c r="O232" s="77">
        <f>AVERAGE($N$2:N232)</f>
        <v>5558.9225589225589</v>
      </c>
      <c r="P232" s="77">
        <f t="shared" si="42"/>
        <v>-4.6040111257498211</v>
      </c>
      <c r="Q232" s="49">
        <f t="shared" si="43"/>
        <v>1</v>
      </c>
      <c r="R232" s="49">
        <f t="shared" si="44"/>
        <v>2.2999999999999998</v>
      </c>
      <c r="S232" s="50">
        <f t="shared" si="45"/>
        <v>0.40909090909090912</v>
      </c>
      <c r="T232" s="50">
        <f t="shared" si="37"/>
        <v>4197.727272727273</v>
      </c>
      <c r="U232" s="50">
        <f t="shared" si="40"/>
        <v>-173.70129870129858</v>
      </c>
      <c r="V232" s="50">
        <f>IF(A232&lt;&gt;"",AVERAGE($F$2:F232),"")</f>
        <v>1.2164502164502164</v>
      </c>
      <c r="W232" s="50">
        <f>IF(A232&lt;&gt;"", AVERAGE($G$2:G232), "")</f>
        <v>1.6190476190476191</v>
      </c>
      <c r="X232" s="50">
        <f>IF(A232&lt;&gt;"", COUNTIF($H$2:H232, "AC")/SUM($G$2:G232), "")</f>
        <v>0.60427807486631013</v>
      </c>
      <c r="Y232" s="50">
        <f t="shared" si="36"/>
        <v>5072.3834988540875</v>
      </c>
      <c r="Z232" s="50">
        <f t="shared" si="41"/>
        <v>-2.7567536003298301</v>
      </c>
      <c r="AA232" s="50" t="str">
        <f t="shared" si="38"/>
        <v>NA</v>
      </c>
      <c r="AB232" s="75" t="str">
        <f t="shared" si="39"/>
        <v>NA</v>
      </c>
      <c r="AC232" s="47" t="s">
        <v>980</v>
      </c>
      <c r="AD232" s="47" t="s">
        <v>980</v>
      </c>
      <c r="AE232" s="47" t="s">
        <v>980</v>
      </c>
      <c r="AF232" s="47" t="s">
        <v>980</v>
      </c>
    </row>
    <row r="233" spans="1:32" x14ac:dyDescent="0.15">
      <c r="A233" s="43" t="s">
        <v>981</v>
      </c>
      <c r="B233" s="34" t="s">
        <v>701</v>
      </c>
      <c r="C233" s="34" t="s">
        <v>702</v>
      </c>
      <c r="D233" s="44" t="s">
        <v>20</v>
      </c>
      <c r="E233" s="44" t="s">
        <v>1050</v>
      </c>
      <c r="F233" s="45">
        <v>1</v>
      </c>
      <c r="G233" s="46">
        <v>1</v>
      </c>
      <c r="H233" s="47" t="s">
        <v>979</v>
      </c>
      <c r="I233" s="44" t="s">
        <v>13</v>
      </c>
      <c r="J233" s="48">
        <v>40630</v>
      </c>
      <c r="K233" s="63"/>
      <c r="L233" s="61"/>
      <c r="M233" s="62"/>
      <c r="N233" s="77">
        <f t="shared" si="46"/>
        <v>6000</v>
      </c>
      <c r="O233" s="77">
        <f>AVERAGE($N$2:N233)</f>
        <v>5560.8237547892713</v>
      </c>
      <c r="P233" s="77">
        <f t="shared" si="42"/>
        <v>1.9011958667124418</v>
      </c>
      <c r="Q233" s="49">
        <f t="shared" si="43"/>
        <v>1</v>
      </c>
      <c r="R233" s="49">
        <f t="shared" si="44"/>
        <v>2.2999999999999998</v>
      </c>
      <c r="S233" s="50">
        <f t="shared" si="45"/>
        <v>0.40909090909090912</v>
      </c>
      <c r="T233" s="50">
        <f t="shared" si="37"/>
        <v>4197.727272727273</v>
      </c>
      <c r="U233" s="50">
        <f t="shared" si="40"/>
        <v>0</v>
      </c>
      <c r="V233" s="50">
        <f>IF(A233&lt;&gt;"",AVERAGE($F$2:F233),"")</f>
        <v>1.2155172413793103</v>
      </c>
      <c r="W233" s="50">
        <f>IF(A233&lt;&gt;"", AVERAGE($G$2:G233), "")</f>
        <v>1.6163793103448276</v>
      </c>
      <c r="X233" s="50">
        <f>IF(A233&lt;&gt;"", COUNTIF($H$2:H233, "AC")/SUM($G$2:G233), "")</f>
        <v>0.60533333333333328</v>
      </c>
      <c r="Y233" s="50">
        <f t="shared" si="36"/>
        <v>5074.7557471264363</v>
      </c>
      <c r="Z233" s="50">
        <f t="shared" si="41"/>
        <v>2.3722482723487701</v>
      </c>
      <c r="AA233" s="50" t="str">
        <f t="shared" si="38"/>
        <v>NA</v>
      </c>
      <c r="AB233" s="75" t="str">
        <f t="shared" si="39"/>
        <v>NA</v>
      </c>
      <c r="AC233" s="47" t="s">
        <v>980</v>
      </c>
      <c r="AD233" s="47" t="s">
        <v>980</v>
      </c>
      <c r="AE233" s="47" t="s">
        <v>980</v>
      </c>
      <c r="AF233" s="47" t="s">
        <v>980</v>
      </c>
    </row>
    <row r="234" spans="1:32" x14ac:dyDescent="0.15">
      <c r="A234" s="43" t="s">
        <v>981</v>
      </c>
      <c r="B234" s="34" t="s">
        <v>703</v>
      </c>
      <c r="C234" s="34" t="s">
        <v>704</v>
      </c>
      <c r="D234" s="44" t="s">
        <v>20</v>
      </c>
      <c r="E234" s="44" t="s">
        <v>1050</v>
      </c>
      <c r="F234" s="45">
        <v>1</v>
      </c>
      <c r="G234" s="46">
        <v>1</v>
      </c>
      <c r="H234" s="47" t="s">
        <v>979</v>
      </c>
      <c r="I234" s="44" t="s">
        <v>13</v>
      </c>
      <c r="J234" s="48">
        <v>40631</v>
      </c>
      <c r="K234" s="63"/>
      <c r="L234" s="61"/>
      <c r="M234" s="62"/>
      <c r="N234" s="77">
        <f t="shared" si="46"/>
        <v>6000</v>
      </c>
      <c r="O234" s="77">
        <f>AVERAGE($N$2:N234)</f>
        <v>5562.7086313781592</v>
      </c>
      <c r="P234" s="77">
        <f t="shared" si="42"/>
        <v>1.8848765888878916</v>
      </c>
      <c r="Q234" s="49">
        <f t="shared" si="43"/>
        <v>1</v>
      </c>
      <c r="R234" s="49">
        <f t="shared" si="44"/>
        <v>2.2999999999999998</v>
      </c>
      <c r="S234" s="50">
        <f t="shared" si="45"/>
        <v>0.40909090909090912</v>
      </c>
      <c r="T234" s="50">
        <f t="shared" si="37"/>
        <v>4197.727272727273</v>
      </c>
      <c r="U234" s="50">
        <f t="shared" si="40"/>
        <v>0</v>
      </c>
      <c r="V234" s="50">
        <f>IF(A234&lt;&gt;"",AVERAGE($F$2:F234),"")</f>
        <v>1.2145922746781115</v>
      </c>
      <c r="W234" s="50">
        <f>IF(A234&lt;&gt;"", AVERAGE($G$2:G234), "")</f>
        <v>1.6137339055793991</v>
      </c>
      <c r="X234" s="50">
        <f>IF(A234&lt;&gt;"", COUNTIF($H$2:H234, "AC")/SUM($G$2:G234), "")</f>
        <v>0.6063829787234043</v>
      </c>
      <c r="Y234" s="50">
        <f t="shared" si="36"/>
        <v>5077.1162450917727</v>
      </c>
      <c r="Z234" s="50">
        <f t="shared" si="41"/>
        <v>2.3604979653364353</v>
      </c>
      <c r="AA234" s="50" t="str">
        <f t="shared" si="38"/>
        <v>NA</v>
      </c>
      <c r="AB234" s="75" t="str">
        <f t="shared" si="39"/>
        <v>NA</v>
      </c>
      <c r="AC234" s="47" t="s">
        <v>980</v>
      </c>
      <c r="AD234" s="47" t="s">
        <v>980</v>
      </c>
      <c r="AE234" s="47" t="s">
        <v>980</v>
      </c>
      <c r="AF234" s="47" t="s">
        <v>980</v>
      </c>
    </row>
    <row r="235" spans="1:32" x14ac:dyDescent="0.15">
      <c r="A235" s="43" t="s">
        <v>981</v>
      </c>
      <c r="B235" s="34" t="s">
        <v>705</v>
      </c>
      <c r="C235" s="34" t="s">
        <v>706</v>
      </c>
      <c r="D235" s="44" t="s">
        <v>163</v>
      </c>
      <c r="E235" s="44" t="s">
        <v>1050</v>
      </c>
      <c r="F235" s="45">
        <v>1</v>
      </c>
      <c r="G235" s="46">
        <v>1</v>
      </c>
      <c r="H235" s="47" t="s">
        <v>979</v>
      </c>
      <c r="I235" s="44" t="s">
        <v>13</v>
      </c>
      <c r="J235" s="48">
        <v>40632</v>
      </c>
      <c r="K235" s="63"/>
      <c r="L235" s="61"/>
      <c r="M235" s="62"/>
      <c r="N235" s="77">
        <f t="shared" si="46"/>
        <v>6000</v>
      </c>
      <c r="O235" s="77">
        <f>AVERAGE($N$2:N235)</f>
        <v>5564.5773979107307</v>
      </c>
      <c r="P235" s="77">
        <f t="shared" si="42"/>
        <v>1.8687665325714988</v>
      </c>
      <c r="Q235" s="49">
        <f t="shared" si="43"/>
        <v>1</v>
      </c>
      <c r="R235" s="49">
        <f t="shared" si="44"/>
        <v>2.2999999999999998</v>
      </c>
      <c r="S235" s="50">
        <f t="shared" si="45"/>
        <v>0.40909090909090912</v>
      </c>
      <c r="T235" s="50">
        <f t="shared" si="37"/>
        <v>4197.727272727273</v>
      </c>
      <c r="U235" s="50">
        <f t="shared" si="40"/>
        <v>0</v>
      </c>
      <c r="V235" s="50">
        <f>IF(A235&lt;&gt;"",AVERAGE($F$2:F235),"")</f>
        <v>1.2136752136752136</v>
      </c>
      <c r="W235" s="50">
        <f>IF(A235&lt;&gt;"", AVERAGE($G$2:G235), "")</f>
        <v>1.6111111111111112</v>
      </c>
      <c r="X235" s="50">
        <f>IF(A235&lt;&gt;"", COUNTIF($H$2:H235, "AC")/SUM($G$2:G235), "")</f>
        <v>0.60742705570291777</v>
      </c>
      <c r="Y235" s="50">
        <f t="shared" si="36"/>
        <v>5079.4650751547297</v>
      </c>
      <c r="Z235" s="50">
        <f t="shared" si="41"/>
        <v>2.3488300629569494</v>
      </c>
      <c r="AA235" s="50" t="str">
        <f t="shared" si="38"/>
        <v>NA</v>
      </c>
      <c r="AB235" s="75" t="str">
        <f t="shared" si="39"/>
        <v>NA</v>
      </c>
      <c r="AC235" s="47" t="s">
        <v>980</v>
      </c>
      <c r="AD235" s="47" t="s">
        <v>980</v>
      </c>
      <c r="AE235" s="47" t="s">
        <v>980</v>
      </c>
      <c r="AF235" s="47" t="s">
        <v>980</v>
      </c>
    </row>
    <row r="236" spans="1:32" x14ac:dyDescent="0.15">
      <c r="A236" s="43" t="s">
        <v>981</v>
      </c>
      <c r="B236" s="34" t="s">
        <v>707</v>
      </c>
      <c r="C236" s="34" t="s">
        <v>708</v>
      </c>
      <c r="D236" s="44" t="s">
        <v>20</v>
      </c>
      <c r="E236" s="44" t="s">
        <v>1050</v>
      </c>
      <c r="F236" s="45">
        <v>1</v>
      </c>
      <c r="G236" s="46">
        <v>1</v>
      </c>
      <c r="H236" s="47" t="s">
        <v>979</v>
      </c>
      <c r="I236" s="44" t="s">
        <v>13</v>
      </c>
      <c r="J236" s="48">
        <v>40633</v>
      </c>
      <c r="K236" s="63"/>
      <c r="L236" s="61"/>
      <c r="M236" s="62"/>
      <c r="N236" s="77">
        <f t="shared" si="46"/>
        <v>6000</v>
      </c>
      <c r="O236" s="77">
        <f>AVERAGE($N$2:N236)</f>
        <v>5566.4302600472811</v>
      </c>
      <c r="P236" s="77">
        <f t="shared" si="42"/>
        <v>1.8528621365503568</v>
      </c>
      <c r="Q236" s="49">
        <f t="shared" si="43"/>
        <v>1</v>
      </c>
      <c r="R236" s="49">
        <f t="shared" si="44"/>
        <v>2.2999999999999998</v>
      </c>
      <c r="S236" s="50">
        <f t="shared" si="45"/>
        <v>0.40909090909090912</v>
      </c>
      <c r="T236" s="50">
        <f t="shared" si="37"/>
        <v>4197.727272727273</v>
      </c>
      <c r="U236" s="50">
        <f t="shared" si="40"/>
        <v>0</v>
      </c>
      <c r="V236" s="50">
        <f>IF(A236&lt;&gt;"",AVERAGE($F$2:F236),"")</f>
        <v>1.2127659574468086</v>
      </c>
      <c r="W236" s="50">
        <f>IF(A236&lt;&gt;"", AVERAGE($G$2:G236), "")</f>
        <v>1.6085106382978724</v>
      </c>
      <c r="X236" s="50">
        <f>IF(A236&lt;&gt;"", COUNTIF($H$2:H236, "AC")/SUM($G$2:G236), "")</f>
        <v>0.60846560846560849</v>
      </c>
      <c r="Y236" s="50">
        <f t="shared" si="36"/>
        <v>5081.802319036361</v>
      </c>
      <c r="Z236" s="50">
        <f t="shared" si="41"/>
        <v>2.3372438816313661</v>
      </c>
      <c r="AA236" s="50" t="str">
        <f t="shared" si="38"/>
        <v>NA</v>
      </c>
      <c r="AB236" s="75" t="str">
        <f t="shared" si="39"/>
        <v>NA</v>
      </c>
      <c r="AC236" s="47" t="s">
        <v>980</v>
      </c>
      <c r="AD236" s="47" t="s">
        <v>980</v>
      </c>
      <c r="AE236" s="47" t="s">
        <v>980</v>
      </c>
      <c r="AF236" s="47" t="s">
        <v>980</v>
      </c>
    </row>
    <row r="237" spans="1:32" x14ac:dyDescent="0.15">
      <c r="A237" s="43" t="s">
        <v>981</v>
      </c>
      <c r="B237" s="34" t="s">
        <v>709</v>
      </c>
      <c r="C237" s="34" t="s">
        <v>710</v>
      </c>
      <c r="D237" s="44" t="s">
        <v>334</v>
      </c>
      <c r="E237" s="44" t="s">
        <v>1050</v>
      </c>
      <c r="F237" s="45">
        <v>1</v>
      </c>
      <c r="G237" s="46">
        <v>2</v>
      </c>
      <c r="H237" s="47" t="s">
        <v>979</v>
      </c>
      <c r="I237" s="44" t="s">
        <v>13</v>
      </c>
      <c r="J237" s="48">
        <v>40634</v>
      </c>
      <c r="K237" s="63"/>
      <c r="L237" s="61"/>
      <c r="M237" s="62"/>
      <c r="N237" s="77">
        <f t="shared" si="46"/>
        <v>4500</v>
      </c>
      <c r="O237" s="77">
        <f>AVERAGE($N$2:N237)</f>
        <v>5561.9114877589445</v>
      </c>
      <c r="P237" s="77">
        <f t="shared" si="42"/>
        <v>-4.5187722883365495</v>
      </c>
      <c r="Q237" s="49">
        <f t="shared" si="43"/>
        <v>1</v>
      </c>
      <c r="R237" s="49">
        <f t="shared" si="44"/>
        <v>2.4</v>
      </c>
      <c r="S237" s="50">
        <f t="shared" si="45"/>
        <v>0.42857142857142855</v>
      </c>
      <c r="T237" s="50">
        <f t="shared" si="37"/>
        <v>4221.4285714285716</v>
      </c>
      <c r="U237" s="50">
        <f t="shared" si="40"/>
        <v>23.701298701298583</v>
      </c>
      <c r="V237" s="50">
        <f>IF(A237&lt;&gt;"",AVERAGE($F$2:F237),"")</f>
        <v>1.2118644067796611</v>
      </c>
      <c r="W237" s="50">
        <f>IF(A237&lt;&gt;"", AVERAGE($G$2:G237), "")</f>
        <v>1.6101694915254237</v>
      </c>
      <c r="X237" s="50">
        <f>IF(A237&lt;&gt;"", COUNTIF($H$2:H237, "AC")/SUM($G$2:G237), "")</f>
        <v>0.60789473684210527</v>
      </c>
      <c r="Y237" s="50">
        <f t="shared" si="36"/>
        <v>5079.058876003568</v>
      </c>
      <c r="Z237" s="50">
        <f t="shared" si="41"/>
        <v>-2.7434430327930386</v>
      </c>
      <c r="AA237" s="50" t="str">
        <f t="shared" si="38"/>
        <v>NA</v>
      </c>
      <c r="AB237" s="75" t="str">
        <f t="shared" si="39"/>
        <v>NA</v>
      </c>
      <c r="AC237" s="47" t="s">
        <v>980</v>
      </c>
      <c r="AD237" s="47" t="s">
        <v>980</v>
      </c>
      <c r="AE237" s="47" t="s">
        <v>980</v>
      </c>
      <c r="AF237" s="47" t="s">
        <v>980</v>
      </c>
    </row>
    <row r="238" spans="1:32" x14ac:dyDescent="0.15">
      <c r="A238" s="43" t="s">
        <v>981</v>
      </c>
      <c r="B238" s="34" t="s">
        <v>711</v>
      </c>
      <c r="C238" s="34" t="s">
        <v>712</v>
      </c>
      <c r="D238" s="44" t="s">
        <v>713</v>
      </c>
      <c r="E238" s="44" t="s">
        <v>1050</v>
      </c>
      <c r="F238" s="45">
        <v>1</v>
      </c>
      <c r="G238" s="46">
        <v>2</v>
      </c>
      <c r="H238" s="47" t="s">
        <v>979</v>
      </c>
      <c r="I238" s="44" t="s">
        <v>13</v>
      </c>
      <c r="J238" s="48">
        <v>40635</v>
      </c>
      <c r="K238" s="63"/>
      <c r="L238" s="60" t="s">
        <v>714</v>
      </c>
      <c r="M238" s="62"/>
      <c r="N238" s="77">
        <f t="shared" si="46"/>
        <v>4500</v>
      </c>
      <c r="O238" s="77">
        <f>AVERAGE($N$2:N238)</f>
        <v>5557.4308485700885</v>
      </c>
      <c r="P238" s="77">
        <f t="shared" si="42"/>
        <v>-4.4806391888560029</v>
      </c>
      <c r="Q238" s="49">
        <f t="shared" si="43"/>
        <v>1</v>
      </c>
      <c r="R238" s="49">
        <f t="shared" si="44"/>
        <v>2.2999999999999998</v>
      </c>
      <c r="S238" s="50">
        <f t="shared" si="45"/>
        <v>0.6</v>
      </c>
      <c r="T238" s="50">
        <f t="shared" si="37"/>
        <v>4675</v>
      </c>
      <c r="U238" s="50">
        <f t="shared" si="40"/>
        <v>453.57142857142844</v>
      </c>
      <c r="V238" s="50">
        <f>IF(A238&lt;&gt;"",AVERAGE($F$2:F238),"")</f>
        <v>1.2109704641350212</v>
      </c>
      <c r="W238" s="50">
        <f>IF(A238&lt;&gt;"", AVERAGE($G$2:G238), "")</f>
        <v>1.6118143459915613</v>
      </c>
      <c r="X238" s="50">
        <f>IF(A238&lt;&gt;"", COUNTIF($H$2:H238, "AC")/SUM($G$2:G238), "")</f>
        <v>0.60732984293193715</v>
      </c>
      <c r="Y238" s="50">
        <f t="shared" si="36"/>
        <v>5076.3414849669734</v>
      </c>
      <c r="Z238" s="50">
        <f t="shared" si="41"/>
        <v>-2.717391036594563</v>
      </c>
      <c r="AA238" s="50" t="str">
        <f t="shared" si="38"/>
        <v>NA</v>
      </c>
      <c r="AB238" s="75" t="str">
        <f t="shared" si="39"/>
        <v>NA</v>
      </c>
      <c r="AC238" s="47" t="s">
        <v>980</v>
      </c>
      <c r="AD238" s="47" t="s">
        <v>980</v>
      </c>
      <c r="AE238" s="47" t="s">
        <v>980</v>
      </c>
      <c r="AF238" s="47" t="s">
        <v>980</v>
      </c>
    </row>
    <row r="239" spans="1:32" x14ac:dyDescent="0.15">
      <c r="A239" s="43" t="s">
        <v>981</v>
      </c>
      <c r="B239" s="34" t="s">
        <v>715</v>
      </c>
      <c r="C239" s="34" t="s">
        <v>716</v>
      </c>
      <c r="D239" s="44" t="s">
        <v>75</v>
      </c>
      <c r="E239" s="44" t="s">
        <v>1050</v>
      </c>
      <c r="F239" s="45">
        <v>2</v>
      </c>
      <c r="G239" s="46">
        <v>1</v>
      </c>
      <c r="H239" s="47" t="s">
        <v>979</v>
      </c>
      <c r="I239" s="44" t="s">
        <v>13</v>
      </c>
      <c r="J239" s="48">
        <v>40635</v>
      </c>
      <c r="K239" s="63"/>
      <c r="L239" s="60" t="s">
        <v>717</v>
      </c>
      <c r="M239" s="62"/>
      <c r="N239" s="77">
        <f t="shared" si="46"/>
        <v>7000</v>
      </c>
      <c r="O239" s="77">
        <f>AVERAGE($N$2:N239)</f>
        <v>5563.4920634920627</v>
      </c>
      <c r="P239" s="77">
        <f t="shared" si="42"/>
        <v>6.0612149219741696</v>
      </c>
      <c r="Q239" s="49">
        <f t="shared" si="43"/>
        <v>1.1000000000000001</v>
      </c>
      <c r="R239" s="49">
        <f t="shared" si="44"/>
        <v>1.6</v>
      </c>
      <c r="S239" s="50">
        <f t="shared" si="45"/>
        <v>0.6</v>
      </c>
      <c r="T239" s="50">
        <f t="shared" si="37"/>
        <v>4950</v>
      </c>
      <c r="U239" s="50">
        <f t="shared" si="40"/>
        <v>275</v>
      </c>
      <c r="V239" s="50">
        <f>IF(A239&lt;&gt;"",AVERAGE($F$2:F239),"")</f>
        <v>1.2142857142857142</v>
      </c>
      <c r="W239" s="50">
        <f>IF(A239&lt;&gt;"", AVERAGE($G$2:G239), "")</f>
        <v>1.6092436974789917</v>
      </c>
      <c r="X239" s="50">
        <f>IF(A239&lt;&gt;"", COUNTIF($H$2:H239, "AC")/SUM($G$2:G239), "")</f>
        <v>0.60835509138381205</v>
      </c>
      <c r="Y239" s="50">
        <f t="shared" si="36"/>
        <v>5082.8625183754957</v>
      </c>
      <c r="Z239" s="50">
        <f t="shared" si="41"/>
        <v>6.5210334085222712</v>
      </c>
      <c r="AA239" s="50" t="str">
        <f t="shared" si="38"/>
        <v>NA</v>
      </c>
      <c r="AB239" s="75" t="str">
        <f t="shared" si="39"/>
        <v>NA</v>
      </c>
      <c r="AC239" s="47" t="s">
        <v>980</v>
      </c>
      <c r="AD239" s="47" t="s">
        <v>980</v>
      </c>
      <c r="AE239" s="47" t="s">
        <v>980</v>
      </c>
      <c r="AF239" s="47" t="s">
        <v>980</v>
      </c>
    </row>
    <row r="240" spans="1:32" x14ac:dyDescent="0.15">
      <c r="A240" s="43" t="s">
        <v>981</v>
      </c>
      <c r="B240" s="34" t="s">
        <v>718</v>
      </c>
      <c r="C240" s="34" t="s">
        <v>719</v>
      </c>
      <c r="D240" s="44" t="s">
        <v>20</v>
      </c>
      <c r="E240" s="44" t="s">
        <v>1050</v>
      </c>
      <c r="F240" s="45">
        <v>1</v>
      </c>
      <c r="G240" s="46">
        <v>1</v>
      </c>
      <c r="H240" s="47" t="s">
        <v>979</v>
      </c>
      <c r="I240" s="44" t="s">
        <v>13</v>
      </c>
      <c r="J240" s="48">
        <v>40636</v>
      </c>
      <c r="K240" s="63"/>
      <c r="L240" s="61"/>
      <c r="M240" s="62"/>
      <c r="N240" s="77">
        <f t="shared" si="46"/>
        <v>6000</v>
      </c>
      <c r="O240" s="77">
        <f>AVERAGE($N$2:N240)</f>
        <v>5565.3184565318452</v>
      </c>
      <c r="P240" s="77">
        <f t="shared" si="42"/>
        <v>1.8263930397824879</v>
      </c>
      <c r="Q240" s="49">
        <f t="shared" si="43"/>
        <v>1.1000000000000001</v>
      </c>
      <c r="R240" s="49">
        <f t="shared" si="44"/>
        <v>1.6</v>
      </c>
      <c r="S240" s="50">
        <f t="shared" si="45"/>
        <v>0.75</v>
      </c>
      <c r="T240" s="50">
        <f t="shared" si="37"/>
        <v>5325</v>
      </c>
      <c r="U240" s="50">
        <f t="shared" si="40"/>
        <v>375</v>
      </c>
      <c r="V240" s="50">
        <f>IF(A240&lt;&gt;"",AVERAGE($F$2:F240),"")</f>
        <v>1.2133891213389121</v>
      </c>
      <c r="W240" s="50">
        <f>IF(A240&lt;&gt;"", AVERAGE($G$2:G240), "")</f>
        <v>1.606694560669456</v>
      </c>
      <c r="X240" s="50">
        <f>IF(A240&lt;&gt;"", COUNTIF($H$2:H240, "AC")/SUM($G$2:G240), "")</f>
        <v>0.609375</v>
      </c>
      <c r="Y240" s="50">
        <f t="shared" si="36"/>
        <v>5085.1529811715482</v>
      </c>
      <c r="Z240" s="50">
        <f t="shared" si="41"/>
        <v>2.2904627960524522</v>
      </c>
      <c r="AA240" s="50" t="str">
        <f t="shared" si="38"/>
        <v>NA</v>
      </c>
      <c r="AB240" s="75" t="str">
        <f t="shared" si="39"/>
        <v>NA</v>
      </c>
      <c r="AC240" s="47" t="s">
        <v>980</v>
      </c>
      <c r="AD240" s="47" t="s">
        <v>980</v>
      </c>
      <c r="AE240" s="47" t="s">
        <v>980</v>
      </c>
      <c r="AF240" s="47" t="s">
        <v>980</v>
      </c>
    </row>
    <row r="241" spans="1:32" x14ac:dyDescent="0.15">
      <c r="A241" s="43" t="s">
        <v>981</v>
      </c>
      <c r="B241" s="34" t="s">
        <v>720</v>
      </c>
      <c r="C241" s="34" t="s">
        <v>721</v>
      </c>
      <c r="D241" s="44" t="s">
        <v>722</v>
      </c>
      <c r="E241" s="44" t="s">
        <v>1050</v>
      </c>
      <c r="F241" s="45">
        <v>2</v>
      </c>
      <c r="G241" s="46">
        <v>1</v>
      </c>
      <c r="H241" s="47" t="s">
        <v>979</v>
      </c>
      <c r="I241" s="44" t="s">
        <v>13</v>
      </c>
      <c r="J241" s="48">
        <v>40636</v>
      </c>
      <c r="K241" s="60" t="s">
        <v>723</v>
      </c>
      <c r="L241" s="61"/>
      <c r="M241" s="62"/>
      <c r="N241" s="77">
        <f t="shared" si="46"/>
        <v>7000</v>
      </c>
      <c r="O241" s="77">
        <f>AVERAGE($N$2:N241)</f>
        <v>5571.2962962962956</v>
      </c>
      <c r="P241" s="77">
        <f t="shared" si="42"/>
        <v>5.9778397644504366</v>
      </c>
      <c r="Q241" s="49">
        <f t="shared" si="43"/>
        <v>1.2</v>
      </c>
      <c r="R241" s="49">
        <f t="shared" si="44"/>
        <v>1.3</v>
      </c>
      <c r="S241" s="50">
        <f t="shared" si="45"/>
        <v>0.81818181818181823</v>
      </c>
      <c r="T241" s="50">
        <f t="shared" si="37"/>
        <v>5670.454545454545</v>
      </c>
      <c r="U241" s="50">
        <f t="shared" si="40"/>
        <v>345.45454545454504</v>
      </c>
      <c r="V241" s="50">
        <f>IF(A241&lt;&gt;"",AVERAGE($F$2:F241),"")</f>
        <v>1.2166666666666666</v>
      </c>
      <c r="W241" s="50">
        <f>IF(A241&lt;&gt;"", AVERAGE($G$2:G241), "")</f>
        <v>1.6041666666666667</v>
      </c>
      <c r="X241" s="50">
        <f>IF(A241&lt;&gt;"", COUNTIF($H$2:H241, "AC")/SUM($G$2:G241), "")</f>
        <v>0.61038961038961037</v>
      </c>
      <c r="Y241" s="50">
        <f t="shared" si="36"/>
        <v>5091.5990259740265</v>
      </c>
      <c r="Z241" s="50">
        <f t="shared" si="41"/>
        <v>6.4460448024783545</v>
      </c>
      <c r="AA241" s="50" t="str">
        <f t="shared" si="38"/>
        <v>NA</v>
      </c>
      <c r="AB241" s="75" t="str">
        <f t="shared" si="39"/>
        <v>NA</v>
      </c>
      <c r="AC241" s="47" t="s">
        <v>980</v>
      </c>
      <c r="AD241" s="47" t="s">
        <v>980</v>
      </c>
      <c r="AE241" s="47" t="s">
        <v>980</v>
      </c>
      <c r="AF241" s="47" t="s">
        <v>980</v>
      </c>
    </row>
    <row r="242" spans="1:32" x14ac:dyDescent="0.15">
      <c r="A242" s="43" t="s">
        <v>981</v>
      </c>
      <c r="B242" s="34" t="s">
        <v>724</v>
      </c>
      <c r="C242" s="34" t="s">
        <v>725</v>
      </c>
      <c r="D242" s="44" t="s">
        <v>163</v>
      </c>
      <c r="E242" s="44" t="s">
        <v>1050</v>
      </c>
      <c r="F242" s="45">
        <v>1</v>
      </c>
      <c r="G242" s="46">
        <v>1</v>
      </c>
      <c r="H242" s="47" t="s">
        <v>979</v>
      </c>
      <c r="I242" s="44" t="s">
        <v>13</v>
      </c>
      <c r="J242" s="48">
        <v>40637</v>
      </c>
      <c r="K242" s="63"/>
      <c r="L242" s="61"/>
      <c r="M242" s="62"/>
      <c r="N242" s="77">
        <f t="shared" si="46"/>
        <v>6000</v>
      </c>
      <c r="O242" s="77">
        <f>AVERAGE($N$2:N242)</f>
        <v>5573.0751498386353</v>
      </c>
      <c r="P242" s="77">
        <f t="shared" si="42"/>
        <v>1.7788535423396752</v>
      </c>
      <c r="Q242" s="49">
        <f t="shared" si="43"/>
        <v>1.2</v>
      </c>
      <c r="R242" s="49">
        <f t="shared" si="44"/>
        <v>1.2</v>
      </c>
      <c r="S242" s="50">
        <f t="shared" si="45"/>
        <v>0.81818181818181823</v>
      </c>
      <c r="T242" s="50">
        <f t="shared" si="37"/>
        <v>5695.454545454546</v>
      </c>
      <c r="U242" s="50">
        <f t="shared" si="40"/>
        <v>25.000000000000909</v>
      </c>
      <c r="V242" s="50">
        <f>IF(A242&lt;&gt;"",AVERAGE($F$2:F242),"")</f>
        <v>1.2157676348547717</v>
      </c>
      <c r="W242" s="50">
        <f>IF(A242&lt;&gt;"", AVERAGE($G$2:G242), "")</f>
        <v>1.6016597510373445</v>
      </c>
      <c r="X242" s="50">
        <f>IF(A242&lt;&gt;"", COUNTIF($H$2:H242, "AC")/SUM($G$2:G242), "")</f>
        <v>0.6113989637305699</v>
      </c>
      <c r="Y242" s="50">
        <f t="shared" si="36"/>
        <v>5093.8501064218599</v>
      </c>
      <c r="Z242" s="50">
        <f t="shared" si="41"/>
        <v>2.2510804478333739</v>
      </c>
      <c r="AA242" s="50" t="str">
        <f t="shared" si="38"/>
        <v>NA</v>
      </c>
      <c r="AB242" s="75" t="str">
        <f t="shared" si="39"/>
        <v>NA</v>
      </c>
      <c r="AC242" s="47" t="s">
        <v>980</v>
      </c>
      <c r="AD242" s="47" t="s">
        <v>980</v>
      </c>
      <c r="AE242" s="47" t="s">
        <v>980</v>
      </c>
      <c r="AF242" s="47" t="s">
        <v>980</v>
      </c>
    </row>
    <row r="243" spans="1:32" x14ac:dyDescent="0.15">
      <c r="A243" s="43" t="s">
        <v>981</v>
      </c>
      <c r="B243" s="34" t="s">
        <v>444</v>
      </c>
      <c r="C243" s="34" t="s">
        <v>726</v>
      </c>
      <c r="D243" s="44" t="s">
        <v>428</v>
      </c>
      <c r="E243" s="44" t="s">
        <v>1050</v>
      </c>
      <c r="F243" s="45">
        <v>2</v>
      </c>
      <c r="G243" s="46">
        <v>2</v>
      </c>
      <c r="H243" s="47" t="s">
        <v>979</v>
      </c>
      <c r="I243" s="44" t="s">
        <v>727</v>
      </c>
      <c r="J243" s="48">
        <v>40637</v>
      </c>
      <c r="K243" s="60" t="s">
        <v>728</v>
      </c>
      <c r="L243" s="61"/>
      <c r="M243" s="62"/>
      <c r="N243" s="77">
        <f t="shared" si="46"/>
        <v>5500</v>
      </c>
      <c r="O243" s="77">
        <f>AVERAGE($N$2:N243)</f>
        <v>5572.7731864095495</v>
      </c>
      <c r="P243" s="77">
        <f t="shared" si="42"/>
        <v>-0.30196342908584484</v>
      </c>
      <c r="Q243" s="49">
        <f t="shared" si="43"/>
        <v>1.3</v>
      </c>
      <c r="R243" s="49">
        <f t="shared" si="44"/>
        <v>1.3</v>
      </c>
      <c r="S243" s="50">
        <f t="shared" si="45"/>
        <v>0.75</v>
      </c>
      <c r="T243" s="50">
        <f t="shared" si="37"/>
        <v>5600.0000000000009</v>
      </c>
      <c r="U243" s="50">
        <f t="shared" si="40"/>
        <v>-95.454545454545041</v>
      </c>
      <c r="V243" s="50">
        <f>IF(A243&lt;&gt;"",AVERAGE($F$2:F243),"")</f>
        <v>1.21900826446281</v>
      </c>
      <c r="W243" s="50">
        <f>IF(A243&lt;&gt;"", AVERAGE($G$2:G243), "")</f>
        <v>1.6033057851239669</v>
      </c>
      <c r="X243" s="50">
        <f>IF(A243&lt;&gt;"", COUNTIF($H$2:H243, "AC")/SUM($G$2:G243), "")</f>
        <v>0.61082474226804129</v>
      </c>
      <c r="Y243" s="50">
        <f t="shared" si="36"/>
        <v>5095.2436738519209</v>
      </c>
      <c r="Z243" s="50">
        <f t="shared" si="41"/>
        <v>1.3935674300610117</v>
      </c>
      <c r="AA243" s="50" t="str">
        <f t="shared" si="38"/>
        <v>NA</v>
      </c>
      <c r="AB243" s="75" t="str">
        <f t="shared" si="39"/>
        <v>NA</v>
      </c>
      <c r="AC243" s="47" t="s">
        <v>980</v>
      </c>
      <c r="AD243" s="47" t="s">
        <v>980</v>
      </c>
      <c r="AE243" s="47" t="s">
        <v>980</v>
      </c>
      <c r="AF243" s="47" t="s">
        <v>980</v>
      </c>
    </row>
    <row r="244" spans="1:32" x14ac:dyDescent="0.15">
      <c r="A244" s="43" t="s">
        <v>981</v>
      </c>
      <c r="B244" s="34" t="s">
        <v>729</v>
      </c>
      <c r="C244" s="34" t="s">
        <v>730</v>
      </c>
      <c r="D244" s="44" t="s">
        <v>731</v>
      </c>
      <c r="E244" s="44" t="s">
        <v>1050</v>
      </c>
      <c r="F244" s="45">
        <v>2</v>
      </c>
      <c r="G244" s="46">
        <v>3</v>
      </c>
      <c r="H244" s="47" t="s">
        <v>979</v>
      </c>
      <c r="I244" s="44" t="s">
        <v>727</v>
      </c>
      <c r="J244" s="48">
        <v>40638</v>
      </c>
      <c r="K244" s="60" t="s">
        <v>732</v>
      </c>
      <c r="L244" s="60" t="s">
        <v>733</v>
      </c>
      <c r="M244" s="69" t="s">
        <v>734</v>
      </c>
      <c r="N244" s="77">
        <f t="shared" si="46"/>
        <v>4833.333333333333</v>
      </c>
      <c r="O244" s="77">
        <f>AVERAGE($N$2:N244)</f>
        <v>5569.7302240512108</v>
      </c>
      <c r="P244" s="77">
        <f t="shared" si="42"/>
        <v>-3.0429623583386274</v>
      </c>
      <c r="Q244" s="49">
        <f t="shared" si="43"/>
        <v>1.4</v>
      </c>
      <c r="R244" s="49">
        <f t="shared" si="44"/>
        <v>1.5</v>
      </c>
      <c r="S244" s="50">
        <f t="shared" si="45"/>
        <v>0.6428571428571429</v>
      </c>
      <c r="T244" s="50">
        <f t="shared" si="37"/>
        <v>5382.1428571428569</v>
      </c>
      <c r="U244" s="50">
        <f t="shared" si="40"/>
        <v>-217.85714285714403</v>
      </c>
      <c r="V244" s="50">
        <f>IF(A244&lt;&gt;"",AVERAGE($F$2:F244),"")</f>
        <v>1.2222222222222223</v>
      </c>
      <c r="W244" s="50">
        <f>IF(A244&lt;&gt;"", AVERAGE($G$2:G244), "")</f>
        <v>1.6090534979423867</v>
      </c>
      <c r="X244" s="50">
        <f>IF(A244&lt;&gt;"", COUNTIF($H$2:H244, "AC")/SUM($G$2:G244), "")</f>
        <v>0.60869565217391308</v>
      </c>
      <c r="Y244" s="50">
        <f t="shared" si="36"/>
        <v>5091.6979781714081</v>
      </c>
      <c r="Z244" s="50">
        <f t="shared" si="41"/>
        <v>-3.5456956805128357</v>
      </c>
      <c r="AA244" s="50" t="str">
        <f t="shared" si="38"/>
        <v>NA</v>
      </c>
      <c r="AB244" s="75" t="str">
        <f t="shared" si="39"/>
        <v>NA</v>
      </c>
      <c r="AC244" s="47" t="s">
        <v>980</v>
      </c>
      <c r="AD244" s="47" t="s">
        <v>980</v>
      </c>
      <c r="AE244" s="47" t="s">
        <v>980</v>
      </c>
      <c r="AF244" s="47" t="s">
        <v>980</v>
      </c>
    </row>
    <row r="245" spans="1:32" x14ac:dyDescent="0.15">
      <c r="A245" s="43" t="s">
        <v>981</v>
      </c>
      <c r="B245" s="34" t="s">
        <v>735</v>
      </c>
      <c r="C245" s="34" t="s">
        <v>736</v>
      </c>
      <c r="D245" s="44" t="s">
        <v>737</v>
      </c>
      <c r="E245" s="44" t="s">
        <v>1050</v>
      </c>
      <c r="F245" s="45">
        <v>1</v>
      </c>
      <c r="G245" s="46">
        <v>1</v>
      </c>
      <c r="H245" s="47" t="s">
        <v>979</v>
      </c>
      <c r="I245" s="44" t="s">
        <v>31</v>
      </c>
      <c r="J245" s="48">
        <v>40639</v>
      </c>
      <c r="K245" s="60" t="s">
        <v>738</v>
      </c>
      <c r="L245" s="60" t="s">
        <v>739</v>
      </c>
      <c r="M245" s="62"/>
      <c r="N245" s="77">
        <f t="shared" si="46"/>
        <v>6000</v>
      </c>
      <c r="O245" s="77">
        <f>AVERAGE($N$2:N245)</f>
        <v>5571.4936247723126</v>
      </c>
      <c r="P245" s="77">
        <f t="shared" si="42"/>
        <v>1.7634007211017888</v>
      </c>
      <c r="Q245" s="49">
        <f t="shared" si="43"/>
        <v>1.4</v>
      </c>
      <c r="R245" s="49">
        <f t="shared" si="44"/>
        <v>1.5</v>
      </c>
      <c r="S245" s="50">
        <f t="shared" si="45"/>
        <v>0.6428571428571429</v>
      </c>
      <c r="T245" s="50">
        <f t="shared" si="37"/>
        <v>5382.1428571428569</v>
      </c>
      <c r="U245" s="50">
        <f t="shared" si="40"/>
        <v>0</v>
      </c>
      <c r="V245" s="50">
        <f>IF(A245&lt;&gt;"",AVERAGE($F$2:F245),"")</f>
        <v>1.221311475409836</v>
      </c>
      <c r="W245" s="50">
        <f>IF(A245&lt;&gt;"", AVERAGE($G$2:G245), "")</f>
        <v>1.6065573770491803</v>
      </c>
      <c r="X245" s="50">
        <f>IF(A245&lt;&gt;"", COUNTIF($H$2:H245, "AC")/SUM($G$2:G245), "")</f>
        <v>0.60969387755102045</v>
      </c>
      <c r="Y245" s="50">
        <f t="shared" si="36"/>
        <v>5093.9068250250921</v>
      </c>
      <c r="Z245" s="50">
        <f t="shared" si="41"/>
        <v>2.2088468536840082</v>
      </c>
      <c r="AA245" s="50" t="str">
        <f t="shared" si="38"/>
        <v>NA</v>
      </c>
      <c r="AB245" s="75" t="str">
        <f t="shared" si="39"/>
        <v>NA</v>
      </c>
      <c r="AC245" s="47" t="s">
        <v>980</v>
      </c>
      <c r="AD245" s="47" t="s">
        <v>980</v>
      </c>
      <c r="AE245" s="47" t="s">
        <v>980</v>
      </c>
      <c r="AF245" s="47" t="s">
        <v>980</v>
      </c>
    </row>
    <row r="246" spans="1:32" x14ac:dyDescent="0.15">
      <c r="A246" s="43" t="s">
        <v>981</v>
      </c>
      <c r="B246" s="34" t="s">
        <v>740</v>
      </c>
      <c r="C246" s="34" t="s">
        <v>741</v>
      </c>
      <c r="D246" s="44" t="s">
        <v>1011</v>
      </c>
      <c r="E246" s="44" t="s">
        <v>1050</v>
      </c>
      <c r="F246" s="45">
        <v>3</v>
      </c>
      <c r="G246" s="46">
        <v>9</v>
      </c>
      <c r="H246" s="47" t="s">
        <v>979</v>
      </c>
      <c r="I246" s="44" t="s">
        <v>13</v>
      </c>
      <c r="J246" s="48">
        <v>40640</v>
      </c>
      <c r="K246" s="63"/>
      <c r="L246" s="60" t="s">
        <v>742</v>
      </c>
      <c r="M246" s="69" t="s">
        <v>734</v>
      </c>
      <c r="N246" s="77">
        <f t="shared" si="46"/>
        <v>3777.7777777777778</v>
      </c>
      <c r="O246" s="77">
        <f>AVERAGE($N$2:N246)</f>
        <v>5564.1723356009061</v>
      </c>
      <c r="P246" s="77">
        <f t="shared" si="42"/>
        <v>-7.3212891714065336</v>
      </c>
      <c r="Q246" s="49">
        <f t="shared" si="43"/>
        <v>1.6</v>
      </c>
      <c r="R246" s="49">
        <f t="shared" si="44"/>
        <v>2.2999999999999998</v>
      </c>
      <c r="S246" s="50">
        <f t="shared" si="45"/>
        <v>0.42857142857142855</v>
      </c>
      <c r="T246" s="50">
        <f t="shared" si="37"/>
        <v>4846.4285714285716</v>
      </c>
      <c r="U246" s="50">
        <f t="shared" si="40"/>
        <v>-535.71428571428532</v>
      </c>
      <c r="V246" s="50">
        <f>IF(A246&lt;&gt;"",AVERAGE($F$2:F246),"")</f>
        <v>1.2285714285714286</v>
      </c>
      <c r="W246" s="50">
        <f>IF(A246&lt;&gt;"", AVERAGE($G$2:G246), "")</f>
        <v>1.6367346938775511</v>
      </c>
      <c r="X246" s="50">
        <f>IF(A246&lt;&gt;"", COUNTIF($H$2:H246, "AC")/SUM($G$2:G246), "")</f>
        <v>0.59850374064837908</v>
      </c>
      <c r="Y246" s="50">
        <f t="shared" si="36"/>
        <v>5065.6471067229877</v>
      </c>
      <c r="Z246" s="50">
        <f t="shared" si="41"/>
        <v>-28.259718302104375</v>
      </c>
      <c r="AA246" s="50" t="str">
        <f t="shared" si="38"/>
        <v>NA</v>
      </c>
      <c r="AB246" s="75" t="str">
        <f t="shared" si="39"/>
        <v>NA</v>
      </c>
      <c r="AC246" s="47" t="s">
        <v>980</v>
      </c>
      <c r="AD246" s="47" t="s">
        <v>980</v>
      </c>
      <c r="AE246" s="47" t="s">
        <v>980</v>
      </c>
      <c r="AF246" s="47" t="s">
        <v>980</v>
      </c>
    </row>
    <row r="247" spans="1:32" x14ac:dyDescent="0.15">
      <c r="A247" s="43" t="s">
        <v>981</v>
      </c>
      <c r="B247" s="34" t="s">
        <v>743</v>
      </c>
      <c r="C247" s="34" t="s">
        <v>744</v>
      </c>
      <c r="D247" s="44" t="s">
        <v>745</v>
      </c>
      <c r="E247" s="44" t="s">
        <v>1050</v>
      </c>
      <c r="F247" s="45">
        <v>1</v>
      </c>
      <c r="G247" s="46">
        <v>1</v>
      </c>
      <c r="H247" s="47" t="s">
        <v>979</v>
      </c>
      <c r="I247" s="44" t="s">
        <v>13</v>
      </c>
      <c r="J247" s="48">
        <v>40642</v>
      </c>
      <c r="K247" s="63"/>
      <c r="L247" s="61"/>
      <c r="M247" s="62"/>
      <c r="N247" s="77">
        <f t="shared" si="46"/>
        <v>6000</v>
      </c>
      <c r="O247" s="77">
        <f>AVERAGE($N$2:N247)</f>
        <v>5565.9439927732601</v>
      </c>
      <c r="P247" s="77">
        <f t="shared" si="42"/>
        <v>1.7716571723540255</v>
      </c>
      <c r="Q247" s="49">
        <f t="shared" si="43"/>
        <v>1.6</v>
      </c>
      <c r="R247" s="49">
        <f t="shared" si="44"/>
        <v>2.2000000000000002</v>
      </c>
      <c r="S247" s="50">
        <f t="shared" si="45"/>
        <v>0.45</v>
      </c>
      <c r="T247" s="50">
        <f t="shared" si="37"/>
        <v>4925</v>
      </c>
      <c r="U247" s="50">
        <f t="shared" si="40"/>
        <v>78.571428571428442</v>
      </c>
      <c r="V247" s="50">
        <f>IF(A247&lt;&gt;"",AVERAGE($F$2:F247),"")</f>
        <v>1.2276422764227641</v>
      </c>
      <c r="W247" s="50">
        <f>IF(A247&lt;&gt;"", AVERAGE($G$2:G247), "")</f>
        <v>1.6341463414634145</v>
      </c>
      <c r="X247" s="50">
        <f>IF(A247&lt;&gt;"", COUNTIF($H$2:H247, "AC")/SUM($G$2:G247), "")</f>
        <v>0.59950248756218905</v>
      </c>
      <c r="Y247" s="50">
        <f t="shared" si="36"/>
        <v>5067.8619099623838</v>
      </c>
      <c r="Z247" s="50">
        <f t="shared" si="41"/>
        <v>2.214803239396133</v>
      </c>
      <c r="AA247" s="50" t="str">
        <f t="shared" si="38"/>
        <v>NA</v>
      </c>
      <c r="AB247" s="75" t="str">
        <f t="shared" si="39"/>
        <v>NA</v>
      </c>
      <c r="AC247" s="47" t="s">
        <v>980</v>
      </c>
      <c r="AD247" s="47" t="s">
        <v>980</v>
      </c>
      <c r="AE247" s="47" t="s">
        <v>980</v>
      </c>
      <c r="AF247" s="47" t="s">
        <v>980</v>
      </c>
    </row>
    <row r="248" spans="1:32" x14ac:dyDescent="0.15">
      <c r="A248" s="43" t="s">
        <v>981</v>
      </c>
      <c r="B248" s="34" t="s">
        <v>746</v>
      </c>
      <c r="C248" s="34" t="s">
        <v>747</v>
      </c>
      <c r="D248" s="44" t="s">
        <v>120</v>
      </c>
      <c r="E248" s="44" t="s">
        <v>1050</v>
      </c>
      <c r="F248" s="45">
        <v>1</v>
      </c>
      <c r="G248" s="46">
        <v>1</v>
      </c>
      <c r="H248" s="47" t="s">
        <v>979</v>
      </c>
      <c r="I248" s="44" t="s">
        <v>13</v>
      </c>
      <c r="J248" s="48">
        <v>40667</v>
      </c>
      <c r="K248" s="63"/>
      <c r="L248" s="60" t="s">
        <v>748</v>
      </c>
      <c r="M248" s="62"/>
      <c r="N248" s="77">
        <f t="shared" si="46"/>
        <v>6000</v>
      </c>
      <c r="O248" s="77">
        <f>AVERAGE($N$2:N248)</f>
        <v>5567.7013045434087</v>
      </c>
      <c r="P248" s="77">
        <f t="shared" si="42"/>
        <v>1.7573117701485899</v>
      </c>
      <c r="Q248" s="49">
        <f t="shared" si="43"/>
        <v>1.6</v>
      </c>
      <c r="R248" s="49">
        <f t="shared" si="44"/>
        <v>2.1</v>
      </c>
      <c r="S248" s="50">
        <f t="shared" si="45"/>
        <v>0.45</v>
      </c>
      <c r="T248" s="50">
        <f t="shared" si="37"/>
        <v>4950</v>
      </c>
      <c r="U248" s="50">
        <f t="shared" si="40"/>
        <v>25</v>
      </c>
      <c r="V248" s="50">
        <f>IF(A248&lt;&gt;"",AVERAGE($F$2:F248),"")</f>
        <v>1.2267206477732793</v>
      </c>
      <c r="W248" s="50">
        <f>IF(A248&lt;&gt;"", AVERAGE($G$2:G248), "")</f>
        <v>1.631578947368421</v>
      </c>
      <c r="X248" s="50">
        <f>IF(A248&lt;&gt;"", COUNTIF($H$2:H248, "AC")/SUM($G$2:G248), "")</f>
        <v>0.60049627791563276</v>
      </c>
      <c r="Y248" s="50">
        <f t="shared" si="36"/>
        <v>5070.0666057202561</v>
      </c>
      <c r="Z248" s="50">
        <f t="shared" si="41"/>
        <v>2.2046957578722868</v>
      </c>
      <c r="AA248" s="50" t="str">
        <f t="shared" si="38"/>
        <v>NA</v>
      </c>
      <c r="AB248" s="75" t="str">
        <f t="shared" si="39"/>
        <v>NA</v>
      </c>
      <c r="AC248" s="47" t="s">
        <v>980</v>
      </c>
      <c r="AD248" s="47" t="s">
        <v>980</v>
      </c>
      <c r="AE248" s="47" t="s">
        <v>980</v>
      </c>
      <c r="AF248" s="47" t="s">
        <v>980</v>
      </c>
    </row>
    <row r="249" spans="1:32" x14ac:dyDescent="0.15">
      <c r="A249" s="43" t="s">
        <v>981</v>
      </c>
      <c r="B249" s="34" t="s">
        <v>749</v>
      </c>
      <c r="C249" s="34" t="s">
        <v>750</v>
      </c>
      <c r="D249" s="44" t="s">
        <v>124</v>
      </c>
      <c r="E249" s="44" t="s">
        <v>1050</v>
      </c>
      <c r="F249" s="45">
        <v>1</v>
      </c>
      <c r="G249" s="46">
        <v>1</v>
      </c>
      <c r="H249" s="47" t="s">
        <v>979</v>
      </c>
      <c r="I249" s="44" t="s">
        <v>13</v>
      </c>
      <c r="J249" s="48">
        <v>40671</v>
      </c>
      <c r="K249" s="63"/>
      <c r="L249" s="60" t="s">
        <v>751</v>
      </c>
      <c r="M249" s="62"/>
      <c r="N249" s="77">
        <f t="shared" si="46"/>
        <v>6000</v>
      </c>
      <c r="O249" s="77">
        <f>AVERAGE($N$2:N249)</f>
        <v>5569.4444444444434</v>
      </c>
      <c r="P249" s="77">
        <f t="shared" si="42"/>
        <v>1.7431399010347377</v>
      </c>
      <c r="Q249" s="49">
        <f t="shared" si="43"/>
        <v>1.5</v>
      </c>
      <c r="R249" s="49">
        <f t="shared" si="44"/>
        <v>2.1</v>
      </c>
      <c r="S249" s="50">
        <f t="shared" si="45"/>
        <v>0.45</v>
      </c>
      <c r="T249" s="50">
        <f t="shared" si="37"/>
        <v>4850</v>
      </c>
      <c r="U249" s="50">
        <f t="shared" si="40"/>
        <v>-100</v>
      </c>
      <c r="V249" s="50">
        <f>IF(A249&lt;&gt;"",AVERAGE($F$2:F249),"")</f>
        <v>1.2258064516129032</v>
      </c>
      <c r="W249" s="50">
        <f>IF(A249&lt;&gt;"", AVERAGE($G$2:G249), "")</f>
        <v>1.6290322580645162</v>
      </c>
      <c r="X249" s="50">
        <f>IF(A249&lt;&gt;"", COUNTIF($H$2:H249, "AC")/SUM($G$2:G249), "")</f>
        <v>0.60148514851485146</v>
      </c>
      <c r="Y249" s="50">
        <f t="shared" si="36"/>
        <v>5072.2612583839036</v>
      </c>
      <c r="Z249" s="50">
        <f t="shared" si="41"/>
        <v>2.1946526636475028</v>
      </c>
      <c r="AA249" s="50" t="str">
        <f t="shared" si="38"/>
        <v>NA</v>
      </c>
      <c r="AB249" s="75" t="str">
        <f t="shared" si="39"/>
        <v>NA</v>
      </c>
      <c r="AC249" s="47" t="s">
        <v>980</v>
      </c>
      <c r="AD249" s="47" t="s">
        <v>980</v>
      </c>
      <c r="AE249" s="47" t="s">
        <v>980</v>
      </c>
      <c r="AF249" s="47" t="s">
        <v>980</v>
      </c>
    </row>
    <row r="250" spans="1:32" x14ac:dyDescent="0.15">
      <c r="A250" s="43" t="s">
        <v>981</v>
      </c>
      <c r="B250" s="34" t="s">
        <v>752</v>
      </c>
      <c r="C250" s="34" t="s">
        <v>753</v>
      </c>
      <c r="D250" s="44" t="s">
        <v>754</v>
      </c>
      <c r="E250" s="44" t="s">
        <v>1050</v>
      </c>
      <c r="F250" s="45">
        <v>1</v>
      </c>
      <c r="G250" s="46">
        <v>1</v>
      </c>
      <c r="H250" s="47" t="s">
        <v>979</v>
      </c>
      <c r="I250" s="44" t="s">
        <v>13</v>
      </c>
      <c r="J250" s="48">
        <v>40948</v>
      </c>
      <c r="K250" s="63"/>
      <c r="L250" s="60" t="s">
        <v>755</v>
      </c>
      <c r="M250" s="62"/>
      <c r="N250" s="77">
        <f t="shared" si="46"/>
        <v>6000</v>
      </c>
      <c r="O250" s="77">
        <f>AVERAGE($N$2:N250)</f>
        <v>5571.1735832217755</v>
      </c>
      <c r="P250" s="77">
        <f t="shared" si="42"/>
        <v>1.7291387773320821</v>
      </c>
      <c r="Q250" s="49">
        <f t="shared" si="43"/>
        <v>1.5</v>
      </c>
      <c r="R250" s="49">
        <f t="shared" si="44"/>
        <v>2.1</v>
      </c>
      <c r="S250" s="50">
        <f t="shared" si="45"/>
        <v>0.45</v>
      </c>
      <c r="T250" s="50">
        <f t="shared" si="37"/>
        <v>4850</v>
      </c>
      <c r="U250" s="50">
        <f t="shared" si="40"/>
        <v>0</v>
      </c>
      <c r="V250" s="50">
        <f>IF(A250&lt;&gt;"",AVERAGE($F$2:F250),"")</f>
        <v>1.2248995983935742</v>
      </c>
      <c r="W250" s="50">
        <f>IF(A250&lt;&gt;"", AVERAGE($G$2:G250), "")</f>
        <v>1.6265060240963856</v>
      </c>
      <c r="X250" s="50">
        <f>IF(A250&lt;&gt;"", COUNTIF($H$2:H250, "AC")/SUM($G$2:G250), "")</f>
        <v>0.60246913580246919</v>
      </c>
      <c r="Y250" s="50">
        <f t="shared" si="36"/>
        <v>5074.4459318756508</v>
      </c>
      <c r="Z250" s="50">
        <f t="shared" si="41"/>
        <v>2.1846734917471622</v>
      </c>
      <c r="AA250" s="50" t="str">
        <f t="shared" si="38"/>
        <v>NA</v>
      </c>
      <c r="AB250" s="75" t="str">
        <f t="shared" si="39"/>
        <v>NA</v>
      </c>
      <c r="AC250" s="47" t="s">
        <v>980</v>
      </c>
      <c r="AD250" s="47" t="s">
        <v>980</v>
      </c>
      <c r="AE250" s="47" t="s">
        <v>980</v>
      </c>
      <c r="AF250" s="47" t="s">
        <v>980</v>
      </c>
    </row>
    <row r="251" spans="1:32" x14ac:dyDescent="0.15">
      <c r="A251" s="43" t="s">
        <v>981</v>
      </c>
      <c r="B251" s="34" t="s">
        <v>756</v>
      </c>
      <c r="C251" s="34" t="s">
        <v>757</v>
      </c>
      <c r="D251" s="44" t="s">
        <v>758</v>
      </c>
      <c r="E251" s="44" t="s">
        <v>1050</v>
      </c>
      <c r="F251" s="45">
        <v>1</v>
      </c>
      <c r="G251" s="46">
        <v>1</v>
      </c>
      <c r="H251" s="47" t="s">
        <v>979</v>
      </c>
      <c r="I251" s="44" t="s">
        <v>31</v>
      </c>
      <c r="J251" s="48">
        <v>40948</v>
      </c>
      <c r="K251" s="63"/>
      <c r="L251" s="61"/>
      <c r="M251" s="62"/>
      <c r="N251" s="77">
        <f t="shared" si="46"/>
        <v>6000</v>
      </c>
      <c r="O251" s="77">
        <f>AVERAGE($N$2:N251)</f>
        <v>5572.8888888888878</v>
      </c>
      <c r="P251" s="77">
        <f t="shared" si="42"/>
        <v>1.7153056671122613</v>
      </c>
      <c r="Q251" s="49">
        <f t="shared" si="43"/>
        <v>1.4</v>
      </c>
      <c r="R251" s="49">
        <f t="shared" si="44"/>
        <v>2.1</v>
      </c>
      <c r="S251" s="50">
        <f t="shared" si="45"/>
        <v>0.45</v>
      </c>
      <c r="T251" s="50">
        <f t="shared" si="37"/>
        <v>4750</v>
      </c>
      <c r="U251" s="50">
        <f t="shared" si="40"/>
        <v>-100</v>
      </c>
      <c r="V251" s="50">
        <f>IF(A251&lt;&gt;"",AVERAGE($F$2:F251),"")</f>
        <v>1.224</v>
      </c>
      <c r="W251" s="50">
        <f>IF(A251&lt;&gt;"", AVERAGE($G$2:G251), "")</f>
        <v>1.6240000000000001</v>
      </c>
      <c r="X251" s="50">
        <f>IF(A251&lt;&gt;"", COUNTIF($H$2:H251, "AC")/SUM($G$2:G251), "")</f>
        <v>0.60344827586206895</v>
      </c>
      <c r="Y251" s="50">
        <f t="shared" si="36"/>
        <v>5076.6206896551721</v>
      </c>
      <c r="Z251" s="50">
        <f t="shared" si="41"/>
        <v>2.1747577795213147</v>
      </c>
      <c r="AA251" s="50" t="str">
        <f t="shared" si="38"/>
        <v>NA</v>
      </c>
      <c r="AB251" s="75" t="str">
        <f t="shared" si="39"/>
        <v>NA</v>
      </c>
      <c r="AC251" s="47" t="s">
        <v>980</v>
      </c>
      <c r="AD251" s="47" t="s">
        <v>980</v>
      </c>
      <c r="AE251" s="47" t="s">
        <v>980</v>
      </c>
      <c r="AF251" s="47" t="s">
        <v>980</v>
      </c>
    </row>
    <row r="252" spans="1:32" x14ac:dyDescent="0.15">
      <c r="A252" s="43" t="s">
        <v>981</v>
      </c>
      <c r="B252" s="34" t="s">
        <v>759</v>
      </c>
      <c r="C252" s="34" t="s">
        <v>760</v>
      </c>
      <c r="D252" s="44" t="s">
        <v>761</v>
      </c>
      <c r="E252" s="44" t="s">
        <v>1050</v>
      </c>
      <c r="F252" s="45">
        <v>2</v>
      </c>
      <c r="G252" s="46">
        <v>3</v>
      </c>
      <c r="H252" s="47" t="s">
        <v>979</v>
      </c>
      <c r="I252" s="44" t="s">
        <v>727</v>
      </c>
      <c r="J252" s="48">
        <v>40953</v>
      </c>
      <c r="K252" s="60" t="s">
        <v>762</v>
      </c>
      <c r="L252" s="60" t="s">
        <v>763</v>
      </c>
      <c r="M252" s="72" t="s">
        <v>764</v>
      </c>
      <c r="N252" s="77">
        <f t="shared" si="46"/>
        <v>4833.333333333333</v>
      </c>
      <c r="O252" s="77">
        <f>AVERAGE($N$2:N252)</f>
        <v>5569.9424524125707</v>
      </c>
      <c r="P252" s="77">
        <f t="shared" si="42"/>
        <v>-2.9464364763171034</v>
      </c>
      <c r="Q252" s="49">
        <f t="shared" si="43"/>
        <v>1.5</v>
      </c>
      <c r="R252" s="49">
        <f t="shared" si="44"/>
        <v>2.2999999999999998</v>
      </c>
      <c r="S252" s="50">
        <f t="shared" si="45"/>
        <v>0.42857142857142855</v>
      </c>
      <c r="T252" s="50">
        <f t="shared" si="37"/>
        <v>4746.4285714285716</v>
      </c>
      <c r="U252" s="50">
        <f t="shared" si="40"/>
        <v>-3.5714285714284415</v>
      </c>
      <c r="V252" s="50">
        <f>IF(A252&lt;&gt;"",AVERAGE($F$2:F252),"")</f>
        <v>1.2270916334661355</v>
      </c>
      <c r="W252" s="50">
        <f>IF(A252&lt;&gt;"", AVERAGE($G$2:G252), "")</f>
        <v>1.6294820717131475</v>
      </c>
      <c r="X252" s="50">
        <f>IF(A252&lt;&gt;"", COUNTIF($H$2:H252, "AC")/SUM($G$2:G252), "")</f>
        <v>0.60146699266503667</v>
      </c>
      <c r="Y252" s="50">
        <f t="shared" si="36"/>
        <v>5073.38859720044</v>
      </c>
      <c r="Z252" s="50">
        <f t="shared" si="41"/>
        <v>-3.2320924547320828</v>
      </c>
      <c r="AA252" s="50" t="str">
        <f t="shared" si="38"/>
        <v>NA</v>
      </c>
      <c r="AB252" s="75" t="str">
        <f t="shared" si="39"/>
        <v>NA</v>
      </c>
      <c r="AC252" s="47" t="s">
        <v>980</v>
      </c>
      <c r="AD252" s="47" t="s">
        <v>980</v>
      </c>
      <c r="AE252" s="47" t="s">
        <v>980</v>
      </c>
      <c r="AF252" s="47" t="s">
        <v>980</v>
      </c>
    </row>
    <row r="253" spans="1:32" x14ac:dyDescent="0.15">
      <c r="A253" s="43" t="s">
        <v>981</v>
      </c>
      <c r="B253" s="34" t="s">
        <v>765</v>
      </c>
      <c r="C253" s="34" t="s">
        <v>766</v>
      </c>
      <c r="D253" s="44" t="s">
        <v>767</v>
      </c>
      <c r="E253" s="44" t="s">
        <v>1050</v>
      </c>
      <c r="F253" s="45">
        <v>3</v>
      </c>
      <c r="G253" s="46">
        <v>10</v>
      </c>
      <c r="H253" s="47" t="s">
        <v>979</v>
      </c>
      <c r="I253" s="44" t="s">
        <v>768</v>
      </c>
      <c r="J253" s="48">
        <v>40955</v>
      </c>
      <c r="K253" s="60" t="s">
        <v>769</v>
      </c>
      <c r="L253" s="60" t="s">
        <v>770</v>
      </c>
      <c r="M253" s="69" t="s">
        <v>734</v>
      </c>
      <c r="N253" s="77">
        <f t="shared" si="46"/>
        <v>3500</v>
      </c>
      <c r="O253" s="77">
        <f>AVERAGE($N$2:N253)</f>
        <v>5561.7283950617275</v>
      </c>
      <c r="P253" s="77">
        <f t="shared" si="42"/>
        <v>-8.2140573508431771</v>
      </c>
      <c r="Q253" s="49">
        <f t="shared" si="43"/>
        <v>1.6</v>
      </c>
      <c r="R253" s="49">
        <f t="shared" si="44"/>
        <v>3.1</v>
      </c>
      <c r="S253" s="50">
        <f t="shared" si="45"/>
        <v>0.32142857142857145</v>
      </c>
      <c r="T253" s="50">
        <f t="shared" si="37"/>
        <v>4378.5714285714284</v>
      </c>
      <c r="U253" s="50">
        <f t="shared" si="40"/>
        <v>-367.85714285714312</v>
      </c>
      <c r="V253" s="50">
        <f>IF(A253&lt;&gt;"",AVERAGE($F$2:F253),"")</f>
        <v>1.2341269841269842</v>
      </c>
      <c r="W253" s="50">
        <f>IF(A253&lt;&gt;"", AVERAGE($G$2:G253), "")</f>
        <v>1.6626984126984128</v>
      </c>
      <c r="X253" s="50">
        <f>IF(A253&lt;&gt;"", COUNTIF($H$2:H253, "AC")/SUM($G$2:G253), "")</f>
        <v>0.58949880668257759</v>
      </c>
      <c r="Y253" s="50">
        <f t="shared" si="36"/>
        <v>5042.1993976588255</v>
      </c>
      <c r="Z253" s="50">
        <f t="shared" si="41"/>
        <v>-31.189199541614471</v>
      </c>
      <c r="AA253" s="50" t="str">
        <f t="shared" si="38"/>
        <v>NA</v>
      </c>
      <c r="AB253" s="75" t="str">
        <f t="shared" si="39"/>
        <v>NA</v>
      </c>
      <c r="AC253" s="47" t="s">
        <v>980</v>
      </c>
      <c r="AD253" s="47" t="s">
        <v>980</v>
      </c>
      <c r="AE253" s="47" t="s">
        <v>980</v>
      </c>
      <c r="AF253" s="47" t="s">
        <v>980</v>
      </c>
    </row>
    <row r="254" spans="1:32" x14ac:dyDescent="0.15">
      <c r="A254" s="43" t="s">
        <v>981</v>
      </c>
      <c r="B254" s="34" t="s">
        <v>771</v>
      </c>
      <c r="C254" s="34" t="s">
        <v>772</v>
      </c>
      <c r="D254" s="44" t="s">
        <v>24</v>
      </c>
      <c r="E254" s="44" t="s">
        <v>1050</v>
      </c>
      <c r="F254" s="45">
        <v>1</v>
      </c>
      <c r="G254" s="46">
        <v>1</v>
      </c>
      <c r="H254" s="47" t="s">
        <v>979</v>
      </c>
      <c r="I254" s="44" t="s">
        <v>13</v>
      </c>
      <c r="J254" s="48">
        <v>41103</v>
      </c>
      <c r="K254" s="63"/>
      <c r="L254" s="61"/>
      <c r="M254" s="62"/>
      <c r="N254" s="77">
        <f t="shared" si="46"/>
        <v>6000</v>
      </c>
      <c r="O254" s="77">
        <f>AVERAGE($N$2:N254)</f>
        <v>5563.4606938954757</v>
      </c>
      <c r="P254" s="77">
        <f t="shared" si="42"/>
        <v>1.7322988337482457</v>
      </c>
      <c r="Q254" s="49">
        <f t="shared" si="43"/>
        <v>1.5</v>
      </c>
      <c r="R254" s="49">
        <f t="shared" si="44"/>
        <v>2.9</v>
      </c>
      <c r="S254" s="50">
        <f t="shared" si="45"/>
        <v>0.32142857142857145</v>
      </c>
      <c r="T254" s="50">
        <f t="shared" si="37"/>
        <v>4328.5714285714284</v>
      </c>
      <c r="U254" s="50">
        <f t="shared" si="40"/>
        <v>-50</v>
      </c>
      <c r="V254" s="50">
        <f>IF(A254&lt;&gt;"",AVERAGE($F$2:F254),"")</f>
        <v>1.233201581027668</v>
      </c>
      <c r="W254" s="50">
        <f>IF(A254&lt;&gt;"", AVERAGE($G$2:G254), "")</f>
        <v>1.6600790513833992</v>
      </c>
      <c r="X254" s="50">
        <f>IF(A254&lt;&gt;"", COUNTIF($H$2:H254, "AC")/SUM($G$2:G254), "")</f>
        <v>0.59047619047619049</v>
      </c>
      <c r="Y254" s="50">
        <f t="shared" si="36"/>
        <v>5044.3722943722951</v>
      </c>
      <c r="Z254" s="50">
        <f t="shared" si="41"/>
        <v>2.1728967134695267</v>
      </c>
      <c r="AA254" s="50" t="str">
        <f t="shared" si="38"/>
        <v>NA</v>
      </c>
      <c r="AB254" s="75" t="str">
        <f t="shared" si="39"/>
        <v>NA</v>
      </c>
      <c r="AC254" s="47" t="s">
        <v>980</v>
      </c>
      <c r="AD254" s="47" t="s">
        <v>980</v>
      </c>
      <c r="AE254" s="47" t="s">
        <v>980</v>
      </c>
      <c r="AF254" s="47" t="s">
        <v>980</v>
      </c>
    </row>
    <row r="255" spans="1:32" x14ac:dyDescent="0.15">
      <c r="A255" s="43" t="s">
        <v>981</v>
      </c>
      <c r="B255" s="34" t="s">
        <v>773</v>
      </c>
      <c r="C255" s="34" t="s">
        <v>774</v>
      </c>
      <c r="D255" s="44" t="s">
        <v>12</v>
      </c>
      <c r="E255" s="44" t="s">
        <v>1050</v>
      </c>
      <c r="F255" s="45">
        <v>1</v>
      </c>
      <c r="G255" s="46">
        <v>2</v>
      </c>
      <c r="H255" s="47" t="s">
        <v>979</v>
      </c>
      <c r="I255" s="44" t="s">
        <v>13</v>
      </c>
      <c r="J255" s="48">
        <v>41110</v>
      </c>
      <c r="K255" s="63"/>
      <c r="L255" s="61"/>
      <c r="M255" s="62"/>
      <c r="N255" s="77">
        <f t="shared" si="46"/>
        <v>4500</v>
      </c>
      <c r="O255" s="77">
        <f>AVERAGE($N$2:N255)</f>
        <v>5559.2738407699026</v>
      </c>
      <c r="P255" s="77">
        <f t="shared" si="42"/>
        <v>-4.1868531255731796</v>
      </c>
      <c r="Q255" s="49">
        <f t="shared" si="43"/>
        <v>1.5</v>
      </c>
      <c r="R255" s="49">
        <f t="shared" si="44"/>
        <v>3</v>
      </c>
      <c r="S255" s="50">
        <f t="shared" si="45"/>
        <v>0.42857142857142855</v>
      </c>
      <c r="T255" s="50">
        <f t="shared" si="37"/>
        <v>4571.4285714285716</v>
      </c>
      <c r="U255" s="50">
        <f t="shared" si="40"/>
        <v>242.85714285714312</v>
      </c>
      <c r="V255" s="50">
        <f>IF(A255&lt;&gt;"",AVERAGE($F$2:F255),"")</f>
        <v>1.2322834645669292</v>
      </c>
      <c r="W255" s="50">
        <f>IF(A255&lt;&gt;"", AVERAGE($G$2:G255), "")</f>
        <v>1.6614173228346456</v>
      </c>
      <c r="X255" s="50">
        <f>IF(A255&lt;&gt;"", COUNTIF($H$2:H255, "AC")/SUM($G$2:G255), "")</f>
        <v>0.59004739336492895</v>
      </c>
      <c r="Y255" s="50">
        <f t="shared" si="36"/>
        <v>5042.0476172705894</v>
      </c>
      <c r="Z255" s="50">
        <f t="shared" si="41"/>
        <v>-2.3246771017056744</v>
      </c>
      <c r="AA255" s="50" t="str">
        <f t="shared" si="38"/>
        <v>NA</v>
      </c>
      <c r="AB255" s="75" t="str">
        <f t="shared" si="39"/>
        <v>NA</v>
      </c>
      <c r="AC255" s="47" t="s">
        <v>980</v>
      </c>
      <c r="AD255" s="47" t="s">
        <v>980</v>
      </c>
      <c r="AE255" s="47" t="s">
        <v>980</v>
      </c>
      <c r="AF255" s="47" t="s">
        <v>980</v>
      </c>
    </row>
    <row r="256" spans="1:32" x14ac:dyDescent="0.15">
      <c r="A256" s="43" t="s">
        <v>981</v>
      </c>
      <c r="B256" s="34" t="s">
        <v>775</v>
      </c>
      <c r="C256" s="34" t="s">
        <v>776</v>
      </c>
      <c r="D256" s="44" t="s">
        <v>435</v>
      </c>
      <c r="E256" s="44" t="s">
        <v>1050</v>
      </c>
      <c r="F256" s="45">
        <v>5</v>
      </c>
      <c r="G256" s="46">
        <v>6</v>
      </c>
      <c r="H256" s="47" t="s">
        <v>979</v>
      </c>
      <c r="I256" s="44" t="s">
        <v>777</v>
      </c>
      <c r="J256" s="48">
        <v>41194</v>
      </c>
      <c r="K256" s="60" t="s">
        <v>778</v>
      </c>
      <c r="L256" s="60" t="s">
        <v>779</v>
      </c>
      <c r="M256" s="62"/>
      <c r="N256" s="77">
        <f t="shared" si="46"/>
        <v>6666.6666666666661</v>
      </c>
      <c r="O256" s="77">
        <f>AVERAGE($N$2:N256)</f>
        <v>5563.6165577342044</v>
      </c>
      <c r="P256" s="77">
        <f t="shared" si="42"/>
        <v>4.3427169643018715</v>
      </c>
      <c r="Q256" s="49">
        <f t="shared" si="43"/>
        <v>1.7</v>
      </c>
      <c r="R256" s="49">
        <f t="shared" si="44"/>
        <v>2.7</v>
      </c>
      <c r="S256" s="50">
        <f t="shared" si="45"/>
        <v>0.34615384615384615</v>
      </c>
      <c r="T256" s="50">
        <f t="shared" si="37"/>
        <v>4640.3846153846152</v>
      </c>
      <c r="U256" s="50">
        <f t="shared" si="40"/>
        <v>68.956043956043686</v>
      </c>
      <c r="V256" s="50">
        <f>IF(A256&lt;&gt;"",AVERAGE($F$2:F256),"")</f>
        <v>1.2470588235294118</v>
      </c>
      <c r="W256" s="50">
        <f>IF(A256&lt;&gt;"", AVERAGE($G$2:G256), "")</f>
        <v>1.6784313725490196</v>
      </c>
      <c r="X256" s="50">
        <f>IF(A256&lt;&gt;"", COUNTIF($H$2:H256, "AC")/SUM($G$2:G256), "")</f>
        <v>0.58411214953271029</v>
      </c>
      <c r="Y256" s="50">
        <f t="shared" si="36"/>
        <v>5037.7313542239317</v>
      </c>
      <c r="Z256" s="50">
        <f t="shared" si="41"/>
        <v>-4.3162630466576957</v>
      </c>
      <c r="AA256" s="50" t="str">
        <f t="shared" si="38"/>
        <v>NA</v>
      </c>
      <c r="AB256" s="75" t="str">
        <f t="shared" si="39"/>
        <v>NA</v>
      </c>
      <c r="AC256" s="47" t="s">
        <v>980</v>
      </c>
      <c r="AD256" s="47" t="s">
        <v>980</v>
      </c>
      <c r="AE256" s="47" t="s">
        <v>980</v>
      </c>
      <c r="AF256" s="47" t="s">
        <v>980</v>
      </c>
    </row>
    <row r="257" spans="1:32" x14ac:dyDescent="0.15">
      <c r="A257" s="43" t="s">
        <v>981</v>
      </c>
      <c r="B257" s="34" t="s">
        <v>780</v>
      </c>
      <c r="C257" s="34" t="s">
        <v>781</v>
      </c>
      <c r="D257" s="44" t="s">
        <v>12</v>
      </c>
      <c r="E257" s="44" t="s">
        <v>1050</v>
      </c>
      <c r="F257" s="45">
        <v>1</v>
      </c>
      <c r="G257" s="46">
        <v>1</v>
      </c>
      <c r="H257" s="47" t="s">
        <v>979</v>
      </c>
      <c r="I257" s="44" t="s">
        <v>13</v>
      </c>
      <c r="J257" s="48">
        <v>41195</v>
      </c>
      <c r="K257" s="63"/>
      <c r="L257" s="61"/>
      <c r="M257" s="62"/>
      <c r="N257" s="77">
        <f t="shared" si="46"/>
        <v>6000</v>
      </c>
      <c r="O257" s="77">
        <f>AVERAGE($N$2:N257)</f>
        <v>5565.3211805555547</v>
      </c>
      <c r="P257" s="77">
        <f t="shared" si="42"/>
        <v>1.7046228213503127</v>
      </c>
      <c r="Q257" s="49">
        <f t="shared" si="43"/>
        <v>1.7</v>
      </c>
      <c r="R257" s="49">
        <f t="shared" si="44"/>
        <v>2.7</v>
      </c>
      <c r="S257" s="50">
        <f t="shared" si="45"/>
        <v>0.34615384615384615</v>
      </c>
      <c r="T257" s="50">
        <f t="shared" si="37"/>
        <v>4640.3846153846152</v>
      </c>
      <c r="U257" s="50">
        <f t="shared" si="40"/>
        <v>0</v>
      </c>
      <c r="V257" s="50">
        <f>IF(A257&lt;&gt;"",AVERAGE($F$2:F257),"")</f>
        <v>1.24609375</v>
      </c>
      <c r="W257" s="50">
        <f>IF(A257&lt;&gt;"", AVERAGE($G$2:G257), "")</f>
        <v>1.67578125</v>
      </c>
      <c r="X257" s="50">
        <f>IF(A257&lt;&gt;"", COUNTIF($H$2:H257, "AC")/SUM($G$2:G257), "")</f>
        <v>0.58508158508158503</v>
      </c>
      <c r="Y257" s="50">
        <f t="shared" si="36"/>
        <v>5039.8524002039621</v>
      </c>
      <c r="Z257" s="50">
        <f t="shared" si="41"/>
        <v>2.1210459800304307</v>
      </c>
      <c r="AA257" s="50" t="str">
        <f t="shared" si="38"/>
        <v>NA</v>
      </c>
      <c r="AB257" s="75" t="str">
        <f t="shared" si="39"/>
        <v>NA</v>
      </c>
      <c r="AC257" s="47" t="s">
        <v>980</v>
      </c>
      <c r="AD257" s="47" t="s">
        <v>980</v>
      </c>
      <c r="AE257" s="47" t="s">
        <v>980</v>
      </c>
      <c r="AF257" s="47" t="s">
        <v>980</v>
      </c>
    </row>
    <row r="258" spans="1:32" x14ac:dyDescent="0.15">
      <c r="A258" s="43" t="s">
        <v>981</v>
      </c>
      <c r="B258" s="34" t="s">
        <v>782</v>
      </c>
      <c r="C258" s="34" t="s">
        <v>783</v>
      </c>
      <c r="D258" s="44" t="s">
        <v>120</v>
      </c>
      <c r="E258" s="44" t="s">
        <v>1050</v>
      </c>
      <c r="F258" s="45">
        <v>1</v>
      </c>
      <c r="G258" s="46">
        <v>1</v>
      </c>
      <c r="H258" s="47" t="s">
        <v>979</v>
      </c>
      <c r="I258" s="44" t="s">
        <v>31</v>
      </c>
      <c r="J258" s="48">
        <v>41195</v>
      </c>
      <c r="K258" s="63"/>
      <c r="L258" s="61"/>
      <c r="M258" s="62"/>
      <c r="N258" s="77">
        <f t="shared" si="46"/>
        <v>6000</v>
      </c>
      <c r="O258" s="77">
        <f>AVERAGE($N$2:N258)</f>
        <v>5567.012537829658</v>
      </c>
      <c r="P258" s="77">
        <f t="shared" si="42"/>
        <v>1.6913572741032112</v>
      </c>
      <c r="Q258" s="49">
        <f t="shared" si="43"/>
        <v>1.7</v>
      </c>
      <c r="R258" s="49">
        <f t="shared" si="44"/>
        <v>2.7</v>
      </c>
      <c r="S258" s="50">
        <f t="shared" si="45"/>
        <v>0.34615384615384615</v>
      </c>
      <c r="T258" s="50">
        <f t="shared" si="37"/>
        <v>4640.3846153846152</v>
      </c>
      <c r="U258" s="50">
        <f t="shared" si="40"/>
        <v>0</v>
      </c>
      <c r="V258" s="50">
        <f>IF(A258&lt;&gt;"",AVERAGE($F$2:F258),"")</f>
        <v>1.245136186770428</v>
      </c>
      <c r="W258" s="50">
        <f>IF(A258&lt;&gt;"", AVERAGE($G$2:G258), "")</f>
        <v>1.6731517509727627</v>
      </c>
      <c r="X258" s="50">
        <f>IF(A258&lt;&gt;"", COUNTIF($H$2:H258, "AC")/SUM($G$2:G258), "")</f>
        <v>0.586046511627907</v>
      </c>
      <c r="Y258" s="50">
        <f t="shared" ref="Y258:Y280" si="47">IF(A258&lt;&gt;"", V258/5*0.5+(1-(W258-1)/10)*0.25+X258*0.25, "")*10000</f>
        <v>5041.9645280970053</v>
      </c>
      <c r="Z258" s="50">
        <f t="shared" si="41"/>
        <v>2.1121278930431799</v>
      </c>
      <c r="AA258" s="50" t="str">
        <f t="shared" si="38"/>
        <v>NA</v>
      </c>
      <c r="AB258" s="75" t="str">
        <f t="shared" si="39"/>
        <v>NA</v>
      </c>
      <c r="AC258" s="47" t="s">
        <v>980</v>
      </c>
      <c r="AD258" s="47" t="s">
        <v>980</v>
      </c>
      <c r="AE258" s="47" t="s">
        <v>980</v>
      </c>
      <c r="AF258" s="47" t="s">
        <v>980</v>
      </c>
    </row>
    <row r="259" spans="1:32" x14ac:dyDescent="0.15">
      <c r="A259" s="43" t="s">
        <v>981</v>
      </c>
      <c r="B259" s="34" t="s">
        <v>784</v>
      </c>
      <c r="C259" s="34" t="s">
        <v>785</v>
      </c>
      <c r="D259" s="44" t="s">
        <v>745</v>
      </c>
      <c r="E259" s="44" t="s">
        <v>1050</v>
      </c>
      <c r="F259" s="45">
        <v>1</v>
      </c>
      <c r="G259" s="46">
        <v>1</v>
      </c>
      <c r="H259" s="47" t="s">
        <v>979</v>
      </c>
      <c r="I259" s="44" t="s">
        <v>727</v>
      </c>
      <c r="J259" s="48">
        <v>41195</v>
      </c>
      <c r="K259" s="63"/>
      <c r="L259" s="61"/>
      <c r="M259" s="62"/>
      <c r="N259" s="77">
        <f t="shared" si="46"/>
        <v>6000</v>
      </c>
      <c r="O259" s="77">
        <f>AVERAGE($N$2:N259)</f>
        <v>5568.690783807062</v>
      </c>
      <c r="P259" s="77">
        <f t="shared" si="42"/>
        <v>1.6782459774040035</v>
      </c>
      <c r="Q259" s="49">
        <f t="shared" si="43"/>
        <v>1.7</v>
      </c>
      <c r="R259" s="49">
        <f t="shared" si="44"/>
        <v>2.7</v>
      </c>
      <c r="S259" s="50">
        <f t="shared" si="45"/>
        <v>0.34615384615384615</v>
      </c>
      <c r="T259" s="50">
        <f t="shared" ref="T259:T278" si="48">(Q259/5*0.5+(1-(R259-1)/10)*0.25+S259*0.25)*10000</f>
        <v>4640.3846153846152</v>
      </c>
      <c r="U259" s="50">
        <f t="shared" si="40"/>
        <v>0</v>
      </c>
      <c r="V259" s="50">
        <f>IF(A259&lt;&gt;"",AVERAGE($F$2:F259),"")</f>
        <v>1.2441860465116279</v>
      </c>
      <c r="W259" s="50">
        <f>IF(A259&lt;&gt;"", AVERAGE($G$2:G259), "")</f>
        <v>1.6705426356589148</v>
      </c>
      <c r="X259" s="50">
        <f>IF(A259&lt;&gt;"", COUNTIF($H$2:H259, "AC")/SUM($G$2:G259), "")</f>
        <v>0.58700696055684454</v>
      </c>
      <c r="Y259" s="50">
        <f t="shared" si="47"/>
        <v>5044.0677889890103</v>
      </c>
      <c r="Z259" s="50">
        <f t="shared" si="41"/>
        <v>2.1032608920049825</v>
      </c>
      <c r="AA259" s="50" t="str">
        <f t="shared" ref="AA259:AA274" si="49">IF(ISERROR(MIN(86400*AB259/(4*3600), 1)), "NA", MIN(86400*AB259/(4*3600), 1))</f>
        <v>NA</v>
      </c>
      <c r="AB259" s="75" t="str">
        <f t="shared" ref="AB259:AB277" si="50">IF(AC259="-","NA",SUM(AC259:AF259))</f>
        <v>NA</v>
      </c>
      <c r="AC259" s="47" t="s">
        <v>980</v>
      </c>
      <c r="AD259" s="47" t="s">
        <v>980</v>
      </c>
      <c r="AE259" s="47" t="s">
        <v>980</v>
      </c>
      <c r="AF259" s="47" t="s">
        <v>980</v>
      </c>
    </row>
    <row r="260" spans="1:32" x14ac:dyDescent="0.15">
      <c r="A260" s="43" t="s">
        <v>981</v>
      </c>
      <c r="B260" s="34" t="s">
        <v>786</v>
      </c>
      <c r="C260" s="34" t="s">
        <v>787</v>
      </c>
      <c r="D260" s="44" t="s">
        <v>12</v>
      </c>
      <c r="E260" s="44" t="s">
        <v>1050</v>
      </c>
      <c r="F260" s="45">
        <v>1</v>
      </c>
      <c r="G260" s="46">
        <v>1</v>
      </c>
      <c r="H260" s="47" t="s">
        <v>979</v>
      </c>
      <c r="I260" s="44" t="s">
        <v>13</v>
      </c>
      <c r="J260" s="48">
        <v>41197</v>
      </c>
      <c r="K260" s="63"/>
      <c r="L260" s="61"/>
      <c r="M260" s="62"/>
      <c r="N260" s="77">
        <f t="shared" si="46"/>
        <v>6000</v>
      </c>
      <c r="O260" s="77">
        <f>AVERAGE($N$2:N260)</f>
        <v>5570.3560703560697</v>
      </c>
      <c r="P260" s="77">
        <f t="shared" si="42"/>
        <v>1.6652865490077602</v>
      </c>
      <c r="Q260" s="49">
        <f t="shared" si="43"/>
        <v>1.7</v>
      </c>
      <c r="R260" s="49">
        <f t="shared" si="44"/>
        <v>2.7</v>
      </c>
      <c r="S260" s="50">
        <f t="shared" si="45"/>
        <v>0.34615384615384615</v>
      </c>
      <c r="T260" s="50">
        <f t="shared" si="48"/>
        <v>4640.3846153846152</v>
      </c>
      <c r="U260" s="50">
        <f t="shared" ref="U260:U278" si="51">T260-T259</f>
        <v>0</v>
      </c>
      <c r="V260" s="50">
        <f>IF(A260&lt;&gt;"",AVERAGE($F$2:F260),"")</f>
        <v>1.2432432432432432</v>
      </c>
      <c r="W260" s="50">
        <f>IF(A260&lt;&gt;"", AVERAGE($G$2:G260), "")</f>
        <v>1.667953667953668</v>
      </c>
      <c r="X260" s="50">
        <f>IF(A260&lt;&gt;"", COUNTIF($H$2:H260, "AC")/SUM($G$2:G260), "")</f>
        <v>0.58796296296296291</v>
      </c>
      <c r="Y260" s="50">
        <f t="shared" si="47"/>
        <v>5046.162233662234</v>
      </c>
      <c r="Z260" s="50">
        <f t="shared" ref="Z260:Z277" si="52">Y260-Y259</f>
        <v>2.0944446732237338</v>
      </c>
      <c r="AA260" s="50" t="str">
        <f t="shared" si="49"/>
        <v>NA</v>
      </c>
      <c r="AB260" s="75" t="str">
        <f t="shared" si="50"/>
        <v>NA</v>
      </c>
      <c r="AC260" s="47" t="s">
        <v>980</v>
      </c>
      <c r="AD260" s="47" t="s">
        <v>980</v>
      </c>
      <c r="AE260" s="47" t="s">
        <v>980</v>
      </c>
      <c r="AF260" s="47" t="s">
        <v>980</v>
      </c>
    </row>
    <row r="261" spans="1:32" x14ac:dyDescent="0.15">
      <c r="A261" s="43" t="s">
        <v>981</v>
      </c>
      <c r="B261" s="34" t="s">
        <v>788</v>
      </c>
      <c r="C261" s="34" t="s">
        <v>789</v>
      </c>
      <c r="D261" s="44" t="s">
        <v>399</v>
      </c>
      <c r="E261" s="44" t="s">
        <v>1050</v>
      </c>
      <c r="F261" s="45">
        <v>1</v>
      </c>
      <c r="G261" s="46">
        <v>1</v>
      </c>
      <c r="H261" s="47" t="s">
        <v>979</v>
      </c>
      <c r="I261" s="44" t="s">
        <v>31</v>
      </c>
      <c r="J261" s="48">
        <v>41197</v>
      </c>
      <c r="K261" s="63"/>
      <c r="L261" s="61"/>
      <c r="M261" s="62"/>
      <c r="N261" s="77">
        <f t="shared" si="46"/>
        <v>6000</v>
      </c>
      <c r="O261" s="77">
        <f>AVERAGE($N$2:N261)</f>
        <v>5572.008547008546</v>
      </c>
      <c r="P261" s="77">
        <f t="shared" si="42"/>
        <v>1.6524766524762526</v>
      </c>
      <c r="Q261" s="49">
        <f t="shared" si="43"/>
        <v>1.7</v>
      </c>
      <c r="R261" s="49">
        <f t="shared" si="44"/>
        <v>2.7</v>
      </c>
      <c r="S261" s="50">
        <f t="shared" si="45"/>
        <v>0.375</v>
      </c>
      <c r="T261" s="50">
        <f t="shared" si="48"/>
        <v>4712.4999999999991</v>
      </c>
      <c r="U261" s="50">
        <f t="shared" si="51"/>
        <v>72.115384615383846</v>
      </c>
      <c r="V261" s="50">
        <f>IF(A261&lt;&gt;"",AVERAGE($F$2:F261),"")</f>
        <v>1.2423076923076923</v>
      </c>
      <c r="W261" s="50">
        <f>IF(A261&lt;&gt;"", AVERAGE($G$2:G261), "")</f>
        <v>1.6653846153846155</v>
      </c>
      <c r="X261" s="50">
        <f>IF(A261&lt;&gt;"", COUNTIF($H$2:H261, "AC")/SUM($G$2:G261), "")</f>
        <v>0.5889145496535797</v>
      </c>
      <c r="Y261" s="50">
        <f t="shared" si="47"/>
        <v>5048.2479125954869</v>
      </c>
      <c r="Z261" s="50">
        <f t="shared" si="52"/>
        <v>2.0856789332528933</v>
      </c>
      <c r="AA261" s="50" t="str">
        <f t="shared" si="49"/>
        <v>NA</v>
      </c>
      <c r="AB261" s="75" t="str">
        <f t="shared" si="50"/>
        <v>NA</v>
      </c>
      <c r="AC261" s="47" t="s">
        <v>980</v>
      </c>
      <c r="AD261" s="47" t="s">
        <v>980</v>
      </c>
      <c r="AE261" s="47" t="s">
        <v>980</v>
      </c>
      <c r="AF261" s="47" t="s">
        <v>980</v>
      </c>
    </row>
    <row r="262" spans="1:32" x14ac:dyDescent="0.15">
      <c r="A262" s="43" t="s">
        <v>981</v>
      </c>
      <c r="B262" s="34" t="s">
        <v>790</v>
      </c>
      <c r="C262" s="34" t="s">
        <v>791</v>
      </c>
      <c r="D262" s="44" t="s">
        <v>792</v>
      </c>
      <c r="E262" s="44" t="s">
        <v>1050</v>
      </c>
      <c r="F262" s="45">
        <v>1</v>
      </c>
      <c r="G262" s="46">
        <v>1</v>
      </c>
      <c r="H262" s="47" t="s">
        <v>979</v>
      </c>
      <c r="I262" s="44" t="s">
        <v>13</v>
      </c>
      <c r="J262" s="48">
        <v>41198</v>
      </c>
      <c r="K262" s="63"/>
      <c r="L262" s="61"/>
      <c r="M262" s="62"/>
      <c r="N262" s="77">
        <f t="shared" si="46"/>
        <v>6000</v>
      </c>
      <c r="O262" s="77">
        <f>AVERAGE($N$2:N262)</f>
        <v>5573.6483610046816</v>
      </c>
      <c r="P262" s="77">
        <f t="shared" si="42"/>
        <v>1.6398139961356719</v>
      </c>
      <c r="Q262" s="49">
        <f t="shared" si="43"/>
        <v>1.6</v>
      </c>
      <c r="R262" s="49">
        <f t="shared" si="44"/>
        <v>2.5</v>
      </c>
      <c r="S262" s="50">
        <f t="shared" si="45"/>
        <v>0.6</v>
      </c>
      <c r="T262" s="50">
        <f t="shared" si="48"/>
        <v>5225</v>
      </c>
      <c r="U262" s="50">
        <f t="shared" si="51"/>
        <v>512.50000000000091</v>
      </c>
      <c r="V262" s="50">
        <f>IF(A262&lt;&gt;"",AVERAGE($F$2:F262),"")</f>
        <v>1.2413793103448276</v>
      </c>
      <c r="W262" s="50">
        <f>IF(A262&lt;&gt;"", AVERAGE($G$2:G262), "")</f>
        <v>1.6628352490421456</v>
      </c>
      <c r="X262" s="50">
        <f>IF(A262&lt;&gt;"", COUNTIF($H$2:H262, "AC")/SUM($G$2:G262), "")</f>
        <v>0.58986175115207373</v>
      </c>
      <c r="Y262" s="50">
        <f t="shared" si="47"/>
        <v>5050.3248759644757</v>
      </c>
      <c r="Z262" s="50">
        <f t="shared" si="52"/>
        <v>2.0769633689887996</v>
      </c>
      <c r="AA262" s="50" t="str">
        <f t="shared" si="49"/>
        <v>NA</v>
      </c>
      <c r="AB262" s="75" t="str">
        <f t="shared" si="50"/>
        <v>NA</v>
      </c>
      <c r="AC262" s="47" t="s">
        <v>980</v>
      </c>
      <c r="AD262" s="47" t="s">
        <v>980</v>
      </c>
      <c r="AE262" s="47" t="s">
        <v>980</v>
      </c>
      <c r="AF262" s="47" t="s">
        <v>980</v>
      </c>
    </row>
    <row r="263" spans="1:32" x14ac:dyDescent="0.15">
      <c r="A263" s="43" t="s">
        <v>981</v>
      </c>
      <c r="B263" s="34" t="s">
        <v>793</v>
      </c>
      <c r="C263" s="34" t="s">
        <v>794</v>
      </c>
      <c r="D263" s="44" t="s">
        <v>288</v>
      </c>
      <c r="E263" s="44" t="s">
        <v>1050</v>
      </c>
      <c r="F263" s="45">
        <v>1</v>
      </c>
      <c r="G263" s="46">
        <v>1</v>
      </c>
      <c r="H263" s="47" t="s">
        <v>979</v>
      </c>
      <c r="I263" s="44" t="s">
        <v>31</v>
      </c>
      <c r="J263" s="48">
        <v>41198</v>
      </c>
      <c r="K263" s="63"/>
      <c r="L263" s="61"/>
      <c r="M263" s="62"/>
      <c r="N263" s="77">
        <f t="shared" si="46"/>
        <v>6000</v>
      </c>
      <c r="O263" s="77">
        <f>AVERAGE($N$2:N263)</f>
        <v>5575.2756573367251</v>
      </c>
      <c r="P263" s="77">
        <f t="shared" si="42"/>
        <v>1.6272963320434428</v>
      </c>
      <c r="Q263" s="49">
        <f t="shared" si="43"/>
        <v>1.4</v>
      </c>
      <c r="R263" s="49">
        <f t="shared" si="44"/>
        <v>1.6</v>
      </c>
      <c r="S263" s="50">
        <f t="shared" si="45"/>
        <v>0.6</v>
      </c>
      <c r="T263" s="50">
        <f t="shared" si="48"/>
        <v>5250</v>
      </c>
      <c r="U263" s="50">
        <f t="shared" si="51"/>
        <v>25</v>
      </c>
      <c r="V263" s="50">
        <f>IF(A263&lt;&gt;"",AVERAGE($F$2:F263),"")</f>
        <v>1.2404580152671756</v>
      </c>
      <c r="W263" s="50">
        <f>IF(A263&lt;&gt;"", AVERAGE($G$2:G263), "")</f>
        <v>1.6603053435114503</v>
      </c>
      <c r="X263" s="50">
        <f>IF(A263&lt;&gt;"", COUNTIF($H$2:H263, "AC")/SUM($G$2:G263), "")</f>
        <v>0.59080459770114946</v>
      </c>
      <c r="Y263" s="50">
        <f t="shared" si="47"/>
        <v>5052.3931736421864</v>
      </c>
      <c r="Z263" s="50">
        <f t="shared" si="52"/>
        <v>2.0682976777106887</v>
      </c>
      <c r="AA263" s="50" t="str">
        <f t="shared" si="49"/>
        <v>NA</v>
      </c>
      <c r="AB263" s="75" t="str">
        <f t="shared" si="50"/>
        <v>NA</v>
      </c>
      <c r="AC263" s="47" t="s">
        <v>980</v>
      </c>
      <c r="AD263" s="47" t="s">
        <v>980</v>
      </c>
      <c r="AE263" s="47" t="s">
        <v>980</v>
      </c>
      <c r="AF263" s="47" t="s">
        <v>980</v>
      </c>
    </row>
    <row r="264" spans="1:32" x14ac:dyDescent="0.15">
      <c r="A264" s="43" t="s">
        <v>981</v>
      </c>
      <c r="B264" s="34" t="s">
        <v>795</v>
      </c>
      <c r="C264" s="34" t="s">
        <v>796</v>
      </c>
      <c r="D264" s="44" t="s">
        <v>797</v>
      </c>
      <c r="E264" s="44" t="s">
        <v>1050</v>
      </c>
      <c r="F264" s="45">
        <v>1</v>
      </c>
      <c r="G264" s="46">
        <v>1</v>
      </c>
      <c r="H264" s="47" t="s">
        <v>979</v>
      </c>
      <c r="I264" s="44" t="s">
        <v>727</v>
      </c>
      <c r="J264" s="48">
        <v>41199</v>
      </c>
      <c r="K264" s="63"/>
      <c r="L264" s="61"/>
      <c r="M264" s="62"/>
      <c r="N264" s="77">
        <f t="shared" si="46"/>
        <v>6000</v>
      </c>
      <c r="O264" s="77">
        <f>AVERAGE($N$2:N264)</f>
        <v>5576.8905787917183</v>
      </c>
      <c r="P264" s="77">
        <f t="shared" si="42"/>
        <v>1.6149214549932367</v>
      </c>
      <c r="Q264" s="49">
        <f t="shared" si="43"/>
        <v>1.4</v>
      </c>
      <c r="R264" s="49">
        <f t="shared" si="44"/>
        <v>1.6</v>
      </c>
      <c r="S264" s="50">
        <f t="shared" si="45"/>
        <v>0.6428571428571429</v>
      </c>
      <c r="T264" s="50">
        <f t="shared" si="48"/>
        <v>5357.1428571428569</v>
      </c>
      <c r="U264" s="50">
        <f t="shared" si="51"/>
        <v>107.14285714285688</v>
      </c>
      <c r="V264" s="50">
        <f>IF(A264&lt;&gt;"",AVERAGE($F$2:F264),"")</f>
        <v>1.2395437262357414</v>
      </c>
      <c r="W264" s="50">
        <f>IF(A264&lt;&gt;"", AVERAGE($G$2:G264), "")</f>
        <v>1.6577946768060836</v>
      </c>
      <c r="X264" s="50">
        <f>IF(A264&lt;&gt;"", COUNTIF($H$2:H264, "AC")/SUM($G$2:G264), "")</f>
        <v>0.59174311926605505</v>
      </c>
      <c r="Y264" s="50">
        <f t="shared" si="47"/>
        <v>5054.4528551993581</v>
      </c>
      <c r="Z264" s="50">
        <f t="shared" si="52"/>
        <v>2.0596815571716434</v>
      </c>
      <c r="AA264" s="50" t="str">
        <f t="shared" si="49"/>
        <v>NA</v>
      </c>
      <c r="AB264" s="75" t="str">
        <f t="shared" si="50"/>
        <v>NA</v>
      </c>
      <c r="AC264" s="47" t="s">
        <v>980</v>
      </c>
      <c r="AD264" s="47" t="s">
        <v>980</v>
      </c>
      <c r="AE264" s="47" t="s">
        <v>980</v>
      </c>
      <c r="AF264" s="47" t="s">
        <v>980</v>
      </c>
    </row>
    <row r="265" spans="1:32" x14ac:dyDescent="0.15">
      <c r="A265" s="43" t="s">
        <v>977</v>
      </c>
      <c r="B265" s="33">
        <v>11727</v>
      </c>
      <c r="C265" s="33" t="s">
        <v>935</v>
      </c>
      <c r="D265" s="47" t="s">
        <v>936</v>
      </c>
      <c r="E265" s="44" t="s">
        <v>1050</v>
      </c>
      <c r="F265" s="47">
        <v>1</v>
      </c>
      <c r="G265" s="55">
        <v>1</v>
      </c>
      <c r="H265" s="47" t="s">
        <v>979</v>
      </c>
      <c r="I265" s="47" t="s">
        <v>978</v>
      </c>
      <c r="J265" s="56">
        <v>41202</v>
      </c>
      <c r="L265" s="73" t="s">
        <v>941</v>
      </c>
      <c r="N265" s="77">
        <f t="shared" si="46"/>
        <v>6000</v>
      </c>
      <c r="O265" s="77">
        <f>AVERAGE($N$2:N265)</f>
        <v>5578.4932659932656</v>
      </c>
      <c r="P265" s="77">
        <f t="shared" si="42"/>
        <v>1.6026872015472691</v>
      </c>
      <c r="Q265" s="49">
        <f t="shared" si="43"/>
        <v>1.4</v>
      </c>
      <c r="R265" s="49">
        <f t="shared" si="44"/>
        <v>1.5</v>
      </c>
      <c r="S265" s="50">
        <f t="shared" si="45"/>
        <v>1</v>
      </c>
      <c r="T265" s="50">
        <f t="shared" si="48"/>
        <v>6274.9999999999991</v>
      </c>
      <c r="U265" s="50">
        <f t="shared" si="51"/>
        <v>917.85714285714221</v>
      </c>
      <c r="V265" s="50">
        <f>IF(A265&lt;&gt;"",AVERAGE($F$2:F265),"")</f>
        <v>1.2386363636363635</v>
      </c>
      <c r="W265" s="50">
        <f>IF(A265&lt;&gt;"", AVERAGE($G$2:G265), "")</f>
        <v>1.6553030303030303</v>
      </c>
      <c r="X265" s="50">
        <f>IF(A265&lt;&gt;"", COUNTIF($H$2:H265, "AC")/SUM($G$2:G265), "")</f>
        <v>0.59267734553775742</v>
      </c>
      <c r="Y265" s="50">
        <f t="shared" si="47"/>
        <v>5056.5039699049994</v>
      </c>
      <c r="Z265" s="50">
        <f t="shared" si="52"/>
        <v>2.0511147056413392</v>
      </c>
      <c r="AA265" s="50" t="str">
        <f t="shared" si="49"/>
        <v>NA</v>
      </c>
      <c r="AB265" s="75" t="str">
        <f t="shared" si="50"/>
        <v>NA</v>
      </c>
      <c r="AC265" s="47" t="s">
        <v>980</v>
      </c>
      <c r="AD265" s="47" t="s">
        <v>980</v>
      </c>
      <c r="AE265" s="47" t="s">
        <v>980</v>
      </c>
      <c r="AF265" s="47" t="s">
        <v>980</v>
      </c>
    </row>
    <row r="266" spans="1:32" x14ac:dyDescent="0.15">
      <c r="A266" s="43" t="s">
        <v>977</v>
      </c>
      <c r="B266" s="33">
        <v>11498</v>
      </c>
      <c r="C266" s="33" t="s">
        <v>937</v>
      </c>
      <c r="D266" s="47" t="s">
        <v>938</v>
      </c>
      <c r="E266" s="44" t="s">
        <v>1050</v>
      </c>
      <c r="F266" s="47">
        <v>1</v>
      </c>
      <c r="G266" s="55">
        <v>1</v>
      </c>
      <c r="H266" s="47" t="s">
        <v>979</v>
      </c>
      <c r="I266" s="47" t="s">
        <v>978</v>
      </c>
      <c r="J266" s="56">
        <v>41202</v>
      </c>
      <c r="L266" s="73" t="s">
        <v>942</v>
      </c>
      <c r="N266" s="77">
        <f t="shared" si="46"/>
        <v>6000</v>
      </c>
      <c r="O266" s="77">
        <f>AVERAGE($N$2:N266)</f>
        <v>5580.0838574423469</v>
      </c>
      <c r="P266" s="77">
        <f t="shared" si="42"/>
        <v>1.5905914490813302</v>
      </c>
      <c r="Q266" s="49">
        <f t="shared" si="43"/>
        <v>1</v>
      </c>
      <c r="R266" s="49">
        <f t="shared" si="44"/>
        <v>1</v>
      </c>
      <c r="S266" s="50">
        <f t="shared" si="45"/>
        <v>1</v>
      </c>
      <c r="T266" s="50">
        <f t="shared" si="48"/>
        <v>6000</v>
      </c>
      <c r="U266" s="50">
        <f t="shared" si="51"/>
        <v>-274.99999999999909</v>
      </c>
      <c r="V266" s="50">
        <f>IF(A266&lt;&gt;"",AVERAGE($F$2:F266),"")</f>
        <v>1.2377358490566037</v>
      </c>
      <c r="W266" s="50">
        <f>IF(A266&lt;&gt;"", AVERAGE($G$2:G266), "")</f>
        <v>1.6528301886792454</v>
      </c>
      <c r="X266" s="50">
        <f>IF(A266&lt;&gt;"", COUNTIF($H$2:H266, "AC")/SUM($G$2:G266), "")</f>
        <v>0.59360730593607303</v>
      </c>
      <c r="Y266" s="50">
        <f t="shared" si="47"/>
        <v>5058.5465667269746</v>
      </c>
      <c r="Z266" s="50">
        <f t="shared" si="52"/>
        <v>2.0425968219751667</v>
      </c>
      <c r="AA266" s="50" t="str">
        <f t="shared" si="49"/>
        <v>NA</v>
      </c>
      <c r="AB266" s="75" t="str">
        <f t="shared" si="50"/>
        <v>NA</v>
      </c>
      <c r="AC266" s="47" t="s">
        <v>980</v>
      </c>
      <c r="AD266" s="47" t="s">
        <v>980</v>
      </c>
      <c r="AE266" s="47" t="s">
        <v>980</v>
      </c>
      <c r="AF266" s="47" t="s">
        <v>980</v>
      </c>
    </row>
    <row r="267" spans="1:32" x14ac:dyDescent="0.15">
      <c r="A267" s="43" t="s">
        <v>977</v>
      </c>
      <c r="B267" s="33">
        <v>11172</v>
      </c>
      <c r="C267" s="33" t="s">
        <v>939</v>
      </c>
      <c r="D267" s="47" t="s">
        <v>938</v>
      </c>
      <c r="E267" s="44" t="s">
        <v>1050</v>
      </c>
      <c r="F267" s="47">
        <v>1</v>
      </c>
      <c r="G267" s="55">
        <v>1</v>
      </c>
      <c r="H267" s="47" t="s">
        <v>979</v>
      </c>
      <c r="I267" s="47" t="s">
        <v>978</v>
      </c>
      <c r="J267" s="56">
        <v>41202</v>
      </c>
      <c r="L267" s="73" t="s">
        <v>942</v>
      </c>
      <c r="N267" s="77">
        <f t="shared" si="46"/>
        <v>6000</v>
      </c>
      <c r="O267" s="77">
        <f>AVERAGE($N$2:N267)</f>
        <v>5581.6624895572259</v>
      </c>
      <c r="P267" s="77">
        <f t="shared" ref="P267:P280" si="53">O267-O266</f>
        <v>1.5786321148789284</v>
      </c>
      <c r="Q267" s="49">
        <f t="shared" ref="Q267:Q280" si="54">AVERAGE(F258:F267)</f>
        <v>1</v>
      </c>
      <c r="R267" s="49">
        <f t="shared" ref="R267:R280" si="55">AVERAGE(G258:G267)</f>
        <v>1</v>
      </c>
      <c r="S267" s="50">
        <f t="shared" ref="S267:S280" si="56">COUNTIF(H259:H267, "AC")/SUM(G259:G267)</f>
        <v>1</v>
      </c>
      <c r="T267" s="50">
        <f t="shared" si="48"/>
        <v>6000</v>
      </c>
      <c r="U267" s="50">
        <f t="shared" si="51"/>
        <v>0</v>
      </c>
      <c r="V267" s="50">
        <f>IF(A267&lt;&gt;"",AVERAGE($F$2:F267),"")</f>
        <v>1.236842105263158</v>
      </c>
      <c r="W267" s="50">
        <f>IF(A267&lt;&gt;"", AVERAGE($G$2:G267), "")</f>
        <v>1.6503759398496241</v>
      </c>
      <c r="X267" s="50">
        <f>IF(A267&lt;&gt;"", COUNTIF($H$2:H267, "AC")/SUM($G$2:G267), "")</f>
        <v>0.59453302961275623</v>
      </c>
      <c r="Y267" s="50">
        <f t="shared" si="47"/>
        <v>5060.5806943326425</v>
      </c>
      <c r="Z267" s="50">
        <f t="shared" si="52"/>
        <v>2.0341276056678907</v>
      </c>
      <c r="AA267" s="50" t="str">
        <f t="shared" si="49"/>
        <v>NA</v>
      </c>
      <c r="AB267" s="75" t="str">
        <f t="shared" si="50"/>
        <v>NA</v>
      </c>
      <c r="AC267" s="47" t="s">
        <v>980</v>
      </c>
      <c r="AD267" s="47" t="s">
        <v>980</v>
      </c>
      <c r="AE267" s="47" t="s">
        <v>980</v>
      </c>
      <c r="AF267" s="47" t="s">
        <v>980</v>
      </c>
    </row>
    <row r="268" spans="1:32" ht="14" customHeight="1" x14ac:dyDescent="0.15">
      <c r="A268" s="43" t="s">
        <v>976</v>
      </c>
      <c r="B268" s="33">
        <v>231</v>
      </c>
      <c r="C268" s="33" t="s">
        <v>948</v>
      </c>
      <c r="D268" s="47" t="s">
        <v>949</v>
      </c>
      <c r="E268" s="44" t="s">
        <v>1050</v>
      </c>
      <c r="F268" s="47">
        <v>1</v>
      </c>
      <c r="G268" s="55">
        <v>2</v>
      </c>
      <c r="H268" s="47" t="s">
        <v>961</v>
      </c>
      <c r="I268" s="47" t="s">
        <v>950</v>
      </c>
      <c r="J268" s="56">
        <v>41204</v>
      </c>
      <c r="K268" s="73" t="s">
        <v>951</v>
      </c>
      <c r="L268" s="73" t="s">
        <v>952</v>
      </c>
      <c r="N268" s="77">
        <f t="shared" si="46"/>
        <v>4500</v>
      </c>
      <c r="O268" s="77">
        <f>AVERAGE($N$2:N268)</f>
        <v>5577.6113191843524</v>
      </c>
      <c r="P268" s="77">
        <f t="shared" si="53"/>
        <v>-4.0511703728734574</v>
      </c>
      <c r="Q268" s="49">
        <f t="shared" si="54"/>
        <v>1</v>
      </c>
      <c r="R268" s="49">
        <f t="shared" si="55"/>
        <v>1.1000000000000001</v>
      </c>
      <c r="S268" s="50">
        <f t="shared" si="56"/>
        <v>0.9</v>
      </c>
      <c r="T268" s="50">
        <f t="shared" si="48"/>
        <v>5725</v>
      </c>
      <c r="U268" s="50">
        <f t="shared" si="51"/>
        <v>-275</v>
      </c>
      <c r="V268" s="50">
        <f>IF(A268&lt;&gt;"",AVERAGE($F$2:F268),"")</f>
        <v>1.2359550561797752</v>
      </c>
      <c r="W268" s="50">
        <f>IF(A268&lt;&gt;"", AVERAGE($G$2:G268), "")</f>
        <v>1.651685393258427</v>
      </c>
      <c r="X268" s="50">
        <f>IF(A268&lt;&gt;"", COUNTIF($H$2:H268, "AC")/SUM($G$2:G268), "")</f>
        <v>0.59410430839002271</v>
      </c>
      <c r="Y268" s="50">
        <f t="shared" si="47"/>
        <v>5058.2944788402247</v>
      </c>
      <c r="Z268" s="50">
        <f t="shared" si="52"/>
        <v>-2.2862154924177958</v>
      </c>
      <c r="AA268" s="50" t="str">
        <f t="shared" si="49"/>
        <v>NA</v>
      </c>
      <c r="AB268" s="75" t="str">
        <f t="shared" si="50"/>
        <v>NA</v>
      </c>
      <c r="AC268" s="47" t="s">
        <v>971</v>
      </c>
      <c r="AD268" s="47" t="s">
        <v>972</v>
      </c>
      <c r="AE268" s="47" t="s">
        <v>973</v>
      </c>
      <c r="AF268" s="47" t="s">
        <v>974</v>
      </c>
    </row>
    <row r="269" spans="1:32" ht="14" customHeight="1" x14ac:dyDescent="0.15">
      <c r="A269" s="43" t="s">
        <v>976</v>
      </c>
      <c r="B269" s="33">
        <v>330</v>
      </c>
      <c r="C269" s="33" t="s">
        <v>953</v>
      </c>
      <c r="D269" s="47" t="s">
        <v>954</v>
      </c>
      <c r="E269" s="44" t="s">
        <v>1050</v>
      </c>
      <c r="F269" s="47">
        <v>3</v>
      </c>
      <c r="G269" s="55">
        <v>1</v>
      </c>
      <c r="H269" s="47" t="s">
        <v>962</v>
      </c>
      <c r="I269" s="47" t="s">
        <v>955</v>
      </c>
      <c r="J269" s="56">
        <v>41204</v>
      </c>
      <c r="N269" s="77">
        <f t="shared" si="46"/>
        <v>5500</v>
      </c>
      <c r="O269" s="77">
        <f>AVERAGE($N$2:N269)</f>
        <v>5577.3217247097837</v>
      </c>
      <c r="P269" s="77">
        <f t="shared" si="53"/>
        <v>-0.28959447456873022</v>
      </c>
      <c r="Q269" s="49">
        <f t="shared" si="54"/>
        <v>1.2</v>
      </c>
      <c r="R269" s="49">
        <f t="shared" si="55"/>
        <v>1.1000000000000001</v>
      </c>
      <c r="S269" s="50">
        <f t="shared" si="56"/>
        <v>0.8</v>
      </c>
      <c r="T269" s="50">
        <f t="shared" si="48"/>
        <v>5675</v>
      </c>
      <c r="U269" s="50">
        <f t="shared" si="51"/>
        <v>-50</v>
      </c>
      <c r="V269" s="50">
        <f>IF(A269&lt;&gt;"",AVERAGE($F$2:F269),"")</f>
        <v>1.2425373134328359</v>
      </c>
      <c r="W269" s="50">
        <f>IF(A269&lt;&gt;"", AVERAGE($G$2:G269), "")</f>
        <v>1.6492537313432836</v>
      </c>
      <c r="X269" s="50">
        <f>IF(A269&lt;&gt;"", COUNTIF($H$2:H269, "AC")/SUM($G$2:G269), "")</f>
        <v>0.59276018099547512</v>
      </c>
      <c r="Y269" s="50">
        <f t="shared" si="47"/>
        <v>5062.1243330857023</v>
      </c>
      <c r="Z269" s="50">
        <f t="shared" si="52"/>
        <v>3.8298542454776907</v>
      </c>
      <c r="AA269" s="50">
        <f t="shared" si="49"/>
        <v>0.770625</v>
      </c>
      <c r="AB269" s="75">
        <f t="shared" si="50"/>
        <v>0.12843750000000001</v>
      </c>
      <c r="AC269" s="51">
        <v>9.5023148148148148E-2</v>
      </c>
      <c r="AD269" s="51">
        <v>3.3414351851851855E-2</v>
      </c>
      <c r="AE269" s="51" t="s">
        <v>993</v>
      </c>
      <c r="AF269" s="47" t="s">
        <v>994</v>
      </c>
    </row>
    <row r="270" spans="1:32" ht="14" customHeight="1" x14ac:dyDescent="0.15">
      <c r="A270" s="43" t="s">
        <v>977</v>
      </c>
      <c r="B270" s="33">
        <v>10114</v>
      </c>
      <c r="C270" s="33" t="s">
        <v>940</v>
      </c>
      <c r="D270" s="47" t="s">
        <v>938</v>
      </c>
      <c r="E270" s="44" t="s">
        <v>1050</v>
      </c>
      <c r="F270" s="47">
        <v>2</v>
      </c>
      <c r="G270" s="55">
        <v>2</v>
      </c>
      <c r="H270" s="47" t="s">
        <v>979</v>
      </c>
      <c r="I270" s="47" t="s">
        <v>978</v>
      </c>
      <c r="J270" s="56">
        <v>41204</v>
      </c>
      <c r="L270" s="73" t="s">
        <v>943</v>
      </c>
      <c r="N270" s="77">
        <f t="shared" si="46"/>
        <v>5500</v>
      </c>
      <c r="O270" s="77">
        <f>AVERAGE($N$2:N270)</f>
        <v>5577.0342833539853</v>
      </c>
      <c r="P270" s="77">
        <f t="shared" si="53"/>
        <v>-0.28744135579836438</v>
      </c>
      <c r="Q270" s="49">
        <f t="shared" si="54"/>
        <v>1.3</v>
      </c>
      <c r="R270" s="49">
        <f t="shared" si="55"/>
        <v>1.2</v>
      </c>
      <c r="S270" s="50">
        <f t="shared" si="56"/>
        <v>0.72727272727272729</v>
      </c>
      <c r="T270" s="50">
        <f t="shared" si="48"/>
        <v>5568.1818181818189</v>
      </c>
      <c r="U270" s="50">
        <f t="shared" si="51"/>
        <v>-106.81818181818107</v>
      </c>
      <c r="V270" s="50">
        <f>IF(A270&lt;&gt;"",AVERAGE($F$2:F270),"")</f>
        <v>1.245353159851301</v>
      </c>
      <c r="W270" s="50">
        <f>IF(A270&lt;&gt;"", AVERAGE($G$2:G270), "")</f>
        <v>1.6505576208178439</v>
      </c>
      <c r="X270" s="50">
        <f>IF(A270&lt;&gt;"", COUNTIF($H$2:H270, "AC")/SUM($G$2:G270), "")</f>
        <v>0.59234234234234229</v>
      </c>
      <c r="Y270" s="50">
        <f t="shared" si="47"/>
        <v>5063.5696105026964</v>
      </c>
      <c r="Z270" s="50">
        <f t="shared" si="52"/>
        <v>1.4452774169940312</v>
      </c>
      <c r="AA270" s="50" t="str">
        <f t="shared" si="49"/>
        <v>NA</v>
      </c>
      <c r="AB270" s="75" t="str">
        <f t="shared" si="50"/>
        <v>NA</v>
      </c>
      <c r="AC270" s="47" t="s">
        <v>980</v>
      </c>
      <c r="AD270" s="47" t="s">
        <v>980</v>
      </c>
      <c r="AE270" s="47" t="s">
        <v>980</v>
      </c>
      <c r="AF270" s="47" t="s">
        <v>980</v>
      </c>
    </row>
    <row r="271" spans="1:32" ht="14" customHeight="1" x14ac:dyDescent="0.15">
      <c r="A271" s="43" t="s">
        <v>977</v>
      </c>
      <c r="B271" s="33">
        <v>11559</v>
      </c>
      <c r="C271" s="33" t="s">
        <v>944</v>
      </c>
      <c r="D271" s="47" t="s">
        <v>938</v>
      </c>
      <c r="E271" s="44" t="s">
        <v>1050</v>
      </c>
      <c r="F271" s="47">
        <v>1</v>
      </c>
      <c r="G271" s="55">
        <v>1</v>
      </c>
      <c r="H271" s="47" t="s">
        <v>979</v>
      </c>
      <c r="I271" s="47" t="s">
        <v>978</v>
      </c>
      <c r="J271" s="56">
        <v>41204</v>
      </c>
      <c r="L271" s="73" t="s">
        <v>945</v>
      </c>
      <c r="N271" s="77">
        <f t="shared" si="46"/>
        <v>6000</v>
      </c>
      <c r="O271" s="77">
        <f>AVERAGE($N$2:N271)</f>
        <v>5578.6008230452671</v>
      </c>
      <c r="P271" s="77">
        <f t="shared" si="53"/>
        <v>1.5665396912818323</v>
      </c>
      <c r="Q271" s="49">
        <f t="shared" si="54"/>
        <v>1.3</v>
      </c>
      <c r="R271" s="49">
        <f t="shared" si="55"/>
        <v>1.2</v>
      </c>
      <c r="S271" s="50">
        <f t="shared" si="56"/>
        <v>0.72727272727272729</v>
      </c>
      <c r="T271" s="50">
        <f t="shared" si="48"/>
        <v>5568.1818181818189</v>
      </c>
      <c r="U271" s="50">
        <f t="shared" si="51"/>
        <v>0</v>
      </c>
      <c r="V271" s="50">
        <f>IF(A271&lt;&gt;"",AVERAGE($F$2:F271),"")</f>
        <v>1.2444444444444445</v>
      </c>
      <c r="W271" s="50">
        <f>IF(A271&lt;&gt;"", AVERAGE($G$2:G271), "")</f>
        <v>1.6481481481481481</v>
      </c>
      <c r="X271" s="50">
        <f>IF(A271&lt;&gt;"", COUNTIF($H$2:H271, "AC")/SUM($G$2:G271), "")</f>
        <v>0.59325842696629216</v>
      </c>
      <c r="Y271" s="50">
        <f t="shared" si="47"/>
        <v>5065.5534748231375</v>
      </c>
      <c r="Z271" s="50">
        <f t="shared" si="52"/>
        <v>1.983864320441171</v>
      </c>
      <c r="AA271" s="50" t="str">
        <f t="shared" si="49"/>
        <v>NA</v>
      </c>
      <c r="AB271" s="75" t="str">
        <f t="shared" si="50"/>
        <v>NA</v>
      </c>
      <c r="AC271" s="47" t="s">
        <v>980</v>
      </c>
      <c r="AD271" s="47" t="s">
        <v>980</v>
      </c>
      <c r="AE271" s="47" t="s">
        <v>980</v>
      </c>
      <c r="AF271" s="47" t="s">
        <v>980</v>
      </c>
    </row>
    <row r="272" spans="1:32" x14ac:dyDescent="0.15">
      <c r="A272" s="43" t="s">
        <v>977</v>
      </c>
      <c r="B272" s="33">
        <v>11799</v>
      </c>
      <c r="C272" s="33" t="s">
        <v>946</v>
      </c>
      <c r="D272" s="47" t="s">
        <v>938</v>
      </c>
      <c r="E272" s="44" t="s">
        <v>1050</v>
      </c>
      <c r="F272" s="47">
        <v>1</v>
      </c>
      <c r="G272" s="55">
        <v>1</v>
      </c>
      <c r="H272" s="47" t="s">
        <v>979</v>
      </c>
      <c r="I272" s="47" t="s">
        <v>978</v>
      </c>
      <c r="J272" s="56">
        <v>41204</v>
      </c>
      <c r="L272" s="73" t="s">
        <v>947</v>
      </c>
      <c r="N272" s="77">
        <f t="shared" si="46"/>
        <v>6000</v>
      </c>
      <c r="O272" s="77">
        <f>AVERAGE($N$2:N272)</f>
        <v>5580.1558015580149</v>
      </c>
      <c r="P272" s="77">
        <f t="shared" si="53"/>
        <v>1.5549785127477662</v>
      </c>
      <c r="Q272" s="49">
        <f t="shared" si="54"/>
        <v>1.3</v>
      </c>
      <c r="R272" s="49">
        <f t="shared" si="55"/>
        <v>1.2</v>
      </c>
      <c r="S272" s="50">
        <f t="shared" si="56"/>
        <v>0.72727272727272729</v>
      </c>
      <c r="T272" s="50">
        <f t="shared" si="48"/>
        <v>5568.1818181818189</v>
      </c>
      <c r="U272" s="50">
        <f t="shared" si="51"/>
        <v>0</v>
      </c>
      <c r="V272" s="50">
        <f>IF(A272&lt;&gt;"",AVERAGE($F$2:F272),"")</f>
        <v>1.2435424354243543</v>
      </c>
      <c r="W272" s="50">
        <f>IF(A272&lt;&gt;"", AVERAGE($G$2:G272), "")</f>
        <v>1.6457564575645756</v>
      </c>
      <c r="X272" s="50">
        <f>IF(A272&lt;&gt;"", COUNTIF($H$2:H272, "AC")/SUM($G$2:G272), "")</f>
        <v>0.594170403587444</v>
      </c>
      <c r="Y272" s="50">
        <f t="shared" si="47"/>
        <v>5067.5293300018211</v>
      </c>
      <c r="Z272" s="50">
        <f t="shared" si="52"/>
        <v>1.9758551786835596</v>
      </c>
      <c r="AA272" s="50" t="str">
        <f t="shared" si="49"/>
        <v>NA</v>
      </c>
      <c r="AB272" s="75" t="str">
        <f t="shared" si="50"/>
        <v>NA</v>
      </c>
      <c r="AC272" s="47" t="s">
        <v>980</v>
      </c>
      <c r="AD272" s="47" t="s">
        <v>980</v>
      </c>
      <c r="AE272" s="47" t="s">
        <v>980</v>
      </c>
      <c r="AF272" s="47" t="s">
        <v>980</v>
      </c>
    </row>
    <row r="273" spans="1:32" ht="14" customHeight="1" x14ac:dyDescent="0.15">
      <c r="A273" s="43" t="s">
        <v>976</v>
      </c>
      <c r="B273" s="33">
        <v>419</v>
      </c>
      <c r="C273" s="33" t="s">
        <v>963</v>
      </c>
      <c r="D273" s="47" t="s">
        <v>964</v>
      </c>
      <c r="E273" s="44" t="s">
        <v>1050</v>
      </c>
      <c r="F273" s="47">
        <v>2</v>
      </c>
      <c r="G273" s="55">
        <v>1</v>
      </c>
      <c r="H273" s="47" t="s">
        <v>965</v>
      </c>
      <c r="I273" s="47" t="s">
        <v>966</v>
      </c>
      <c r="J273" s="56">
        <v>41205</v>
      </c>
      <c r="L273" s="73" t="s">
        <v>967</v>
      </c>
      <c r="N273" s="77">
        <f t="shared" si="46"/>
        <v>7000</v>
      </c>
      <c r="O273" s="77">
        <f>AVERAGE($N$2:N273)</f>
        <v>5585.3758169934636</v>
      </c>
      <c r="P273" s="77">
        <f t="shared" si="53"/>
        <v>5.2200154354486585</v>
      </c>
      <c r="Q273" s="49">
        <f t="shared" si="54"/>
        <v>1.4</v>
      </c>
      <c r="R273" s="49">
        <f t="shared" si="55"/>
        <v>1.2</v>
      </c>
      <c r="S273" s="50">
        <f t="shared" si="56"/>
        <v>0.72727272727272729</v>
      </c>
      <c r="T273" s="50">
        <f t="shared" si="48"/>
        <v>5668.1818181818189</v>
      </c>
      <c r="U273" s="50">
        <f t="shared" si="51"/>
        <v>100</v>
      </c>
      <c r="V273" s="50">
        <f>IF(A273&lt;&gt;"",AVERAGE($F$2:F273),"")</f>
        <v>1.2463235294117647</v>
      </c>
      <c r="W273" s="50">
        <f>IF(A273&lt;&gt;"", AVERAGE($G$2:G273), "")</f>
        <v>1.6433823529411764</v>
      </c>
      <c r="X273" s="50">
        <f>IF(A273&lt;&gt;"", COUNTIF($H$2:H273, "AC")/SUM($G$2:G273), "")</f>
        <v>0.59507829977628635</v>
      </c>
      <c r="Y273" s="50">
        <f t="shared" si="47"/>
        <v>5073.1736906171864</v>
      </c>
      <c r="Z273" s="50">
        <f t="shared" si="52"/>
        <v>5.6443606153652581</v>
      </c>
      <c r="AA273" s="50">
        <f t="shared" si="49"/>
        <v>9.7777777777777755E-2</v>
      </c>
      <c r="AB273" s="75">
        <f t="shared" si="50"/>
        <v>1.6296296296296295E-2</v>
      </c>
      <c r="AC273" s="51">
        <v>1.6296296296296295E-2</v>
      </c>
      <c r="AD273" s="47" t="s">
        <v>968</v>
      </c>
      <c r="AE273" s="47" t="s">
        <v>969</v>
      </c>
      <c r="AF273" s="47" t="s">
        <v>970</v>
      </c>
    </row>
    <row r="274" spans="1:32" x14ac:dyDescent="0.15">
      <c r="A274" s="43" t="s">
        <v>1004</v>
      </c>
      <c r="B274" s="57">
        <v>74</v>
      </c>
      <c r="C274" s="57" t="s">
        <v>1005</v>
      </c>
      <c r="D274" s="58" t="s">
        <v>1006</v>
      </c>
      <c r="E274" s="44" t="s">
        <v>1050</v>
      </c>
      <c r="F274" s="58">
        <v>3</v>
      </c>
      <c r="G274" s="46">
        <v>1</v>
      </c>
      <c r="H274" s="47" t="s">
        <v>1007</v>
      </c>
      <c r="I274" s="59" t="s">
        <v>1008</v>
      </c>
      <c r="J274" s="56">
        <v>41206</v>
      </c>
      <c r="K274" s="61"/>
      <c r="L274" s="61" t="s">
        <v>1009</v>
      </c>
      <c r="M274" s="73" t="s">
        <v>1010</v>
      </c>
      <c r="N274" s="77">
        <f t="shared" si="46"/>
        <v>8000</v>
      </c>
      <c r="O274" s="77">
        <f>AVERAGE($N$2:N274)</f>
        <v>5594.2205942205937</v>
      </c>
      <c r="P274" s="77">
        <f t="shared" si="53"/>
        <v>8.8447772271301801</v>
      </c>
      <c r="Q274" s="49">
        <f t="shared" si="54"/>
        <v>1.6</v>
      </c>
      <c r="R274" s="49">
        <f t="shared" si="55"/>
        <v>1.2</v>
      </c>
      <c r="S274" s="50">
        <f t="shared" si="56"/>
        <v>0.72727272727272729</v>
      </c>
      <c r="T274" s="50">
        <f t="shared" si="48"/>
        <v>5868.1818181818189</v>
      </c>
      <c r="U274" s="50">
        <f t="shared" si="51"/>
        <v>200</v>
      </c>
      <c r="V274" s="50">
        <f>IF(A274&lt;&gt;"",AVERAGE($F$2:F274),"")</f>
        <v>1.2527472527472527</v>
      </c>
      <c r="W274" s="50">
        <f>IF(A274&lt;&gt;"", AVERAGE($G$2:G274), "")</f>
        <v>1.641025641025641</v>
      </c>
      <c r="X274" s="50">
        <f>IF(A274&lt;&gt;"", COUNTIF($H$2:H274, "AC")/SUM($G$2:G274), "")</f>
        <v>0.5959821428571429</v>
      </c>
      <c r="Y274" s="50">
        <f t="shared" si="47"/>
        <v>5082.4461996337004</v>
      </c>
      <c r="Z274" s="50">
        <f t="shared" si="52"/>
        <v>9.27250901651405</v>
      </c>
      <c r="AA274" s="50">
        <f t="shared" si="49"/>
        <v>0.12458333333333332</v>
      </c>
      <c r="AB274" s="75">
        <f t="shared" si="50"/>
        <v>2.0763888888888887E-2</v>
      </c>
      <c r="AC274" s="51">
        <v>2.0763888888888887E-2</v>
      </c>
      <c r="AD274" s="47" t="s">
        <v>987</v>
      </c>
      <c r="AE274" s="47" t="s">
        <v>987</v>
      </c>
      <c r="AF274" s="47" t="s">
        <v>987</v>
      </c>
    </row>
    <row r="275" spans="1:32" x14ac:dyDescent="0.15">
      <c r="A275" s="43" t="s">
        <v>1013</v>
      </c>
      <c r="B275" s="57">
        <v>34</v>
      </c>
      <c r="C275" s="57" t="s">
        <v>1014</v>
      </c>
      <c r="D275" s="58" t="s">
        <v>1006</v>
      </c>
      <c r="E275" s="44" t="s">
        <v>1050</v>
      </c>
      <c r="F275" s="58">
        <v>2</v>
      </c>
      <c r="G275" s="46">
        <v>1</v>
      </c>
      <c r="H275" s="47" t="s">
        <v>1015</v>
      </c>
      <c r="I275" s="59" t="s">
        <v>1016</v>
      </c>
      <c r="J275" s="56">
        <v>41206</v>
      </c>
      <c r="K275" s="61"/>
      <c r="L275" s="61" t="s">
        <v>1017</v>
      </c>
      <c r="M275" s="73" t="s">
        <v>1018</v>
      </c>
      <c r="N275" s="77">
        <f t="shared" si="46"/>
        <v>7000</v>
      </c>
      <c r="O275" s="77">
        <f>AVERAGE($N$2:N275)</f>
        <v>5599.3511759935109</v>
      </c>
      <c r="P275" s="77">
        <f t="shared" si="53"/>
        <v>5.1305817729171395</v>
      </c>
      <c r="Q275" s="49">
        <f t="shared" si="54"/>
        <v>1.7</v>
      </c>
      <c r="R275" s="49">
        <f t="shared" si="55"/>
        <v>1.2</v>
      </c>
      <c r="S275" s="50">
        <f t="shared" si="56"/>
        <v>0.72727272727272729</v>
      </c>
      <c r="T275" s="50">
        <f t="shared" si="48"/>
        <v>5968.181818181818</v>
      </c>
      <c r="U275" s="50">
        <f t="shared" si="51"/>
        <v>99.999999999999091</v>
      </c>
      <c r="V275" s="50">
        <f>IF(A275&lt;&gt;"",AVERAGE($F$2:F275),"")</f>
        <v>1.2554744525547445</v>
      </c>
      <c r="W275" s="50">
        <f>IF(A275&lt;&gt;"", AVERAGE($G$2:G275), "")</f>
        <v>1.6386861313868613</v>
      </c>
      <c r="X275" s="50">
        <f>IF(A275&lt;&gt;"", COUNTIF($H$2:H275, "AC")/SUM($G$2:G275), "")</f>
        <v>0.5968819599109132</v>
      </c>
      <c r="Y275" s="50">
        <f t="shared" si="47"/>
        <v>5088.0078194853122</v>
      </c>
      <c r="Z275" s="50">
        <f t="shared" si="52"/>
        <v>5.5616198516117947</v>
      </c>
      <c r="AA275" s="50">
        <f>IF(ISERROR(MIN(86400*AB275/(4*3600), 1)), "NA", MIN(86400*AB275/(4*3600), 1))</f>
        <v>8.0902777777777782E-2</v>
      </c>
      <c r="AB275" s="75">
        <f t="shared" si="50"/>
        <v>1.3483796296296298E-2</v>
      </c>
      <c r="AC275" s="51">
        <v>1.3483796296296298E-2</v>
      </c>
      <c r="AD275" s="47" t="s">
        <v>987</v>
      </c>
      <c r="AE275" s="47" t="s">
        <v>987</v>
      </c>
      <c r="AF275" s="47" t="s">
        <v>987</v>
      </c>
    </row>
    <row r="276" spans="1:32" x14ac:dyDescent="0.15">
      <c r="A276" s="43" t="s">
        <v>1013</v>
      </c>
      <c r="B276" s="57">
        <v>69</v>
      </c>
      <c r="C276" s="57" t="s">
        <v>1019</v>
      </c>
      <c r="D276" s="58" t="s">
        <v>1006</v>
      </c>
      <c r="E276" s="44" t="s">
        <v>1050</v>
      </c>
      <c r="F276" s="58">
        <v>2</v>
      </c>
      <c r="G276" s="46">
        <v>3</v>
      </c>
      <c r="H276" s="47" t="s">
        <v>1020</v>
      </c>
      <c r="I276" s="59" t="s">
        <v>1016</v>
      </c>
      <c r="J276" s="56">
        <v>41206</v>
      </c>
      <c r="K276" s="61" t="s">
        <v>1021</v>
      </c>
      <c r="L276" s="61" t="s">
        <v>1022</v>
      </c>
      <c r="M276" s="73" t="s">
        <v>1023</v>
      </c>
      <c r="N276" s="77">
        <f t="shared" si="46"/>
        <v>4833.333333333333</v>
      </c>
      <c r="O276" s="77">
        <f>AVERAGE($N$2:N276)</f>
        <v>5596.5656565656554</v>
      </c>
      <c r="P276" s="77">
        <f t="shared" si="53"/>
        <v>-2.7855194278554336</v>
      </c>
      <c r="Q276" s="49">
        <f t="shared" si="54"/>
        <v>1.8</v>
      </c>
      <c r="R276" s="49">
        <f t="shared" si="55"/>
        <v>1.4</v>
      </c>
      <c r="S276" s="50">
        <f t="shared" si="56"/>
        <v>0.61538461538461542</v>
      </c>
      <c r="T276" s="50">
        <f t="shared" si="48"/>
        <v>5738.461538461539</v>
      </c>
      <c r="U276" s="50">
        <f t="shared" si="51"/>
        <v>-229.720279720279</v>
      </c>
      <c r="V276" s="50">
        <f>IF(A276&lt;&gt;"",AVERAGE($F$2:F276),"")</f>
        <v>1.2581818181818183</v>
      </c>
      <c r="W276" s="50">
        <f>IF(A276&lt;&gt;"", AVERAGE($G$2:G276), "")</f>
        <v>1.6436363636363636</v>
      </c>
      <c r="X276" s="50">
        <f>IF(A276&lt;&gt;"", COUNTIF($H$2:H276, "AC")/SUM($G$2:G276), "")</f>
        <v>0.59513274336283184</v>
      </c>
      <c r="Y276" s="50">
        <f t="shared" si="47"/>
        <v>5085.1045856798073</v>
      </c>
      <c r="Z276" s="50">
        <f t="shared" si="52"/>
        <v>-2.9032338055048967</v>
      </c>
      <c r="AA276" s="50">
        <f t="shared" ref="AA276:AA279" si="57">IF(ISERROR(MIN(86400*AB276/(4*3600), 1)), "NA", MIN(86400*AB276/(4*3600), 1))</f>
        <v>0.15791666666666662</v>
      </c>
      <c r="AB276" s="75">
        <f t="shared" si="50"/>
        <v>2.631944444444444E-2</v>
      </c>
      <c r="AC276" s="51">
        <v>2.631944444444444E-2</v>
      </c>
      <c r="AD276" s="47" t="s">
        <v>987</v>
      </c>
      <c r="AE276" s="47" t="s">
        <v>987</v>
      </c>
      <c r="AF276" s="47" t="s">
        <v>987</v>
      </c>
    </row>
    <row r="277" spans="1:32" x14ac:dyDescent="0.15">
      <c r="A277" s="43" t="s">
        <v>1024</v>
      </c>
      <c r="B277" s="57">
        <v>29</v>
      </c>
      <c r="C277" s="57" t="s">
        <v>1025</v>
      </c>
      <c r="D277" s="58" t="s">
        <v>1026</v>
      </c>
      <c r="E277" s="44" t="s">
        <v>1050</v>
      </c>
      <c r="F277" s="58">
        <v>2</v>
      </c>
      <c r="G277" s="46">
        <v>1</v>
      </c>
      <c r="H277" s="47" t="s">
        <v>1027</v>
      </c>
      <c r="I277" s="59" t="s">
        <v>1028</v>
      </c>
      <c r="J277" s="56">
        <v>41207</v>
      </c>
      <c r="K277" s="61" t="s">
        <v>1031</v>
      </c>
      <c r="L277" s="61" t="s">
        <v>1029</v>
      </c>
      <c r="M277" s="73" t="s">
        <v>1030</v>
      </c>
      <c r="N277" s="77">
        <f t="shared" ref="N277:N279" si="58">(0.5*F277/5+0.25*(1-(G277-1)/10)+0.25*(IF(H277="AC",1,0)/G277))*10000</f>
        <v>7000</v>
      </c>
      <c r="O277" s="77">
        <f>AVERAGE($N$2:N277)</f>
        <v>5601.6505636070842</v>
      </c>
      <c r="P277" s="77">
        <f t="shared" si="53"/>
        <v>5.084907041428778</v>
      </c>
      <c r="Q277" s="49">
        <f t="shared" si="54"/>
        <v>1.9</v>
      </c>
      <c r="R277" s="49">
        <f t="shared" si="55"/>
        <v>1.4</v>
      </c>
      <c r="S277" s="50">
        <f t="shared" si="56"/>
        <v>0.66666666666666663</v>
      </c>
      <c r="T277" s="50">
        <f t="shared" si="48"/>
        <v>5966.666666666667</v>
      </c>
      <c r="U277" s="50">
        <f t="shared" si="51"/>
        <v>228.20512820512795</v>
      </c>
      <c r="V277" s="50">
        <f>IF(A277&lt;&gt;"",AVERAGE($F$2:F277),"")</f>
        <v>1.2608695652173914</v>
      </c>
      <c r="W277" s="50">
        <f>IF(A277&lt;&gt;"", AVERAGE($G$2:G277), "")</f>
        <v>1.6413043478260869</v>
      </c>
      <c r="X277" s="50">
        <f>IF(A277&lt;&gt;"", COUNTIF($H$2:H277, "AC")/SUM($G$2:G277), "")</f>
        <v>0.59602649006622521</v>
      </c>
      <c r="Y277" s="50">
        <f t="shared" si="47"/>
        <v>5090.6097034264321</v>
      </c>
      <c r="Z277" s="50">
        <f t="shared" si="52"/>
        <v>5.5051177466248191</v>
      </c>
      <c r="AA277" s="50">
        <f t="shared" si="57"/>
        <v>0.25319444444444444</v>
      </c>
      <c r="AB277" s="75">
        <f t="shared" si="50"/>
        <v>4.2199074074074076E-2</v>
      </c>
      <c r="AC277" s="51">
        <v>4.2199074074074076E-2</v>
      </c>
      <c r="AD277" s="47" t="s">
        <v>987</v>
      </c>
      <c r="AE277" s="47" t="s">
        <v>987</v>
      </c>
      <c r="AF277" s="47" t="s">
        <v>987</v>
      </c>
    </row>
    <row r="278" spans="1:32" x14ac:dyDescent="0.15">
      <c r="A278" s="43" t="s">
        <v>1032</v>
      </c>
      <c r="B278" s="57">
        <v>4</v>
      </c>
      <c r="C278" s="57" t="s">
        <v>1033</v>
      </c>
      <c r="D278" s="58" t="s">
        <v>1034</v>
      </c>
      <c r="E278" s="44" t="s">
        <v>1050</v>
      </c>
      <c r="F278" s="58">
        <v>3</v>
      </c>
      <c r="G278" s="46">
        <v>2</v>
      </c>
      <c r="H278" s="47" t="s">
        <v>1035</v>
      </c>
      <c r="I278" s="59" t="s">
        <v>1036</v>
      </c>
      <c r="J278" s="56">
        <v>41207</v>
      </c>
      <c r="K278" s="61" t="s">
        <v>1039</v>
      </c>
      <c r="L278" s="61" t="s">
        <v>1038</v>
      </c>
      <c r="M278" s="73" t="s">
        <v>1037</v>
      </c>
      <c r="N278" s="77">
        <f t="shared" si="58"/>
        <v>6500</v>
      </c>
      <c r="O278" s="77">
        <f>AVERAGE($N$2:N278)</f>
        <v>5604.8937023666258</v>
      </c>
      <c r="P278" s="77">
        <f t="shared" si="53"/>
        <v>3.2431387595415799</v>
      </c>
      <c r="Q278" s="49">
        <f t="shared" si="54"/>
        <v>2.1</v>
      </c>
      <c r="R278" s="49">
        <f t="shared" si="55"/>
        <v>1.4</v>
      </c>
      <c r="S278" s="50">
        <f t="shared" si="56"/>
        <v>0.69230769230769229</v>
      </c>
      <c r="T278" s="50">
        <f t="shared" si="48"/>
        <v>6230.7692307692305</v>
      </c>
      <c r="U278" s="50">
        <f t="shared" si="51"/>
        <v>264.10256410256352</v>
      </c>
      <c r="V278" s="50">
        <f>IF(A278&lt;&gt;"",AVERAGE($F$2:F278),"")</f>
        <v>1.2671480144404332</v>
      </c>
      <c r="W278" s="50">
        <f>IF(A278&lt;&gt;"", AVERAGE($G$2:G278), "")</f>
        <v>1.6425992779783394</v>
      </c>
      <c r="X278" s="50">
        <f>IF(A278&lt;&gt;"", COUNTIF($H$2:H278, "AC")/SUM($G$2:G278), "")</f>
        <v>0.5956043956043956</v>
      </c>
      <c r="Y278" s="50">
        <f t="shared" si="47"/>
        <v>5095.5091839568377</v>
      </c>
      <c r="Z278" s="50">
        <f>Y278-Y277</f>
        <v>4.8994805304055262</v>
      </c>
      <c r="AA278" s="50">
        <f t="shared" si="57"/>
        <v>0.22708333333333333</v>
      </c>
      <c r="AB278" s="75">
        <f>IF(AC278="-","NA",SUM(AC278:AF278))</f>
        <v>3.784722222222222E-2</v>
      </c>
      <c r="AC278" s="51">
        <v>3.784722222222222E-2</v>
      </c>
      <c r="AD278" s="47" t="s">
        <v>987</v>
      </c>
      <c r="AE278" s="47" t="s">
        <v>987</v>
      </c>
      <c r="AF278" s="47" t="s">
        <v>987</v>
      </c>
    </row>
    <row r="279" spans="1:32" x14ac:dyDescent="0.15">
      <c r="A279" s="43" t="s">
        <v>1044</v>
      </c>
      <c r="B279" s="57">
        <v>62</v>
      </c>
      <c r="C279" s="57" t="s">
        <v>1045</v>
      </c>
      <c r="D279" s="58" t="s">
        <v>1046</v>
      </c>
      <c r="E279" s="58">
        <v>1</v>
      </c>
      <c r="F279" s="58">
        <v>2</v>
      </c>
      <c r="G279" s="46">
        <v>2</v>
      </c>
      <c r="H279" s="47" t="s">
        <v>1047</v>
      </c>
      <c r="I279" s="59" t="s">
        <v>1048</v>
      </c>
      <c r="J279" s="56">
        <v>41207</v>
      </c>
      <c r="K279" s="61"/>
      <c r="L279" s="61" t="s">
        <v>1051</v>
      </c>
      <c r="M279" s="73" t="s">
        <v>1052</v>
      </c>
      <c r="N279" s="77">
        <f t="shared" si="58"/>
        <v>5500</v>
      </c>
      <c r="O279" s="77">
        <f>AVERAGE($N$2:N279)</f>
        <v>5604.5163868904865</v>
      </c>
      <c r="P279" s="77">
        <f t="shared" si="53"/>
        <v>-0.37731547613930161</v>
      </c>
      <c r="Q279" s="49">
        <f t="shared" si="54"/>
        <v>2</v>
      </c>
      <c r="R279" s="49">
        <f t="shared" si="55"/>
        <v>1.5</v>
      </c>
      <c r="S279" s="50">
        <f t="shared" si="56"/>
        <v>0.69230769230769229</v>
      </c>
      <c r="T279" s="50">
        <f t="shared" ref="T279" si="59">(Q279/5*0.5+(1-(R279-1)/10)*0.25+S279*0.25)*10000</f>
        <v>6105.7692307692314</v>
      </c>
      <c r="U279" s="50">
        <f t="shared" ref="U279" si="60">T279-T278</f>
        <v>-124.99999999999909</v>
      </c>
      <c r="V279" s="50">
        <f>IF(A279&lt;&gt;"",AVERAGE($F$2:F279),"")</f>
        <v>1.2697841726618706</v>
      </c>
      <c r="W279" s="50">
        <f>IF(A279&lt;&gt;"", AVERAGE($G$2:G279), "")</f>
        <v>1.6438848920863309</v>
      </c>
      <c r="X279" s="50">
        <f>IF(A279&lt;&gt;"", COUNTIF($H$2:H279, "AC")/SUM($G$2:G279), "")</f>
        <v>0.59518599562363239</v>
      </c>
      <c r="Y279" s="50">
        <f t="shared" si="47"/>
        <v>5096.777938699368</v>
      </c>
      <c r="Z279" s="50">
        <f>Y279-Y278</f>
        <v>1.268754742530291</v>
      </c>
      <c r="AA279" s="50">
        <f t="shared" si="57"/>
        <v>0.11666666666666667</v>
      </c>
      <c r="AB279" s="75">
        <f>IF(AC279="-","NA",SUM(AC279:AF279))</f>
        <v>1.9444444444444445E-2</v>
      </c>
      <c r="AC279" s="51">
        <v>1.9444444444444445E-2</v>
      </c>
      <c r="AD279" s="51" t="s">
        <v>1043</v>
      </c>
      <c r="AE279" s="51" t="s">
        <v>1043</v>
      </c>
      <c r="AF279" s="51" t="s">
        <v>1043</v>
      </c>
    </row>
    <row r="280" spans="1:32" x14ac:dyDescent="0.15">
      <c r="A280" s="43" t="s">
        <v>1061</v>
      </c>
      <c r="B280" s="57">
        <v>174</v>
      </c>
      <c r="C280" s="57" t="s">
        <v>1062</v>
      </c>
      <c r="D280" s="58" t="s">
        <v>1063</v>
      </c>
      <c r="E280" s="58">
        <v>1</v>
      </c>
      <c r="F280" s="58">
        <v>5</v>
      </c>
      <c r="G280" s="46">
        <v>4</v>
      </c>
      <c r="H280" s="47" t="s">
        <v>1064</v>
      </c>
      <c r="I280" s="59" t="s">
        <v>1065</v>
      </c>
      <c r="J280" s="56">
        <v>41207</v>
      </c>
      <c r="K280" s="61" t="s">
        <v>1066</v>
      </c>
      <c r="L280" s="61" t="s">
        <v>1067</v>
      </c>
      <c r="M280" s="73" t="s">
        <v>1037</v>
      </c>
      <c r="N280" s="77">
        <f t="shared" ref="N280:N283" si="61">(0.5*F280/5+0.25*(1-(G280-1)/10)+0.25*(IF(H280="AC",1,0)/G280))*10000</f>
        <v>7375</v>
      </c>
      <c r="O280" s="77">
        <f>AVERAGE($N$2:N280)</f>
        <v>5610.8622062923132</v>
      </c>
      <c r="P280" s="77">
        <f t="shared" si="53"/>
        <v>6.3458194018267022</v>
      </c>
      <c r="Q280" s="49">
        <f t="shared" si="54"/>
        <v>2.2999999999999998</v>
      </c>
      <c r="R280" s="49">
        <f t="shared" si="55"/>
        <v>1.7</v>
      </c>
      <c r="S280" s="50">
        <f t="shared" si="56"/>
        <v>0.5625</v>
      </c>
      <c r="T280" s="50">
        <f t="shared" ref="T280" si="62">(Q280/5*0.5+(1-(R280-1)/10)*0.25+S280*0.25)*10000</f>
        <v>6031.25</v>
      </c>
      <c r="U280" s="50">
        <f t="shared" ref="U280" si="63">T280-T279</f>
        <v>-74.519230769231399</v>
      </c>
      <c r="V280" s="50">
        <f>IF(A280&lt;&gt;"",AVERAGE($F$2:F280),"")</f>
        <v>1.2831541218637992</v>
      </c>
      <c r="W280" s="50">
        <f>IF(A280&lt;&gt;"", AVERAGE($G$2:G280), "")</f>
        <v>1.6523297491039426</v>
      </c>
      <c r="X280" s="50">
        <f>IF(A280&lt;&gt;"", COUNTIF($H$2:H280, "AC")/SUM($G$2:G280), "")</f>
        <v>0.59219088937093278</v>
      </c>
      <c r="Y280" s="50">
        <f t="shared" si="47"/>
        <v>5100.5489080151456</v>
      </c>
      <c r="Z280" s="50">
        <f>Y280-Y279</f>
        <v>3.7709693157776201</v>
      </c>
      <c r="AA280" s="50">
        <f t="shared" ref="AA280:AA346" si="64">IF(ISERROR(MIN(86400*AB280/(4*3600), 1)), "NA", MIN(86400*AB280/(4*3600), 1))</f>
        <v>0.83805555555555555</v>
      </c>
      <c r="AB280" s="75">
        <f t="shared" ref="AB280:AB346" si="65">IF(AC280="-","NA",SUM(AC280:AF280))</f>
        <v>0.13967592592592593</v>
      </c>
      <c r="AC280" s="51">
        <v>0.13967592592592593</v>
      </c>
      <c r="AD280" s="51" t="s">
        <v>1043</v>
      </c>
      <c r="AE280" s="51" t="s">
        <v>1043</v>
      </c>
      <c r="AF280" s="51" t="s">
        <v>1043</v>
      </c>
    </row>
    <row r="281" spans="1:32" x14ac:dyDescent="0.15">
      <c r="A281" s="43" t="s">
        <v>981</v>
      </c>
      <c r="B281" s="57">
        <v>750</v>
      </c>
      <c r="C281" s="57" t="s">
        <v>1071</v>
      </c>
      <c r="D281" s="58" t="s">
        <v>949</v>
      </c>
      <c r="E281" s="58" t="s">
        <v>968</v>
      </c>
      <c r="F281" s="58">
        <v>1</v>
      </c>
      <c r="G281" s="46">
        <v>1</v>
      </c>
      <c r="H281" s="47" t="s">
        <v>961</v>
      </c>
      <c r="I281" s="59" t="s">
        <v>1072</v>
      </c>
      <c r="J281" s="56">
        <v>41272</v>
      </c>
      <c r="K281" s="61"/>
      <c r="L281" s="61"/>
      <c r="M281" s="73" t="s">
        <v>968</v>
      </c>
      <c r="N281" s="77">
        <f t="shared" si="61"/>
        <v>6000</v>
      </c>
      <c r="O281" s="77">
        <f>AVERAGE($N$2:N281)</f>
        <v>5612.2519841269832</v>
      </c>
      <c r="P281" s="77">
        <f t="shared" ref="P281:P285" si="66">O281-O280</f>
        <v>1.3897778346699852</v>
      </c>
      <c r="Q281" s="49">
        <f t="shared" ref="Q281:Q283" si="67">AVERAGE(F272:F281)</f>
        <v>2.2999999999999998</v>
      </c>
      <c r="R281" s="49">
        <f t="shared" ref="R281:R283" si="68">AVERAGE(G272:G281)</f>
        <v>1.7</v>
      </c>
      <c r="S281" s="50">
        <f t="shared" ref="S281:S283" si="69">COUNTIF(H273:H281, "AC")/SUM(G273:G281)</f>
        <v>0.5625</v>
      </c>
      <c r="T281" s="50">
        <f t="shared" ref="T281:T283" si="70">(Q281/5*0.5+(1-(R281-1)/10)*0.25+S281*0.25)*10000</f>
        <v>6031.25</v>
      </c>
      <c r="U281" s="50">
        <f t="shared" ref="U281:U283" si="71">T281-T280</f>
        <v>0</v>
      </c>
      <c r="V281" s="50">
        <f>IF(A281&lt;&gt;"",AVERAGE($F$2:F281),"")</f>
        <v>1.2821428571428573</v>
      </c>
      <c r="W281" s="50">
        <f>IF(A281&lt;&gt;"", AVERAGE($G$2:G281), "")</f>
        <v>1.65</v>
      </c>
      <c r="X281" s="50">
        <f>IF(A281&lt;&gt;"", COUNTIF($H$2:H281, "AC")/SUM($G$2:G281), "")</f>
        <v>0.59307359307359309</v>
      </c>
      <c r="Y281" s="50">
        <f t="shared" ref="Y281:Y283" si="72">IF(A281&lt;&gt;"", V281/5*0.5+(1-(W281-1)/10)*0.25+X281*0.25, "")*10000</f>
        <v>5102.326839826841</v>
      </c>
      <c r="Z281" s="50">
        <f t="shared" ref="Z281:Z283" si="73">Y281-Y280</f>
        <v>1.7779318116954528</v>
      </c>
      <c r="AA281" s="50">
        <f t="shared" si="64"/>
        <v>5.8333333333333334E-2</v>
      </c>
      <c r="AB281" s="75">
        <f t="shared" si="65"/>
        <v>9.7222222222222224E-3</v>
      </c>
      <c r="AC281" s="51">
        <v>9.7222222222222224E-3</v>
      </c>
      <c r="AD281" s="51" t="s">
        <v>968</v>
      </c>
      <c r="AE281" s="51" t="s">
        <v>968</v>
      </c>
      <c r="AF281" s="51" t="s">
        <v>968</v>
      </c>
    </row>
    <row r="282" spans="1:32" x14ac:dyDescent="0.15">
      <c r="A282" s="43" t="s">
        <v>981</v>
      </c>
      <c r="B282" s="57">
        <v>750</v>
      </c>
      <c r="C282" s="57" t="s">
        <v>1073</v>
      </c>
      <c r="D282" s="58" t="s">
        <v>1074</v>
      </c>
      <c r="E282" s="58">
        <v>1</v>
      </c>
      <c r="F282" s="58">
        <v>3</v>
      </c>
      <c r="G282" s="46">
        <v>2</v>
      </c>
      <c r="H282" s="47" t="s">
        <v>961</v>
      </c>
      <c r="I282" s="59" t="s">
        <v>1075</v>
      </c>
      <c r="J282" s="56">
        <v>41274</v>
      </c>
      <c r="K282" s="61" t="s">
        <v>1076</v>
      </c>
      <c r="L282" s="61"/>
      <c r="M282" s="73" t="s">
        <v>968</v>
      </c>
      <c r="N282" s="77">
        <f t="shared" si="61"/>
        <v>6500</v>
      </c>
      <c r="O282" s="77">
        <f>AVERAGE($N$2:N282)</f>
        <v>5615.4112297350721</v>
      </c>
      <c r="P282" s="77">
        <f t="shared" si="66"/>
        <v>3.1592456080888951</v>
      </c>
      <c r="Q282" s="49">
        <f t="shared" si="67"/>
        <v>2.5</v>
      </c>
      <c r="R282" s="49">
        <f t="shared" si="68"/>
        <v>1.8</v>
      </c>
      <c r="S282" s="50">
        <f t="shared" si="69"/>
        <v>0.52941176470588236</v>
      </c>
      <c r="T282" s="50">
        <f t="shared" si="70"/>
        <v>6123.5294117647054</v>
      </c>
      <c r="U282" s="50">
        <f t="shared" si="71"/>
        <v>92.279411764705401</v>
      </c>
      <c r="V282" s="50">
        <f>IF(A282&lt;&gt;"",AVERAGE($F$2:F282),"")</f>
        <v>1.2882562277580072</v>
      </c>
      <c r="W282" s="50">
        <f>IF(A282&lt;&gt;"", AVERAGE($G$2:G282), "")</f>
        <v>1.6512455516014235</v>
      </c>
      <c r="X282" s="50">
        <f>IF(A282&lt;&gt;"", COUNTIF($H$2:H282, "AC")/SUM($G$2:G282), "")</f>
        <v>0.59267241379310343</v>
      </c>
      <c r="Y282" s="50">
        <f t="shared" si="72"/>
        <v>5107.1258743404105</v>
      </c>
      <c r="Z282" s="50">
        <f t="shared" si="73"/>
        <v>4.7990345135694952</v>
      </c>
      <c r="AA282" s="50">
        <f t="shared" ref="AA282:AA283" si="74">IF(ISERROR(MIN(86400*AB282/(4*3600), 1)), "NA", MIN(86400*AB282/(4*3600), 1))</f>
        <v>0.26041666666666669</v>
      </c>
      <c r="AB282" s="75">
        <f t="shared" ref="AB282:AB283" si="75">IF(AC282="-","NA",SUM(AC282:AF282))</f>
        <v>4.3402777777777776E-2</v>
      </c>
      <c r="AC282" s="51">
        <v>3.3680555555555554E-2</v>
      </c>
      <c r="AD282" s="51">
        <v>9.7222222222222224E-3</v>
      </c>
      <c r="AE282" s="51" t="s">
        <v>968</v>
      </c>
      <c r="AF282" s="51" t="s">
        <v>968</v>
      </c>
    </row>
    <row r="283" spans="1:32" x14ac:dyDescent="0.15">
      <c r="A283" s="43" t="s">
        <v>981</v>
      </c>
      <c r="B283" s="57">
        <v>750</v>
      </c>
      <c r="C283" s="57" t="s">
        <v>1077</v>
      </c>
      <c r="D283" s="58" t="s">
        <v>949</v>
      </c>
      <c r="E283" s="58" t="s">
        <v>968</v>
      </c>
      <c r="F283" s="58">
        <v>2</v>
      </c>
      <c r="G283" s="46">
        <v>2</v>
      </c>
      <c r="H283" s="47" t="s">
        <v>961</v>
      </c>
      <c r="I283" s="59" t="s">
        <v>1078</v>
      </c>
      <c r="J283" s="56">
        <v>41274</v>
      </c>
      <c r="K283" s="61"/>
      <c r="L283" s="61" t="s">
        <v>1079</v>
      </c>
      <c r="M283" s="73" t="s">
        <v>968</v>
      </c>
      <c r="N283" s="77">
        <f t="shared" si="61"/>
        <v>5500</v>
      </c>
      <c r="O283" s="77">
        <f>AVERAGE($N$2:N283)</f>
        <v>5615.0019700551602</v>
      </c>
      <c r="P283" s="77">
        <f t="shared" si="66"/>
        <v>-0.40925967991188372</v>
      </c>
      <c r="Q283" s="49">
        <f t="shared" si="67"/>
        <v>2.5</v>
      </c>
      <c r="R283" s="49">
        <f t="shared" si="68"/>
        <v>1.9</v>
      </c>
      <c r="S283" s="50">
        <f t="shared" si="69"/>
        <v>0.5</v>
      </c>
      <c r="T283" s="50">
        <f t="shared" si="70"/>
        <v>6025</v>
      </c>
      <c r="U283" s="50">
        <f t="shared" si="71"/>
        <v>-98.529411764705401</v>
      </c>
      <c r="V283" s="50">
        <f>IF(A283&lt;&gt;"",AVERAGE($F$2:F283),"")</f>
        <v>1.2907801418439717</v>
      </c>
      <c r="W283" s="50">
        <f>IF(A283&lt;&gt;"", AVERAGE($G$2:G283), "")</f>
        <v>1.6524822695035462</v>
      </c>
      <c r="X283" s="50">
        <f>IF(A283&lt;&gt;"", COUNTIF($H$2:H283, "AC")/SUM($G$2:G283), "")</f>
        <v>0.59227467811158796</v>
      </c>
      <c r="Y283" s="50">
        <f t="shared" si="72"/>
        <v>5108.346269747055</v>
      </c>
      <c r="Z283" s="50">
        <f t="shared" si="73"/>
        <v>1.2203954066444567</v>
      </c>
      <c r="AA283" s="50">
        <f t="shared" si="74"/>
        <v>0.17083333333333336</v>
      </c>
      <c r="AB283" s="75">
        <f t="shared" si="75"/>
        <v>2.8472222222222225E-2</v>
      </c>
      <c r="AC283" s="51">
        <v>1.9444444444444445E-2</v>
      </c>
      <c r="AD283" s="51">
        <v>9.0277777777777787E-3</v>
      </c>
      <c r="AE283" s="51" t="s">
        <v>968</v>
      </c>
      <c r="AF283" s="51" t="s">
        <v>968</v>
      </c>
    </row>
    <row r="284" spans="1:32" x14ac:dyDescent="0.15">
      <c r="A284" s="43" t="s">
        <v>1080</v>
      </c>
      <c r="B284" s="57">
        <v>706</v>
      </c>
      <c r="C284" s="57" t="s">
        <v>1081</v>
      </c>
      <c r="D284" s="58" t="s">
        <v>1082</v>
      </c>
      <c r="E284" s="58" t="s">
        <v>969</v>
      </c>
      <c r="F284" s="58">
        <v>3</v>
      </c>
      <c r="G284" s="46">
        <v>1</v>
      </c>
      <c r="H284" s="47" t="s">
        <v>961</v>
      </c>
      <c r="I284" s="59" t="s">
        <v>1083</v>
      </c>
      <c r="J284" s="56">
        <v>41275</v>
      </c>
      <c r="K284" s="61" t="s">
        <v>1084</v>
      </c>
      <c r="L284" s="61"/>
      <c r="M284" s="73" t="s">
        <v>969</v>
      </c>
      <c r="N284" s="77">
        <f t="shared" ref="N284:N285" si="76">(0.5*F284/5+0.25*(1-(G284-1)/10)+0.25*(IF(H284="AC",1,0)/G284))*10000</f>
        <v>8000</v>
      </c>
      <c r="O284" s="77">
        <f>AVERAGE($N$2:N284)</f>
        <v>5623.4295249312909</v>
      </c>
      <c r="P284" s="77">
        <f t="shared" si="66"/>
        <v>8.4275548761306709</v>
      </c>
      <c r="Q284" s="49">
        <f t="shared" ref="Q284:R286" si="77">AVERAGE(F277:F284)</f>
        <v>2.625</v>
      </c>
      <c r="R284" s="49">
        <f t="shared" si="77"/>
        <v>1.875</v>
      </c>
      <c r="S284" s="50">
        <f t="shared" ref="S284:S289" si="78">COUNTIF(H278:H284, "AC")/SUM(G278:G284)</f>
        <v>0.5</v>
      </c>
      <c r="T284" s="50">
        <f t="shared" ref="T284" si="79">(Q284/5*0.5+(1-(R284-1)/10)*0.25+S284*0.25)*10000</f>
        <v>6156.25</v>
      </c>
      <c r="U284" s="50">
        <f>T284-T301</f>
        <v>-221.15384615384664</v>
      </c>
      <c r="V284" s="50">
        <f>IF(A284&lt;&gt;"",AVERAGE($F$2:F284),"")</f>
        <v>1.2968197879858658</v>
      </c>
      <c r="W284" s="50">
        <f>IF(A284&lt;&gt;"", AVERAGE($G$2:G284), "")</f>
        <v>1.6501766784452296</v>
      </c>
      <c r="X284" s="50">
        <f>IF(A284&lt;&gt;"", COUNTIF($H$2:H284, "AC")/SUM($G$2:G284), "")</f>
        <v>0.59314775160599575</v>
      </c>
      <c r="Y284" s="50">
        <f t="shared" ref="Y284" si="80">IF(A284&lt;&gt;"", V284/5*0.5+(1-(W284-1)/10)*0.25+X284*0.25, "")*10000</f>
        <v>5117.1449973895478</v>
      </c>
      <c r="Z284" s="50">
        <f>Y284-Y301</f>
        <v>-69.521669277119145</v>
      </c>
      <c r="AA284" s="50">
        <f t="shared" si="64"/>
        <v>0.25208333333333333</v>
      </c>
      <c r="AB284" s="75">
        <f t="shared" si="65"/>
        <v>4.2013888888888885E-2</v>
      </c>
      <c r="AC284" s="51">
        <v>4.2013888888888885E-2</v>
      </c>
      <c r="AD284" s="51" t="s">
        <v>1043</v>
      </c>
      <c r="AE284" s="51" t="s">
        <v>1043</v>
      </c>
      <c r="AF284" s="51" t="s">
        <v>1043</v>
      </c>
    </row>
    <row r="285" spans="1:32" x14ac:dyDescent="0.15">
      <c r="A285" s="43" t="s">
        <v>981</v>
      </c>
      <c r="B285" s="57" t="s">
        <v>1085</v>
      </c>
      <c r="C285" s="57" t="s">
        <v>1086</v>
      </c>
      <c r="D285" s="58" t="s">
        <v>1087</v>
      </c>
      <c r="E285" s="58">
        <v>1</v>
      </c>
      <c r="F285" s="58">
        <v>3</v>
      </c>
      <c r="G285" s="46">
        <v>3</v>
      </c>
      <c r="H285" s="47" t="s">
        <v>961</v>
      </c>
      <c r="I285" s="59" t="s">
        <v>1078</v>
      </c>
      <c r="J285" s="56">
        <v>41279</v>
      </c>
      <c r="K285" s="61" t="s">
        <v>1088</v>
      </c>
      <c r="L285" s="61" t="s">
        <v>1089</v>
      </c>
      <c r="M285" s="73" t="s">
        <v>1037</v>
      </c>
      <c r="N285" s="80">
        <f t="shared" si="76"/>
        <v>5833.3333333333339</v>
      </c>
      <c r="O285" s="77">
        <f>AVERAGE($N$2:N285)</f>
        <v>5624.1686228481994</v>
      </c>
      <c r="P285" s="77">
        <f t="shared" si="66"/>
        <v>0.73909791690857674</v>
      </c>
      <c r="Q285" s="49">
        <f t="shared" si="77"/>
        <v>2.75</v>
      </c>
      <c r="R285" s="49">
        <f t="shared" si="77"/>
        <v>2.125</v>
      </c>
      <c r="S285" s="50">
        <f t="shared" si="78"/>
        <v>0.46666666666666667</v>
      </c>
      <c r="T285" s="50">
        <f t="shared" ref="T285" si="81">(Q285/5*0.5+(1-(R285-1)/10)*0.25+S285*0.25)*10000</f>
        <v>6135.416666666667</v>
      </c>
      <c r="U285" s="50">
        <f t="shared" ref="U285" si="82">T285-T284</f>
        <v>-20.83333333333303</v>
      </c>
      <c r="V285" s="50">
        <f>IF(A285&lt;&gt;"",AVERAGE($F$2:F285),"")</f>
        <v>1.3028169014084507</v>
      </c>
      <c r="W285" s="50">
        <f>IF(A285&lt;&gt;"", AVERAGE($G$2:G285), "")</f>
        <v>1.6549295774647887</v>
      </c>
      <c r="X285" s="50">
        <f>IF(A285&lt;&gt;"", COUNTIF($H$2:H285, "AC")/SUM($G$2:G285), "")</f>
        <v>0.59148936170212763</v>
      </c>
      <c r="Y285" s="50">
        <f t="shared" ref="Y285" si="83">IF(A285&lt;&gt;"", V285/5*0.5+(1-(W285-1)/10)*0.25+X285*0.25, "")*10000</f>
        <v>5117.8079112975729</v>
      </c>
      <c r="Z285" s="50">
        <f t="shared" ref="Z285" si="84">Y285-Y284</f>
        <v>0.66291390802507522</v>
      </c>
      <c r="AA285" s="50">
        <f t="shared" si="64"/>
        <v>0.97916666666666663</v>
      </c>
      <c r="AB285" s="75">
        <f t="shared" si="65"/>
        <v>0.16319444444444445</v>
      </c>
      <c r="AC285" s="51">
        <v>9.8611111111111108E-2</v>
      </c>
      <c r="AD285" s="51">
        <v>6.458333333333334E-2</v>
      </c>
      <c r="AE285" s="51" t="s">
        <v>1043</v>
      </c>
      <c r="AF285" s="51" t="s">
        <v>1043</v>
      </c>
    </row>
    <row r="286" spans="1:32" x14ac:dyDescent="0.15">
      <c r="A286" s="43" t="s">
        <v>1090</v>
      </c>
      <c r="B286" s="57">
        <v>167</v>
      </c>
      <c r="C286" s="57" t="s">
        <v>1091</v>
      </c>
      <c r="D286" s="58" t="s">
        <v>1092</v>
      </c>
      <c r="E286" s="58">
        <v>1</v>
      </c>
      <c r="F286" s="58">
        <v>2</v>
      </c>
      <c r="G286" s="46">
        <v>4</v>
      </c>
      <c r="H286" s="47" t="s">
        <v>961</v>
      </c>
      <c r="I286" s="59" t="s">
        <v>1093</v>
      </c>
      <c r="J286" s="56">
        <v>41306</v>
      </c>
      <c r="K286" s="61"/>
      <c r="L286" s="61" t="s">
        <v>1094</v>
      </c>
      <c r="M286" s="73" t="s">
        <v>968</v>
      </c>
      <c r="N286" s="80">
        <f t="shared" ref="N286:N287" si="85">(0.5*F286/5+0.25*(1-(G286-1)/10)+0.25*(IF(H286="AC",1,0)/G286))*10000</f>
        <v>4375</v>
      </c>
      <c r="O286" s="77">
        <f>AVERAGE($N$2:N286)</f>
        <v>5619.7855750487315</v>
      </c>
      <c r="P286" s="77">
        <f t="shared" ref="P286" si="86">O286-O285</f>
        <v>-4.3830477994679313</v>
      </c>
      <c r="Q286" s="49">
        <f t="shared" si="77"/>
        <v>2.625</v>
      </c>
      <c r="R286" s="49">
        <f t="shared" si="77"/>
        <v>2.375</v>
      </c>
      <c r="S286" s="50">
        <f t="shared" si="78"/>
        <v>0.41176470588235292</v>
      </c>
      <c r="T286" s="50">
        <f t="shared" ref="T286" si="87">(Q286/5*0.5+(1-(R286-1)/10)*0.25+S286*0.25)*10000</f>
        <v>5810.661764705882</v>
      </c>
      <c r="U286" s="50">
        <f t="shared" ref="U286" si="88">T286-T285</f>
        <v>-324.75490196078499</v>
      </c>
      <c r="V286" s="50">
        <f>IF(A286&lt;&gt;"",AVERAGE($F$2:F286),"")</f>
        <v>1.3052631578947369</v>
      </c>
      <c r="W286" s="50">
        <f>IF(A286&lt;&gt;"", AVERAGE($G$2:G286), "")</f>
        <v>1.6631578947368422</v>
      </c>
      <c r="X286" s="50">
        <f>IF(A286&lt;&gt;"", COUNTIF($H$2:H286, "AC")/SUM($G$2:G286), "")</f>
        <v>0.58860759493670889</v>
      </c>
      <c r="Y286" s="50">
        <f t="shared" ref="Y286" si="89">IF(A286&lt;&gt;"", V286/5*0.5+(1-(W286-1)/10)*0.25+X286*0.25, "")*10000</f>
        <v>5110.9926715522988</v>
      </c>
      <c r="Z286" s="50">
        <f t="shared" ref="Z286" si="90">Y286-Y285</f>
        <v>-6.8152397452740843</v>
      </c>
      <c r="AA286" s="50">
        <f t="shared" si="64"/>
        <v>0.21319444444444444</v>
      </c>
      <c r="AB286" s="75">
        <f t="shared" si="65"/>
        <v>3.5532407407407408E-2</v>
      </c>
      <c r="AC286" s="51">
        <v>2.2685185185185183E-2</v>
      </c>
      <c r="AD286" s="51">
        <v>1.2847222222222223E-2</v>
      </c>
      <c r="AE286" s="51" t="s">
        <v>1043</v>
      </c>
      <c r="AF286" s="51" t="s">
        <v>1043</v>
      </c>
    </row>
    <row r="287" spans="1:32" x14ac:dyDescent="0.15">
      <c r="A287" s="43" t="s">
        <v>976</v>
      </c>
      <c r="B287" s="57">
        <v>349</v>
      </c>
      <c r="C287" s="57" t="s">
        <v>1145</v>
      </c>
      <c r="D287" s="58" t="s">
        <v>1092</v>
      </c>
      <c r="E287" s="58" t="s">
        <v>968</v>
      </c>
      <c r="F287" s="58">
        <v>2</v>
      </c>
      <c r="G287" s="46">
        <v>1</v>
      </c>
      <c r="H287" s="47" t="s">
        <v>961</v>
      </c>
      <c r="I287" s="59" t="s">
        <v>1095</v>
      </c>
      <c r="J287" s="56">
        <v>41306</v>
      </c>
      <c r="K287" s="61"/>
      <c r="L287" s="61"/>
      <c r="M287" s="73" t="s">
        <v>968</v>
      </c>
      <c r="N287" s="80">
        <f t="shared" si="85"/>
        <v>7000</v>
      </c>
      <c r="O287" s="77">
        <f>AVERAGE($N$2:N287)</f>
        <v>5624.6114996114984</v>
      </c>
      <c r="P287" s="77">
        <f t="shared" ref="P287" si="91">O287-O286</f>
        <v>4.8259245627668861</v>
      </c>
      <c r="Q287" s="49">
        <f t="shared" ref="Q287" si="92">AVERAGE(F280:F287)</f>
        <v>2.625</v>
      </c>
      <c r="R287" s="49">
        <f t="shared" ref="R287" si="93">AVERAGE(G280:G287)</f>
        <v>2.25</v>
      </c>
      <c r="S287" s="50">
        <f t="shared" si="78"/>
        <v>0.5</v>
      </c>
      <c r="T287" s="50">
        <f t="shared" ref="T287" si="94">(Q287/5*0.5+(1-(R287-1)/10)*0.25+S287*0.25)*10000</f>
        <v>6062.5</v>
      </c>
      <c r="U287" s="50">
        <f t="shared" ref="U287" si="95">T287-T286</f>
        <v>251.83823529411802</v>
      </c>
      <c r="V287" s="50">
        <f>IF(A287&lt;&gt;"",AVERAGE($F$2:F287),"")</f>
        <v>1.3076923076923077</v>
      </c>
      <c r="W287" s="50">
        <f>IF(A287&lt;&gt;"", AVERAGE($G$2:G287), "")</f>
        <v>1.6608391608391608</v>
      </c>
      <c r="X287" s="50">
        <f>IF(A287&lt;&gt;"", COUNTIF($H$2:H287, "AC")/SUM($G$2:G287), "")</f>
        <v>0.58947368421052626</v>
      </c>
      <c r="Y287" s="50">
        <f t="shared" ref="Y287" si="96">IF(A287&lt;&gt;"", V287/5*0.5+(1-(W287-1)/10)*0.25+X287*0.25, "")*10000</f>
        <v>5116.1667280088332</v>
      </c>
      <c r="Z287" s="50">
        <f t="shared" ref="Z287" si="97">Y287-Y286</f>
        <v>5.1740564565343448</v>
      </c>
      <c r="AA287" s="50">
        <f t="shared" si="64"/>
        <v>8.3611111111111108E-2</v>
      </c>
      <c r="AB287" s="75">
        <f t="shared" si="65"/>
        <v>1.3935185185185184E-2</v>
      </c>
      <c r="AC287" s="51">
        <v>1.3935185185185184E-2</v>
      </c>
      <c r="AD287" s="51" t="s">
        <v>1043</v>
      </c>
      <c r="AE287" s="51" t="s">
        <v>1043</v>
      </c>
      <c r="AF287" s="51" t="s">
        <v>1043</v>
      </c>
    </row>
    <row r="288" spans="1:32" x14ac:dyDescent="0.15">
      <c r="A288" s="43" t="s">
        <v>989</v>
      </c>
      <c r="B288" s="57">
        <v>392</v>
      </c>
      <c r="C288" s="57" t="s">
        <v>1096</v>
      </c>
      <c r="D288" s="58" t="s">
        <v>1097</v>
      </c>
      <c r="E288" s="58" t="s">
        <v>969</v>
      </c>
      <c r="F288" s="58">
        <v>2</v>
      </c>
      <c r="G288" s="46">
        <v>1</v>
      </c>
      <c r="H288" s="47" t="s">
        <v>961</v>
      </c>
      <c r="I288" s="59" t="s">
        <v>966</v>
      </c>
      <c r="J288" s="56">
        <v>41307</v>
      </c>
      <c r="K288" s="61" t="s">
        <v>1098</v>
      </c>
      <c r="L288" s="61"/>
      <c r="M288" s="73" t="s">
        <v>969</v>
      </c>
      <c r="N288" s="80">
        <f t="shared" ref="N288:N300" si="98">(0.5*F288/5+0.25*(1-(G288-1)/10)+0.25*(IF(H288="AC",1,0)/G288))*10000</f>
        <v>7000</v>
      </c>
      <c r="O288" s="77">
        <f>AVERAGE($N$2:N288)</f>
        <v>5629.4037940379394</v>
      </c>
      <c r="P288" s="77">
        <f t="shared" ref="P288" si="99">O288-O287</f>
        <v>4.7922944264410035</v>
      </c>
      <c r="Q288" s="49">
        <f t="shared" ref="Q288" si="100">AVERAGE(F281:F288)</f>
        <v>2.25</v>
      </c>
      <c r="R288" s="49">
        <f t="shared" ref="R288" si="101">AVERAGE(G281:G288)</f>
        <v>1.875</v>
      </c>
      <c r="S288" s="50">
        <f t="shared" si="78"/>
        <v>0.5</v>
      </c>
      <c r="T288" s="50">
        <f t="shared" ref="T288" si="102">(Q288/5*0.5+(1-(R288-1)/10)*0.25+S288*0.25)*10000</f>
        <v>5781.25</v>
      </c>
      <c r="U288" s="50">
        <f t="shared" ref="U288" si="103">T288-T287</f>
        <v>-281.25</v>
      </c>
      <c r="V288" s="50">
        <f>IF(A288&lt;&gt;"",AVERAGE($F$2:F288),"")</f>
        <v>1.3101045296167246</v>
      </c>
      <c r="W288" s="50">
        <f>IF(A288&lt;&gt;"", AVERAGE($G$2:G288), "")</f>
        <v>1.6585365853658536</v>
      </c>
      <c r="X288" s="50">
        <f>IF(A288&lt;&gt;"", COUNTIF($H$2:H288, "AC")/SUM($G$2:G288), "")</f>
        <v>0.59033613445378152</v>
      </c>
      <c r="Y288" s="50">
        <f t="shared" ref="Y288" si="104">IF(A288&lt;&gt;"", V288/5*0.5+(1-(W288-1)/10)*0.25+X288*0.25, "")*10000</f>
        <v>5121.3107194097156</v>
      </c>
      <c r="Z288" s="50">
        <f t="shared" ref="Z288" si="105">Y288-Y287</f>
        <v>5.1439914008824417</v>
      </c>
      <c r="AA288" s="50">
        <f t="shared" si="64"/>
        <v>6.0763888888888888E-2</v>
      </c>
      <c r="AB288" s="75">
        <f t="shared" si="65"/>
        <v>1.0127314814814815E-2</v>
      </c>
      <c r="AC288" s="51">
        <v>1.0127314814814815E-2</v>
      </c>
      <c r="AD288" s="51" t="s">
        <v>1043</v>
      </c>
      <c r="AE288" s="51" t="s">
        <v>1043</v>
      </c>
      <c r="AF288" s="51" t="s">
        <v>1043</v>
      </c>
    </row>
    <row r="289" spans="1:32" x14ac:dyDescent="0.15">
      <c r="A289" s="43" t="s">
        <v>989</v>
      </c>
      <c r="B289" s="57">
        <v>454</v>
      </c>
      <c r="C289" s="57" t="s">
        <v>1099</v>
      </c>
      <c r="D289" s="58" t="s">
        <v>1105</v>
      </c>
      <c r="E289" s="58">
        <v>1</v>
      </c>
      <c r="F289" s="58">
        <v>3</v>
      </c>
      <c r="G289" s="46">
        <v>3</v>
      </c>
      <c r="H289" s="47" t="s">
        <v>961</v>
      </c>
      <c r="I289" s="59" t="s">
        <v>966</v>
      </c>
      <c r="J289" s="56">
        <v>41307</v>
      </c>
      <c r="K289" s="61" t="s">
        <v>1101</v>
      </c>
      <c r="L289" s="61" t="s">
        <v>1100</v>
      </c>
      <c r="M289" s="73" t="s">
        <v>969</v>
      </c>
      <c r="N289" s="80">
        <f t="shared" si="98"/>
        <v>5833.3333333333339</v>
      </c>
      <c r="O289" s="77">
        <f>AVERAGE($N$2:N289)</f>
        <v>5630.1118827160481</v>
      </c>
      <c r="P289" s="77">
        <f t="shared" ref="P289" si="106">O289-O288</f>
        <v>0.70808867810865195</v>
      </c>
      <c r="Q289" s="49">
        <f t="shared" ref="Q289" si="107">AVERAGE(F282:F289)</f>
        <v>2.5</v>
      </c>
      <c r="R289" s="49">
        <f t="shared" ref="R289" si="108">AVERAGE(G282:G289)</f>
        <v>2.125</v>
      </c>
      <c r="S289" s="50">
        <f t="shared" si="78"/>
        <v>0.46666666666666667</v>
      </c>
      <c r="T289" s="50">
        <f t="shared" ref="T289" si="109">(Q289/5*0.5+(1-(R289-1)/10)*0.25+S289*0.25)*10000</f>
        <v>5885.4166666666661</v>
      </c>
      <c r="U289" s="50">
        <f t="shared" ref="U289" si="110">T289-T288</f>
        <v>104.16666666666606</v>
      </c>
      <c r="V289" s="50">
        <f>IF(A289&lt;&gt;"",AVERAGE($F$2:F289),"")</f>
        <v>1.3159722222222223</v>
      </c>
      <c r="W289" s="50">
        <f>IF(A289&lt;&gt;"", AVERAGE($G$2:G289), "")</f>
        <v>1.6631944444444444</v>
      </c>
      <c r="X289" s="50">
        <f>IF(A289&lt;&gt;"", COUNTIF($H$2:H289, "AC")/SUM($G$2:G289), "")</f>
        <v>0.58872651356993733</v>
      </c>
      <c r="Y289" s="50">
        <f t="shared" ref="Y289" si="111">IF(A289&lt;&gt;"", V289/5*0.5+(1-(W289-1)/10)*0.25+X289*0.25, "")*10000</f>
        <v>5121.9898950359548</v>
      </c>
      <c r="Z289" s="50">
        <f t="shared" ref="Z289" si="112">Y289-Y288</f>
        <v>0.67917562623915728</v>
      </c>
      <c r="AA289" s="50">
        <f t="shared" si="64"/>
        <v>0.35805555555555557</v>
      </c>
      <c r="AB289" s="75">
        <f t="shared" si="65"/>
        <v>5.9675925925925931E-2</v>
      </c>
      <c r="AC289" s="51">
        <v>5.9675925925925931E-2</v>
      </c>
      <c r="AD289" s="51" t="s">
        <v>1043</v>
      </c>
      <c r="AE289" s="51" t="s">
        <v>1043</v>
      </c>
      <c r="AF289" s="51" t="s">
        <v>1043</v>
      </c>
    </row>
    <row r="290" spans="1:32" x14ac:dyDescent="0.15">
      <c r="A290" s="43" t="s">
        <v>1004</v>
      </c>
      <c r="B290" s="57">
        <v>350</v>
      </c>
      <c r="C290" s="57" t="s">
        <v>1102</v>
      </c>
      <c r="D290" s="58" t="s">
        <v>1103</v>
      </c>
      <c r="E290" s="58" t="s">
        <v>968</v>
      </c>
      <c r="F290" s="58">
        <v>2</v>
      </c>
      <c r="G290" s="46">
        <v>1</v>
      </c>
      <c r="H290" s="47" t="s">
        <v>965</v>
      </c>
      <c r="I290" s="59" t="s">
        <v>1104</v>
      </c>
      <c r="J290" s="56">
        <v>41308</v>
      </c>
      <c r="K290" s="61"/>
      <c r="L290" s="61"/>
      <c r="M290" s="73" t="s">
        <v>968</v>
      </c>
      <c r="N290" s="80">
        <f t="shared" si="98"/>
        <v>7000</v>
      </c>
      <c r="O290" s="77">
        <f>AVERAGE($N$2:N290)</f>
        <v>5634.8519800076874</v>
      </c>
      <c r="P290" s="77">
        <f t="shared" ref="P290" si="113">O290-O289</f>
        <v>4.7400972916393584</v>
      </c>
      <c r="Q290" s="49">
        <f t="shared" ref="Q290" si="114">AVERAGE(F283:F290)</f>
        <v>2.375</v>
      </c>
      <c r="R290" s="49">
        <f t="shared" ref="R290" si="115">AVERAGE(G283:G290)</f>
        <v>2</v>
      </c>
      <c r="S290" s="50">
        <f t="shared" ref="S290" si="116">COUNTIF(H284:H290, "AC")/SUM(G284:G290)</f>
        <v>0.5</v>
      </c>
      <c r="T290" s="50">
        <f t="shared" ref="T290" si="117">(Q290/5*0.5+(1-(R290-1)/10)*0.25+S290*0.25)*10000</f>
        <v>5875</v>
      </c>
      <c r="U290" s="50">
        <f t="shared" ref="U290" si="118">T290-T289</f>
        <v>-10.41666666666606</v>
      </c>
      <c r="V290" s="50">
        <f>IF(A290&lt;&gt;"",AVERAGE($F$2:F290),"")</f>
        <v>1.3183391003460208</v>
      </c>
      <c r="W290" s="50">
        <f>IF(A290&lt;&gt;"", AVERAGE($G$2:G290), "")</f>
        <v>1.6608996539792387</v>
      </c>
      <c r="X290" s="50">
        <f>IF(A290&lt;&gt;"", COUNTIF($H$2:H290, "AC")/SUM($G$2:G290), "")</f>
        <v>0.58958333333333335</v>
      </c>
      <c r="Y290" s="50">
        <f t="shared" ref="Y290" si="119">IF(A290&lt;&gt;"", V290/5*0.5+(1-(W290-1)/10)*0.25+X290*0.25, "")*10000</f>
        <v>5127.0725201845435</v>
      </c>
      <c r="Z290" s="50">
        <f t="shared" ref="Z290" si="120">Y290-Y289</f>
        <v>5.0826251485887042</v>
      </c>
      <c r="AA290" s="50">
        <f t="shared" si="64"/>
        <v>0.11333333333333333</v>
      </c>
      <c r="AB290" s="75">
        <f t="shared" si="65"/>
        <v>1.8888888888888889E-2</v>
      </c>
      <c r="AC290" s="51">
        <v>1.8888888888888889E-2</v>
      </c>
      <c r="AD290" s="51" t="s">
        <v>1043</v>
      </c>
      <c r="AE290" s="51" t="s">
        <v>1043</v>
      </c>
      <c r="AF290" s="51" t="s">
        <v>1043</v>
      </c>
    </row>
    <row r="291" spans="1:32" x14ac:dyDescent="0.15">
      <c r="A291" s="43" t="s">
        <v>976</v>
      </c>
      <c r="B291" s="57">
        <v>378</v>
      </c>
      <c r="C291" s="57" t="s">
        <v>1106</v>
      </c>
      <c r="D291" s="58" t="s">
        <v>1107</v>
      </c>
      <c r="E291" s="58">
        <v>1</v>
      </c>
      <c r="F291" s="58">
        <v>4</v>
      </c>
      <c r="G291" s="46">
        <v>3</v>
      </c>
      <c r="H291" s="47" t="s">
        <v>965</v>
      </c>
      <c r="I291" s="59" t="s">
        <v>966</v>
      </c>
      <c r="J291" s="56">
        <v>41310</v>
      </c>
      <c r="K291" s="61" t="s">
        <v>1109</v>
      </c>
      <c r="L291" s="61" t="s">
        <v>1108</v>
      </c>
      <c r="M291" s="73" t="s">
        <v>1037</v>
      </c>
      <c r="N291" s="80">
        <f t="shared" si="98"/>
        <v>6833.3333333333348</v>
      </c>
      <c r="O291" s="77">
        <f>AVERAGE($N$2:N291)</f>
        <v>5638.9846743295002</v>
      </c>
      <c r="P291" s="77">
        <f t="shared" ref="P291" si="121">O291-O290</f>
        <v>4.1326943218127781</v>
      </c>
      <c r="Q291" s="49">
        <f t="shared" ref="Q291" si="122">AVERAGE(F284:F291)</f>
        <v>2.625</v>
      </c>
      <c r="R291" s="49">
        <f t="shared" ref="R291" si="123">AVERAGE(G284:G291)</f>
        <v>2.125</v>
      </c>
      <c r="S291" s="50">
        <f t="shared" ref="S291" si="124">COUNTIF(H285:H291, "AC")/SUM(G285:G291)</f>
        <v>0.4375</v>
      </c>
      <c r="T291" s="50">
        <f t="shared" ref="T291" si="125">(Q291/5*0.5+(1-(R291-1)/10)*0.25+S291*0.25)*10000</f>
        <v>5937.5</v>
      </c>
      <c r="U291" s="50">
        <f t="shared" ref="U291" si="126">T291-T290</f>
        <v>62.5</v>
      </c>
      <c r="V291" s="50">
        <f>IF(A291&lt;&gt;"",AVERAGE($F$2:F291),"")</f>
        <v>1.3275862068965518</v>
      </c>
      <c r="W291" s="50">
        <f>IF(A291&lt;&gt;"", AVERAGE($G$2:G291), "")</f>
        <v>1.6655172413793105</v>
      </c>
      <c r="X291" s="50">
        <f>IF(A291&lt;&gt;"", COUNTIF($H$2:H291, "AC")/SUM($G$2:G291), "")</f>
        <v>0.587991718426501</v>
      </c>
      <c r="Y291" s="50">
        <f t="shared" ref="Y291" si="127">IF(A291&lt;&gt;"", V291/5*0.5+(1-(W291-1)/10)*0.25+X291*0.25, "")*10000</f>
        <v>5131.1861926179772</v>
      </c>
      <c r="Z291" s="50">
        <f t="shared" ref="Z291" si="128">Y291-Y290</f>
        <v>4.1136724334337487</v>
      </c>
      <c r="AA291" s="50">
        <f t="shared" si="64"/>
        <v>0.58923611111111107</v>
      </c>
      <c r="AB291" s="75">
        <f t="shared" si="65"/>
        <v>9.8206018518518526E-2</v>
      </c>
      <c r="AC291" s="51">
        <v>7.1446759259259265E-2</v>
      </c>
      <c r="AD291" s="51">
        <v>2.6759259259259257E-2</v>
      </c>
      <c r="AE291" s="51" t="s">
        <v>1043</v>
      </c>
      <c r="AF291" s="51" t="s">
        <v>1043</v>
      </c>
    </row>
    <row r="292" spans="1:32" x14ac:dyDescent="0.15">
      <c r="A292" s="43" t="s">
        <v>976</v>
      </c>
      <c r="B292" s="57">
        <v>230</v>
      </c>
      <c r="C292" s="57" t="s">
        <v>1110</v>
      </c>
      <c r="D292" s="58" t="s">
        <v>1112</v>
      </c>
      <c r="E292" s="58">
        <v>1</v>
      </c>
      <c r="F292" s="58">
        <v>3</v>
      </c>
      <c r="G292" s="46">
        <v>1</v>
      </c>
      <c r="H292" s="47" t="s">
        <v>961</v>
      </c>
      <c r="I292" s="59" t="s">
        <v>966</v>
      </c>
      <c r="J292" s="56">
        <v>41312</v>
      </c>
      <c r="K292" s="61" t="s">
        <v>1111</v>
      </c>
      <c r="L292" s="61"/>
      <c r="M292" s="73" t="s">
        <v>1037</v>
      </c>
      <c r="N292" s="80">
        <f t="shared" si="98"/>
        <v>8000</v>
      </c>
      <c r="O292" s="77">
        <f>AVERAGE($N$2:N292)</f>
        <v>5647.0981290568898</v>
      </c>
      <c r="P292" s="77">
        <f t="shared" ref="P292" si="129">O292-O291</f>
        <v>8.1134547273895805</v>
      </c>
      <c r="Q292" s="49">
        <f t="shared" ref="Q292" si="130">AVERAGE(F285:F292)</f>
        <v>2.625</v>
      </c>
      <c r="R292" s="49">
        <f t="shared" ref="R292" si="131">AVERAGE(G285:G292)</f>
        <v>2.125</v>
      </c>
      <c r="S292" s="50">
        <f t="shared" ref="S292" si="132">COUNTIF(H286:H292, "AC")/SUM(G286:G292)</f>
        <v>0.5</v>
      </c>
      <c r="T292" s="50">
        <f t="shared" ref="T292" si="133">(Q292/5*0.5+(1-(R292-1)/10)*0.25+S292*0.25)*10000</f>
        <v>6093.75</v>
      </c>
      <c r="U292" s="50">
        <f t="shared" ref="U292" si="134">T292-T291</f>
        <v>156.25</v>
      </c>
      <c r="V292" s="50">
        <f>IF(A292&lt;&gt;"",AVERAGE($F$2:F292),"")</f>
        <v>1.3333333333333333</v>
      </c>
      <c r="W292" s="50">
        <f>IF(A292&lt;&gt;"", AVERAGE($G$2:G292), "")</f>
        <v>1.6632302405498283</v>
      </c>
      <c r="X292" s="50">
        <f>IF(A292&lt;&gt;"", COUNTIF($H$2:H292, "AC")/SUM($G$2:G292), "")</f>
        <v>0.58884297520661155</v>
      </c>
      <c r="Y292" s="50">
        <f t="shared" ref="Y292" si="135">IF(A292&lt;&gt;"", V292/5*0.5+(1-(W292-1)/10)*0.25+X292*0.25, "")*10000</f>
        <v>5139.6332112124055</v>
      </c>
      <c r="Z292" s="50">
        <f t="shared" ref="Z292" si="136">Y292-Y291</f>
        <v>8.4470185944283003</v>
      </c>
      <c r="AA292" s="50">
        <f t="shared" si="64"/>
        <v>0.37812499999999999</v>
      </c>
      <c r="AB292" s="75">
        <f t="shared" si="65"/>
        <v>6.3020833333333331E-2</v>
      </c>
      <c r="AC292" s="51">
        <v>6.3020833333333331E-2</v>
      </c>
      <c r="AD292" s="51" t="s">
        <v>1043</v>
      </c>
      <c r="AE292" s="51" t="s">
        <v>1043</v>
      </c>
      <c r="AF292" s="51" t="s">
        <v>1043</v>
      </c>
    </row>
    <row r="293" spans="1:32" x14ac:dyDescent="0.15">
      <c r="A293" s="43" t="s">
        <v>976</v>
      </c>
      <c r="B293" s="57">
        <v>287</v>
      </c>
      <c r="C293" s="57" t="s">
        <v>1113</v>
      </c>
      <c r="D293" s="58" t="s">
        <v>1114</v>
      </c>
      <c r="E293" s="58">
        <v>1</v>
      </c>
      <c r="F293" s="58">
        <v>5</v>
      </c>
      <c r="G293" s="46">
        <v>1</v>
      </c>
      <c r="H293" s="47" t="s">
        <v>961</v>
      </c>
      <c r="I293" s="59" t="s">
        <v>966</v>
      </c>
      <c r="J293" s="56">
        <v>41312</v>
      </c>
      <c r="K293" s="61" t="s">
        <v>1115</v>
      </c>
      <c r="L293" s="61" t="s">
        <v>1116</v>
      </c>
      <c r="M293" s="73" t="s">
        <v>1037</v>
      </c>
      <c r="N293" s="80">
        <f t="shared" si="98"/>
        <v>10000</v>
      </c>
      <c r="O293" s="77">
        <f>AVERAGE($N$2:N293)</f>
        <v>5662.0053272450514</v>
      </c>
      <c r="P293" s="77">
        <f t="shared" ref="P293" si="137">O293-O292</f>
        <v>14.907198188161601</v>
      </c>
      <c r="Q293" s="49">
        <f t="shared" ref="Q293" si="138">AVERAGE(F286:F293)</f>
        <v>2.875</v>
      </c>
      <c r="R293" s="49">
        <f t="shared" ref="R293" si="139">AVERAGE(G286:G293)</f>
        <v>1.875</v>
      </c>
      <c r="S293" s="50">
        <f t="shared" ref="S293" si="140">COUNTIF(H287:H293, "AC")/SUM(G287:G293)</f>
        <v>0.63636363636363635</v>
      </c>
      <c r="T293" s="50">
        <f t="shared" ref="T293" si="141">(Q293/5*0.5+(1-(R293-1)/10)*0.25+S293*0.25)*10000</f>
        <v>6747.159090909091</v>
      </c>
      <c r="U293" s="50">
        <f t="shared" ref="U293" si="142">T293-T292</f>
        <v>653.40909090909099</v>
      </c>
      <c r="V293" s="50">
        <f>IF(A293&lt;&gt;"",AVERAGE($F$2:F293),"")</f>
        <v>1.345890410958904</v>
      </c>
      <c r="W293" s="50">
        <f>IF(A293&lt;&gt;"", AVERAGE($G$2:G293), "")</f>
        <v>1.6609589041095891</v>
      </c>
      <c r="X293" s="50">
        <f>IF(A293&lt;&gt;"", COUNTIF($H$2:H293, "AC")/SUM($G$2:G293), "")</f>
        <v>0.58969072164948455</v>
      </c>
      <c r="Y293" s="50">
        <f t="shared" ref="Y293" si="143">IF(A293&lt;&gt;"", V293/5*0.5+(1-(W293-1)/10)*0.25+X293*0.25, "")*10000</f>
        <v>5154.8774890552186</v>
      </c>
      <c r="Z293" s="50">
        <f t="shared" ref="Z293" si="144">Y293-Y292</f>
        <v>15.244277842813062</v>
      </c>
      <c r="AA293" s="50">
        <f t="shared" si="64"/>
        <v>4.1666666666666664E-2</v>
      </c>
      <c r="AB293" s="75">
        <f t="shared" si="65"/>
        <v>6.9444444444444441E-3</v>
      </c>
      <c r="AC293" s="51">
        <v>6.9444444444444441E-3</v>
      </c>
      <c r="AD293" s="51" t="s">
        <v>1043</v>
      </c>
      <c r="AE293" s="51" t="s">
        <v>1043</v>
      </c>
      <c r="AF293" s="51" t="s">
        <v>1043</v>
      </c>
    </row>
    <row r="294" spans="1:32" x14ac:dyDescent="0.15">
      <c r="A294" s="43" t="s">
        <v>976</v>
      </c>
      <c r="B294" s="57">
        <v>436</v>
      </c>
      <c r="C294" s="57" t="s">
        <v>1117</v>
      </c>
      <c r="D294" s="58" t="s">
        <v>1006</v>
      </c>
      <c r="E294" s="58" t="s">
        <v>968</v>
      </c>
      <c r="F294" s="58">
        <v>3</v>
      </c>
      <c r="G294" s="46">
        <v>2</v>
      </c>
      <c r="H294" s="47" t="s">
        <v>961</v>
      </c>
      <c r="I294" s="59" t="s">
        <v>966</v>
      </c>
      <c r="J294" s="56">
        <v>41312</v>
      </c>
      <c r="K294" s="61"/>
      <c r="L294" s="61"/>
      <c r="M294" s="73" t="s">
        <v>1122</v>
      </c>
      <c r="N294" s="80">
        <f t="shared" si="98"/>
        <v>6500</v>
      </c>
      <c r="O294" s="77">
        <f>AVERAGE($N$2:N294)</f>
        <v>5664.8653773227134</v>
      </c>
      <c r="P294" s="77">
        <f t="shared" ref="P294" si="145">O294-O293</f>
        <v>2.860050077661981</v>
      </c>
      <c r="Q294" s="49">
        <f t="shared" ref="Q294" si="146">AVERAGE(F287:F294)</f>
        <v>3</v>
      </c>
      <c r="R294" s="49">
        <f t="shared" ref="R294" si="147">AVERAGE(G287:G294)</f>
        <v>1.625</v>
      </c>
      <c r="S294" s="50">
        <f t="shared" ref="S294" si="148">COUNTIF(H288:H294, "AC")/SUM(G288:G294)</f>
        <v>0.58333333333333337</v>
      </c>
      <c r="T294" s="50">
        <f t="shared" ref="T294" si="149">(Q294/5*0.5+(1-(R294-1)/10)*0.25+S294*0.25)*10000</f>
        <v>6802.0833333333339</v>
      </c>
      <c r="U294" s="50">
        <f t="shared" ref="U294" si="150">T294-T293</f>
        <v>54.924242424242948</v>
      </c>
      <c r="V294" s="50">
        <f>IF(A294&lt;&gt;"",AVERAGE($F$2:F294),"")</f>
        <v>1.3515358361774743</v>
      </c>
      <c r="W294" s="50">
        <f>IF(A294&lt;&gt;"", AVERAGE($G$2:G294), "")</f>
        <v>1.6621160409556315</v>
      </c>
      <c r="X294" s="50">
        <f>IF(A294&lt;&gt;"", COUNTIF($H$2:H294, "AC")/SUM($G$2:G294), "")</f>
        <v>0.58932238193018482</v>
      </c>
      <c r="Y294" s="50">
        <f t="shared" ref="Y294" si="151">IF(A294&lt;&gt;"", V294/5*0.5+(1-(W294-1)/10)*0.25+X294*0.25, "")*10000</f>
        <v>5159.3127807640285</v>
      </c>
      <c r="Z294" s="50">
        <f t="shared" ref="Z294" si="152">Y294-Y293</f>
        <v>4.4352917088099275</v>
      </c>
      <c r="AA294" s="50">
        <f t="shared" si="64"/>
        <v>0.19194444444444445</v>
      </c>
      <c r="AB294" s="75">
        <f t="shared" si="65"/>
        <v>3.1990740740740743E-2</v>
      </c>
      <c r="AC294" s="51">
        <v>3.1990740740740743E-2</v>
      </c>
      <c r="AD294" s="51" t="s">
        <v>1043</v>
      </c>
      <c r="AE294" s="51" t="s">
        <v>1043</v>
      </c>
      <c r="AF294" s="51" t="s">
        <v>1043</v>
      </c>
    </row>
    <row r="295" spans="1:32" x14ac:dyDescent="0.15">
      <c r="A295" s="43" t="s">
        <v>976</v>
      </c>
      <c r="B295" s="57">
        <v>35</v>
      </c>
      <c r="C295" s="57" t="s">
        <v>1118</v>
      </c>
      <c r="D295" s="58" t="s">
        <v>1006</v>
      </c>
      <c r="E295" s="58" t="s">
        <v>968</v>
      </c>
      <c r="F295" s="58">
        <v>2</v>
      </c>
      <c r="G295" s="46">
        <v>3</v>
      </c>
      <c r="H295" s="47" t="s">
        <v>961</v>
      </c>
      <c r="I295" s="59" t="s">
        <v>950</v>
      </c>
      <c r="J295" s="56">
        <v>41312</v>
      </c>
      <c r="K295" s="61"/>
      <c r="L295" s="61" t="s">
        <v>1119</v>
      </c>
      <c r="M295" s="73" t="s">
        <v>1122</v>
      </c>
      <c r="N295" s="80">
        <f t="shared" si="98"/>
        <v>4833.333333333333</v>
      </c>
      <c r="O295" s="77">
        <f>AVERAGE($N$2:N295)</f>
        <v>5662.0370370370347</v>
      </c>
      <c r="P295" s="77">
        <f t="shared" ref="P295" si="153">O295-O294</f>
        <v>-2.8283402856786779</v>
      </c>
      <c r="Q295" s="49">
        <f t="shared" ref="Q295" si="154">AVERAGE(F288:F295)</f>
        <v>3</v>
      </c>
      <c r="R295" s="49">
        <f t="shared" ref="R295" si="155">AVERAGE(G288:G295)</f>
        <v>1.875</v>
      </c>
      <c r="S295" s="50">
        <f t="shared" ref="S295" si="156">COUNTIF(H289:H295, "AC")/SUM(G289:G295)</f>
        <v>0.5</v>
      </c>
      <c r="T295" s="50">
        <f t="shared" ref="T295" si="157">(Q295/5*0.5+(1-(R295-1)/10)*0.25+S295*0.25)*10000</f>
        <v>6531.25</v>
      </c>
      <c r="U295" s="50">
        <f t="shared" ref="U295" si="158">T295-T294</f>
        <v>-270.83333333333394</v>
      </c>
      <c r="V295" s="50">
        <f>IF(A295&lt;&gt;"",AVERAGE($F$2:F295),"")</f>
        <v>1.3537414965986394</v>
      </c>
      <c r="W295" s="50">
        <f>IF(A295&lt;&gt;"", AVERAGE($G$2:G295), "")</f>
        <v>1.6666666666666667</v>
      </c>
      <c r="X295" s="50">
        <f>IF(A295&lt;&gt;"", COUNTIF($H$2:H295, "AC")/SUM($G$2:G295), "")</f>
        <v>0.58775510204081638</v>
      </c>
      <c r="Y295" s="50">
        <f t="shared" ref="Y295" si="159">IF(A295&lt;&gt;"", V295/5*0.5+(1-(W295-1)/10)*0.25+X295*0.25, "")*10000</f>
        <v>5156.4625850340144</v>
      </c>
      <c r="Z295" s="50">
        <f t="shared" ref="Z295" si="160">Y295-Y294</f>
        <v>-2.850195730014093</v>
      </c>
      <c r="AA295" s="50">
        <f t="shared" si="64"/>
        <v>4.0625000000000001E-2</v>
      </c>
      <c r="AB295" s="75">
        <v>6.7708333333333336E-3</v>
      </c>
      <c r="AC295" s="51" t="s">
        <v>1043</v>
      </c>
      <c r="AD295" s="51" t="s">
        <v>1043</v>
      </c>
      <c r="AE295" s="51" t="s">
        <v>1043</v>
      </c>
      <c r="AF295" s="51" t="s">
        <v>1043</v>
      </c>
    </row>
    <row r="296" spans="1:32" x14ac:dyDescent="0.15">
      <c r="A296" s="43" t="s">
        <v>1120</v>
      </c>
      <c r="B296" s="57">
        <v>153</v>
      </c>
      <c r="C296" s="57" t="s">
        <v>1121</v>
      </c>
      <c r="D296" s="58" t="s">
        <v>1006</v>
      </c>
      <c r="E296" s="58" t="s">
        <v>1122</v>
      </c>
      <c r="F296" s="58">
        <v>3</v>
      </c>
      <c r="G296" s="46">
        <v>2</v>
      </c>
      <c r="H296" s="47" t="s">
        <v>1123</v>
      </c>
      <c r="I296" s="59" t="s">
        <v>1124</v>
      </c>
      <c r="J296" s="56">
        <v>41313</v>
      </c>
      <c r="K296" s="61"/>
      <c r="L296" s="61" t="s">
        <v>1125</v>
      </c>
      <c r="M296" s="73" t="s">
        <v>1122</v>
      </c>
      <c r="N296" s="80">
        <f t="shared" si="98"/>
        <v>6500</v>
      </c>
      <c r="O296" s="77">
        <f>AVERAGE($N$2:N296)</f>
        <v>5664.8775894538585</v>
      </c>
      <c r="P296" s="77">
        <f t="shared" ref="P296" si="161">O296-O295</f>
        <v>2.8405524168238117</v>
      </c>
      <c r="Q296" s="49">
        <f t="shared" ref="Q296" si="162">AVERAGE(F289:F296)</f>
        <v>3.125</v>
      </c>
      <c r="R296" s="49">
        <f t="shared" ref="R296" si="163">AVERAGE(G289:G296)</f>
        <v>2</v>
      </c>
      <c r="S296" s="50">
        <f t="shared" ref="S296" si="164">COUNTIF(H290:H296, "AC")/SUM(G290:G296)</f>
        <v>0.53846153846153844</v>
      </c>
      <c r="T296" s="50">
        <f t="shared" ref="T296" si="165">(Q296/5*0.5+(1-(R296-1)/10)*0.25+S296*0.25)*10000</f>
        <v>6721.1538461538457</v>
      </c>
      <c r="U296" s="50">
        <f t="shared" ref="U296" si="166">T296-T295</f>
        <v>189.90384615384573</v>
      </c>
      <c r="V296" s="50">
        <f>IF(A296&lt;&gt;"",AVERAGE($F$2:F296),"")</f>
        <v>1.3593220338983052</v>
      </c>
      <c r="W296" s="50">
        <f>IF(A296&lt;&gt;"", AVERAGE($G$2:G296), "")</f>
        <v>1.6677966101694914</v>
      </c>
      <c r="X296" s="50">
        <f>IF(A296&lt;&gt;"", COUNTIF($H$2:H296, "AC")/SUM($G$2:G296), "")</f>
        <v>0.58739837398373984</v>
      </c>
      <c r="Y296" s="50">
        <f t="shared" ref="Y296" si="167">IF(A296&lt;&gt;"", V296/5*0.5+(1-(W296-1)/10)*0.25+X296*0.25, "")*10000</f>
        <v>5160.8688163152829</v>
      </c>
      <c r="Z296" s="50">
        <f t="shared" ref="Z296" si="168">Y296-Y295</f>
        <v>4.4062312812684468</v>
      </c>
      <c r="AA296" s="50">
        <f t="shared" si="64"/>
        <v>0.10958333333333334</v>
      </c>
      <c r="AB296" s="75">
        <v>1.8263888888888889E-2</v>
      </c>
      <c r="AC296" s="51" t="s">
        <v>1043</v>
      </c>
      <c r="AD296" s="51" t="s">
        <v>1043</v>
      </c>
      <c r="AE296" s="51" t="s">
        <v>1043</v>
      </c>
      <c r="AF296" s="51" t="s">
        <v>1043</v>
      </c>
    </row>
    <row r="297" spans="1:32" x14ac:dyDescent="0.15">
      <c r="A297" s="43" t="s">
        <v>1120</v>
      </c>
      <c r="B297" s="57">
        <v>240</v>
      </c>
      <c r="C297" s="57" t="s">
        <v>1126</v>
      </c>
      <c r="D297" s="58" t="s">
        <v>1128</v>
      </c>
      <c r="E297" s="58">
        <v>1</v>
      </c>
      <c r="F297" s="58">
        <v>3</v>
      </c>
      <c r="G297" s="46">
        <v>3</v>
      </c>
      <c r="H297" s="47" t="s">
        <v>1123</v>
      </c>
      <c r="I297" s="59" t="s">
        <v>1124</v>
      </c>
      <c r="J297" s="56">
        <v>41313</v>
      </c>
      <c r="K297" s="61"/>
      <c r="L297" s="61" t="s">
        <v>1127</v>
      </c>
      <c r="M297" s="73" t="s">
        <v>1037</v>
      </c>
      <c r="N297" s="80">
        <f t="shared" si="98"/>
        <v>5833.3333333333339</v>
      </c>
      <c r="O297" s="77">
        <f>AVERAGE($N$2:N297)</f>
        <v>5665.4466966966947</v>
      </c>
      <c r="P297" s="77">
        <f t="shared" ref="P297" si="169">O297-O296</f>
        <v>0.56910724283625314</v>
      </c>
      <c r="Q297" s="49">
        <f t="shared" ref="Q297" si="170">AVERAGE(F290:F297)</f>
        <v>3.125</v>
      </c>
      <c r="R297" s="49">
        <f t="shared" ref="R297" si="171">AVERAGE(G290:G297)</f>
        <v>2</v>
      </c>
      <c r="S297" s="50">
        <f t="shared" ref="S297" si="172">COUNTIF(H291:H297, "AC")/SUM(G291:G297)</f>
        <v>0.46666666666666667</v>
      </c>
      <c r="T297" s="50">
        <f t="shared" ref="T297" si="173">(Q297/5*0.5+(1-(R297-1)/10)*0.25+S297*0.25)*10000</f>
        <v>6541.666666666667</v>
      </c>
      <c r="U297" s="50">
        <f t="shared" ref="U297" si="174">T297-T296</f>
        <v>-179.48717948717876</v>
      </c>
      <c r="V297" s="50">
        <f>IF(A297&lt;&gt;"",AVERAGE($F$2:F297),"")</f>
        <v>1.3648648648648649</v>
      </c>
      <c r="W297" s="50">
        <f>IF(A297&lt;&gt;"", AVERAGE($G$2:G297), "")</f>
        <v>1.6722972972972974</v>
      </c>
      <c r="X297" s="50">
        <f>IF(A297&lt;&gt;"", COUNTIF($H$2:H297, "AC")/SUM($G$2:G297), "")</f>
        <v>0.58585858585858586</v>
      </c>
      <c r="Y297" s="50">
        <f t="shared" ref="Y297" si="175">IF(A297&lt;&gt;"", V297/5*0.5+(1-(W297-1)/10)*0.25+X297*0.25, "")*10000</f>
        <v>5161.4370051870055</v>
      </c>
      <c r="Z297" s="50">
        <f t="shared" ref="Z297" si="176">Y297-Y296</f>
        <v>0.56818887172266841</v>
      </c>
      <c r="AA297" s="50">
        <f t="shared" si="64"/>
        <v>6.4027777777777781E-2</v>
      </c>
      <c r="AB297" s="75">
        <v>1.0671296296296297E-2</v>
      </c>
      <c r="AC297" s="51" t="s">
        <v>1043</v>
      </c>
      <c r="AD297" s="51" t="s">
        <v>1043</v>
      </c>
      <c r="AE297" s="51" t="s">
        <v>1043</v>
      </c>
      <c r="AF297" s="51" t="s">
        <v>1043</v>
      </c>
    </row>
    <row r="298" spans="1:32" x14ac:dyDescent="0.15">
      <c r="A298" s="43" t="s">
        <v>1120</v>
      </c>
      <c r="B298" s="57">
        <v>367</v>
      </c>
      <c r="C298" s="57" t="s">
        <v>1129</v>
      </c>
      <c r="D298" s="58" t="s">
        <v>1006</v>
      </c>
      <c r="E298" s="58" t="s">
        <v>1122</v>
      </c>
      <c r="F298" s="58">
        <v>2</v>
      </c>
      <c r="G298" s="46">
        <v>1</v>
      </c>
      <c r="H298" s="47" t="s">
        <v>1123</v>
      </c>
      <c r="I298" s="59" t="s">
        <v>1130</v>
      </c>
      <c r="J298" s="56">
        <v>41313</v>
      </c>
      <c r="K298" s="61"/>
      <c r="L298" s="61"/>
      <c r="M298" s="73" t="s">
        <v>1122</v>
      </c>
      <c r="N298" s="80">
        <f t="shared" si="98"/>
        <v>7000</v>
      </c>
      <c r="O298" s="77">
        <f>AVERAGE($N$2:N298)</f>
        <v>5669.9401421623625</v>
      </c>
      <c r="P298" s="77">
        <f t="shared" ref="P298" si="177">O298-O297</f>
        <v>4.493445465667719</v>
      </c>
      <c r="Q298" s="49">
        <f t="shared" ref="Q298" si="178">AVERAGE(F291:F298)</f>
        <v>3.125</v>
      </c>
      <c r="R298" s="49">
        <f t="shared" ref="R298" si="179">AVERAGE(G291:G298)</f>
        <v>2</v>
      </c>
      <c r="S298" s="50">
        <f t="shared" ref="S298" si="180">COUNTIF(H292:H298, "AC")/SUM(G292:G298)</f>
        <v>0.53846153846153844</v>
      </c>
      <c r="T298" s="50">
        <f t="shared" ref="T298" si="181">(Q298/5*0.5+(1-(R298-1)/10)*0.25+S298*0.25)*10000</f>
        <v>6721.1538461538457</v>
      </c>
      <c r="U298" s="50">
        <f t="shared" ref="U298" si="182">T298-T297</f>
        <v>179.48717948717876</v>
      </c>
      <c r="V298" s="50">
        <f>IF(A298&lt;&gt;"",AVERAGE($F$2:F298),"")</f>
        <v>1.367003367003367</v>
      </c>
      <c r="W298" s="50">
        <f>IF(A298&lt;&gt;"", AVERAGE($G$2:G298), "")</f>
        <v>1.67003367003367</v>
      </c>
      <c r="X298" s="50">
        <f>IF(A298&lt;&gt;"", COUNTIF($H$2:H298, "AC")/SUM($G$2:G298), "")</f>
        <v>0.58669354838709675</v>
      </c>
      <c r="Y298" s="50">
        <f t="shared" ref="Y298" si="183">IF(A298&lt;&gt;"", V298/5*0.5+(1-(W298-1)/10)*0.25+X298*0.25, "")*10000</f>
        <v>5166.2288204626921</v>
      </c>
      <c r="Z298" s="50">
        <f t="shared" ref="Z298" si="184">Y298-Y297</f>
        <v>4.7918152756865311</v>
      </c>
      <c r="AA298" s="50">
        <f t="shared" si="64"/>
        <v>2.3125E-2</v>
      </c>
      <c r="AB298" s="75">
        <v>3.8541666666666668E-3</v>
      </c>
      <c r="AC298" s="51" t="s">
        <v>1043</v>
      </c>
      <c r="AD298" s="51" t="s">
        <v>1043</v>
      </c>
      <c r="AE298" s="51" t="s">
        <v>1043</v>
      </c>
      <c r="AF298" s="51" t="s">
        <v>1043</v>
      </c>
    </row>
    <row r="299" spans="1:32" x14ac:dyDescent="0.15">
      <c r="A299" s="43" t="s">
        <v>1120</v>
      </c>
      <c r="B299" s="57">
        <v>300</v>
      </c>
      <c r="C299" s="57" t="s">
        <v>1131</v>
      </c>
      <c r="D299" s="58" t="s">
        <v>1063</v>
      </c>
      <c r="E299" s="58">
        <v>1</v>
      </c>
      <c r="F299" s="58">
        <v>3</v>
      </c>
      <c r="G299" s="46">
        <v>2</v>
      </c>
      <c r="H299" s="47" t="s">
        <v>1123</v>
      </c>
      <c r="I299" s="59" t="s">
        <v>1124</v>
      </c>
      <c r="J299" s="56">
        <v>41313</v>
      </c>
      <c r="K299" s="61"/>
      <c r="L299" s="61" t="s">
        <v>1132</v>
      </c>
      <c r="M299" s="73" t="s">
        <v>1037</v>
      </c>
      <c r="N299" s="80">
        <f t="shared" si="98"/>
        <v>6500</v>
      </c>
      <c r="O299" s="77">
        <f>AVERAGE($N$2:N299)</f>
        <v>5672.725577926918</v>
      </c>
      <c r="P299" s="77">
        <f t="shared" ref="P299" si="185">O299-O298</f>
        <v>2.7854357645555865</v>
      </c>
      <c r="Q299" s="49">
        <f t="shared" ref="Q299" si="186">AVERAGE(F292:F299)</f>
        <v>3</v>
      </c>
      <c r="R299" s="49">
        <f t="shared" ref="R299" si="187">AVERAGE(G292:G299)</f>
        <v>1.875</v>
      </c>
      <c r="S299" s="50">
        <f t="shared" ref="S299" si="188">COUNTIF(H293:H299, "AC")/SUM(G293:G299)</f>
        <v>0.5</v>
      </c>
      <c r="T299" s="50">
        <f t="shared" ref="T299" si="189">(Q299/5*0.5+(1-(R299-1)/10)*0.25+S299*0.25)*10000</f>
        <v>6531.25</v>
      </c>
      <c r="U299" s="50">
        <f t="shared" ref="U299" si="190">T299-T298</f>
        <v>-189.90384615384573</v>
      </c>
      <c r="V299" s="50">
        <f>IF(A299&lt;&gt;"",AVERAGE($F$2:F299),"")</f>
        <v>1.3724832214765101</v>
      </c>
      <c r="W299" s="50">
        <f>IF(A299&lt;&gt;"", AVERAGE($G$2:G299), "")</f>
        <v>1.6711409395973154</v>
      </c>
      <c r="X299" s="50">
        <f>IF(A299&lt;&gt;"", COUNTIF($H$2:H299, "AC")/SUM($G$2:G299), "")</f>
        <v>0.58634538152610438</v>
      </c>
      <c r="Y299" s="50">
        <f t="shared" ref="Y299" si="191">IF(A299&lt;&gt;"", V299/5*0.5+(1-(W299-1)/10)*0.25+X299*0.25, "")*10000</f>
        <v>5170.5614403924428</v>
      </c>
      <c r="Z299" s="50">
        <f t="shared" ref="Z299" si="192">Y299-Y298</f>
        <v>4.3326199297507628</v>
      </c>
      <c r="AA299" s="50">
        <f t="shared" si="64"/>
        <v>3.8194444444444448E-2</v>
      </c>
      <c r="AB299" s="75">
        <v>6.3657407407407404E-3</v>
      </c>
      <c r="AC299" s="51" t="s">
        <v>1043</v>
      </c>
      <c r="AD299" s="51" t="s">
        <v>1043</v>
      </c>
      <c r="AE299" s="51" t="s">
        <v>1043</v>
      </c>
      <c r="AF299" s="51" t="s">
        <v>1043</v>
      </c>
    </row>
    <row r="300" spans="1:32" x14ac:dyDescent="0.15">
      <c r="A300" s="43" t="s">
        <v>976</v>
      </c>
      <c r="B300" s="57">
        <v>154</v>
      </c>
      <c r="C300" s="57" t="s">
        <v>1133</v>
      </c>
      <c r="D300" s="58" t="s">
        <v>1006</v>
      </c>
      <c r="E300" s="58">
        <v>1</v>
      </c>
      <c r="F300" s="58">
        <v>3</v>
      </c>
      <c r="G300" s="46">
        <v>1</v>
      </c>
      <c r="H300" s="47" t="s">
        <v>961</v>
      </c>
      <c r="I300" s="59" t="s">
        <v>955</v>
      </c>
      <c r="J300" s="56">
        <v>41314</v>
      </c>
      <c r="K300" s="61"/>
      <c r="L300" s="61"/>
      <c r="M300" s="73" t="s">
        <v>968</v>
      </c>
      <c r="N300" s="80">
        <f t="shared" si="98"/>
        <v>8000</v>
      </c>
      <c r="O300" s="77">
        <f>AVERAGE($N$2:N300)</f>
        <v>5680.5091044221454</v>
      </c>
      <c r="P300" s="77">
        <f t="shared" ref="P300:P306" si="193">O300-O299</f>
        <v>7.7835264952273064</v>
      </c>
      <c r="Q300" s="49">
        <f t="shared" ref="Q300:R303" si="194">AVERAGE(F293:F300)</f>
        <v>3</v>
      </c>
      <c r="R300" s="49">
        <f t="shared" si="194"/>
        <v>1.875</v>
      </c>
      <c r="S300" s="50">
        <f t="shared" ref="S300:S305" si="195">COUNTIF(H294:H300, "AC")/SUM(G294:G300)</f>
        <v>0.5</v>
      </c>
      <c r="T300" s="50">
        <f t="shared" ref="T300" si="196">(Q300/5*0.5+(1-(R300-1)/10)*0.25+S300*0.25)*10000</f>
        <v>6531.25</v>
      </c>
      <c r="U300" s="50">
        <f t="shared" ref="U300:U306" si="197">T300-T299</f>
        <v>0</v>
      </c>
      <c r="V300" s="50">
        <f>IF(A300&lt;&gt;"",AVERAGE($F$2:F300),"")</f>
        <v>1.3779264214046822</v>
      </c>
      <c r="W300" s="50">
        <f>IF(A300&lt;&gt;"", AVERAGE($G$2:G300), "")</f>
        <v>1.6688963210702341</v>
      </c>
      <c r="X300" s="50">
        <f>IF(A300&lt;&gt;"", COUNTIF($H$2:H300, "AC")/SUM($G$2:G300), "")</f>
        <v>0.58717434869739482</v>
      </c>
      <c r="Y300" s="50">
        <f t="shared" ref="Y300" si="198">IF(A300&lt;&gt;"", V300/5*0.5+(1-(W300-1)/10)*0.25+X300*0.25, "")*10000</f>
        <v>5178.6382128806108</v>
      </c>
      <c r="Z300" s="50">
        <f t="shared" ref="Z300:Z306" si="199">Y300-Y299</f>
        <v>8.0767724881679896</v>
      </c>
      <c r="AA300" s="50">
        <f t="shared" si="64"/>
        <v>0.12944444444444445</v>
      </c>
      <c r="AB300" s="75">
        <v>2.1574074074074075E-2</v>
      </c>
      <c r="AC300" s="51" t="s">
        <v>1043</v>
      </c>
      <c r="AD300" s="51" t="s">
        <v>1043</v>
      </c>
      <c r="AE300" s="51" t="s">
        <v>1043</v>
      </c>
      <c r="AF300" s="51" t="s">
        <v>1043</v>
      </c>
    </row>
    <row r="301" spans="1:32" x14ac:dyDescent="0.15">
      <c r="A301" s="43" t="s">
        <v>976</v>
      </c>
      <c r="B301" s="57">
        <v>162</v>
      </c>
      <c r="C301" s="57" t="s">
        <v>1070</v>
      </c>
      <c r="D301" s="58" t="s">
        <v>1006</v>
      </c>
      <c r="E301" s="58">
        <v>1</v>
      </c>
      <c r="F301" s="58">
        <v>3</v>
      </c>
      <c r="G301" s="46">
        <v>1</v>
      </c>
      <c r="H301" s="47" t="s">
        <v>961</v>
      </c>
      <c r="I301" s="59" t="s">
        <v>1028</v>
      </c>
      <c r="J301" s="56">
        <v>41314</v>
      </c>
      <c r="K301" s="61"/>
      <c r="L301" s="61" t="s">
        <v>1134</v>
      </c>
      <c r="M301" s="73" t="s">
        <v>1037</v>
      </c>
      <c r="N301" s="77">
        <f t="shared" ref="N301:N311" si="200">(0.5*F301/5+0.25*(1-(G301-1)/10)+0.25*(IF(H301="AC",1,0)/G301))*10000</f>
        <v>8000</v>
      </c>
      <c r="O301" s="77">
        <f>AVERAGE($N$2:N301)</f>
        <v>5688.2407407407381</v>
      </c>
      <c r="P301" s="77">
        <f t="shared" si="193"/>
        <v>7.7316363185927912</v>
      </c>
      <c r="Q301" s="49">
        <f t="shared" si="194"/>
        <v>2.75</v>
      </c>
      <c r="R301" s="49">
        <f t="shared" si="194"/>
        <v>1.875</v>
      </c>
      <c r="S301" s="50">
        <f t="shared" si="195"/>
        <v>0.53846153846153844</v>
      </c>
      <c r="T301" s="50">
        <f t="shared" ref="T301" si="201">(Q301/5*0.5+(1-(R301-1)/10)*0.25+S301*0.25)*10000</f>
        <v>6377.4038461538466</v>
      </c>
      <c r="U301" s="50">
        <f t="shared" si="197"/>
        <v>-153.84615384615336</v>
      </c>
      <c r="V301" s="50">
        <f>IF(A301&lt;&gt;"",AVERAGE($F$2:F301),"")</f>
        <v>1.3833333333333333</v>
      </c>
      <c r="W301" s="50">
        <f>IF(A301&lt;&gt;"", AVERAGE($G$2:G301), "")</f>
        <v>1.6666666666666667</v>
      </c>
      <c r="X301" s="50">
        <f>IF(A301&lt;&gt;"", COUNTIF($H$2:H301, "AC")/SUM($G$2:G301), "")</f>
        <v>0.58799999999999997</v>
      </c>
      <c r="Y301" s="50">
        <f t="shared" ref="Y301" si="202">IF(A301&lt;&gt;"", V301/5*0.5+(1-(W301-1)/10)*0.25+X301*0.25, "")*10000</f>
        <v>5186.666666666667</v>
      </c>
      <c r="Z301" s="50">
        <f t="shared" si="199"/>
        <v>8.0284537860561613</v>
      </c>
      <c r="AA301" s="50">
        <f>IF(ISERROR(MIN(86400*AB301/(4*3600), 1)), "NA", MIN(86400*AB301/(4*3600), 1))</f>
        <v>0.18465277777777778</v>
      </c>
      <c r="AB301" s="75">
        <f>IF(AC301="-","NA",SUM(AC301:AF301))</f>
        <v>3.0775462962962963E-2</v>
      </c>
      <c r="AC301" s="51">
        <v>6.6898148148148142E-3</v>
      </c>
      <c r="AD301" s="51">
        <v>2.4085648148148148E-2</v>
      </c>
      <c r="AE301" s="51" t="s">
        <v>1043</v>
      </c>
      <c r="AF301" s="51" t="s">
        <v>1043</v>
      </c>
    </row>
    <row r="302" spans="1:32" x14ac:dyDescent="0.15">
      <c r="A302" s="43" t="s">
        <v>976</v>
      </c>
      <c r="B302" s="57">
        <v>441</v>
      </c>
      <c r="C302" s="57" t="s">
        <v>1135</v>
      </c>
      <c r="D302" s="58" t="s">
        <v>1006</v>
      </c>
      <c r="E302" s="58" t="s">
        <v>968</v>
      </c>
      <c r="F302" s="58">
        <v>2</v>
      </c>
      <c r="G302" s="46">
        <v>1</v>
      </c>
      <c r="H302" s="47" t="s">
        <v>961</v>
      </c>
      <c r="I302" s="59" t="s">
        <v>1093</v>
      </c>
      <c r="J302" s="56">
        <v>41314</v>
      </c>
      <c r="K302" s="61"/>
      <c r="L302" s="61"/>
      <c r="M302" s="73" t="s">
        <v>968</v>
      </c>
      <c r="N302" s="80">
        <f t="shared" si="200"/>
        <v>7000</v>
      </c>
      <c r="O302" s="77">
        <f>AVERAGE($N$2:N302)</f>
        <v>5692.5987449243239</v>
      </c>
      <c r="P302" s="77">
        <f t="shared" si="193"/>
        <v>4.3580041835857628</v>
      </c>
      <c r="Q302" s="49">
        <f t="shared" si="194"/>
        <v>2.625</v>
      </c>
      <c r="R302" s="49">
        <f t="shared" si="194"/>
        <v>1.75</v>
      </c>
      <c r="S302" s="50">
        <f t="shared" si="195"/>
        <v>0.63636363636363635</v>
      </c>
      <c r="T302" s="50">
        <f t="shared" ref="T302" si="203">(Q302/5*0.5+(1-(R302-1)/10)*0.25+S302*0.25)*10000</f>
        <v>6528.409090909091</v>
      </c>
      <c r="U302" s="50">
        <f t="shared" si="197"/>
        <v>151.00524475524435</v>
      </c>
      <c r="V302" s="50">
        <f>IF(A302&lt;&gt;"",AVERAGE($F$2:F302),"")</f>
        <v>1.3853820598006645</v>
      </c>
      <c r="W302" s="50">
        <f>IF(A302&lt;&gt;"", AVERAGE($G$2:G302), "")</f>
        <v>1.6644518272425248</v>
      </c>
      <c r="X302" s="50">
        <f>IF(A302&lt;&gt;"", COUNTIF($H$2:H302, "AC")/SUM($G$2:G302), "")</f>
        <v>0.58882235528942117</v>
      </c>
      <c r="Y302" s="50">
        <f t="shared" ref="Y302" si="204">IF(A302&lt;&gt;"", V302/5*0.5+(1-(W302-1)/10)*0.25+X302*0.25, "")*10000</f>
        <v>5191.3249912135861</v>
      </c>
      <c r="Z302" s="50">
        <f t="shared" si="199"/>
        <v>4.6583245469191752</v>
      </c>
      <c r="AA302" s="50">
        <f t="shared" ref="AA302:AA304" si="205">IF(ISERROR(MIN(86400*AB302/(4*3600), 1)), "NA", MIN(86400*AB302/(4*3600), 1))</f>
        <v>4.597222222222222E-2</v>
      </c>
      <c r="AB302" s="75">
        <f>IF(AC302="-","NA",SUM(AC302:AF302))</f>
        <v>7.6620370370370366E-3</v>
      </c>
      <c r="AC302" s="51">
        <v>7.6620370370370366E-3</v>
      </c>
      <c r="AD302" s="51" t="s">
        <v>968</v>
      </c>
      <c r="AE302" s="51" t="s">
        <v>968</v>
      </c>
      <c r="AF302" s="51" t="s">
        <v>968</v>
      </c>
    </row>
    <row r="303" spans="1:32" x14ac:dyDescent="0.15">
      <c r="A303" s="43" t="s">
        <v>976</v>
      </c>
      <c r="B303" s="57">
        <v>374</v>
      </c>
      <c r="C303" s="57" t="s">
        <v>1136</v>
      </c>
      <c r="D303" s="58" t="s">
        <v>1006</v>
      </c>
      <c r="E303" s="58" t="s">
        <v>968</v>
      </c>
      <c r="F303" s="58">
        <v>1</v>
      </c>
      <c r="G303" s="46">
        <v>1</v>
      </c>
      <c r="H303" s="47" t="s">
        <v>961</v>
      </c>
      <c r="I303" s="59" t="s">
        <v>1093</v>
      </c>
      <c r="J303" s="56">
        <v>41314</v>
      </c>
      <c r="K303" s="61"/>
      <c r="L303" s="61"/>
      <c r="M303" s="73" t="s">
        <v>968</v>
      </c>
      <c r="N303" s="80">
        <f t="shared" si="200"/>
        <v>6000</v>
      </c>
      <c r="O303" s="77">
        <f>AVERAGE($N$2:N303)</f>
        <v>5693.6166298749058</v>
      </c>
      <c r="P303" s="77">
        <f t="shared" si="193"/>
        <v>1.0178849505819016</v>
      </c>
      <c r="Q303" s="49">
        <f t="shared" si="194"/>
        <v>2.5</v>
      </c>
      <c r="R303" s="49">
        <f t="shared" si="194"/>
        <v>1.5</v>
      </c>
      <c r="S303" s="50">
        <f t="shared" si="195"/>
        <v>0.7</v>
      </c>
      <c r="T303" s="50">
        <f t="shared" ref="T303" si="206">(Q303/5*0.5+(1-(R303-1)/10)*0.25+S303*0.25)*10000</f>
        <v>6625</v>
      </c>
      <c r="U303" s="50">
        <f t="shared" si="197"/>
        <v>96.590909090909008</v>
      </c>
      <c r="V303" s="50">
        <f>IF(A303&lt;&gt;"",AVERAGE($F$2:F303),"")</f>
        <v>1.3841059602649006</v>
      </c>
      <c r="W303" s="50">
        <f>IF(A303&lt;&gt;"", AVERAGE($G$2:G303), "")</f>
        <v>1.6622516556291391</v>
      </c>
      <c r="X303" s="50">
        <f>IF(A303&lt;&gt;"", COUNTIF($H$2:H303, "AC")/SUM($G$2:G303), "")</f>
        <v>0.58964143426294824</v>
      </c>
      <c r="Y303" s="50">
        <f t="shared" ref="Y303" si="207">IF(A303&lt;&gt;"", V303/5*0.5+(1-(W303-1)/10)*0.25+X303*0.25, "")*10000</f>
        <v>5192.6466320149866</v>
      </c>
      <c r="Z303" s="50">
        <f t="shared" si="199"/>
        <v>1.3216408014004628</v>
      </c>
      <c r="AA303" s="50">
        <f t="shared" si="205"/>
        <v>1.8819444444444444E-2</v>
      </c>
      <c r="AB303" s="75">
        <f t="shared" ref="AB303:AB304" si="208">IF(AC303="-","NA",SUM(AC303:AF303))</f>
        <v>3.1365740740740742E-3</v>
      </c>
      <c r="AC303" s="51">
        <v>3.1365740740740742E-3</v>
      </c>
      <c r="AD303" s="51" t="s">
        <v>968</v>
      </c>
      <c r="AE303" s="51" t="s">
        <v>968</v>
      </c>
      <c r="AF303" s="51" t="s">
        <v>968</v>
      </c>
    </row>
    <row r="304" spans="1:32" x14ac:dyDescent="0.15">
      <c r="A304" s="43" t="s">
        <v>976</v>
      </c>
      <c r="B304" s="57">
        <v>274</v>
      </c>
      <c r="C304" s="57" t="s">
        <v>1137</v>
      </c>
      <c r="D304" s="58" t="s">
        <v>1138</v>
      </c>
      <c r="E304" s="58">
        <v>1</v>
      </c>
      <c r="F304" s="58">
        <v>3</v>
      </c>
      <c r="G304" s="46">
        <v>3</v>
      </c>
      <c r="H304" s="47" t="s">
        <v>961</v>
      </c>
      <c r="I304" s="59" t="s">
        <v>966</v>
      </c>
      <c r="J304" s="56">
        <v>41314</v>
      </c>
      <c r="K304" s="61"/>
      <c r="L304" s="61" t="s">
        <v>1139</v>
      </c>
      <c r="M304" s="73" t="s">
        <v>1037</v>
      </c>
      <c r="N304" s="80">
        <f t="shared" si="200"/>
        <v>5833.3333333333339</v>
      </c>
      <c r="O304" s="77">
        <f>AVERAGE($N$2:N304)</f>
        <v>5694.0777411074414</v>
      </c>
      <c r="P304" s="77">
        <f t="shared" si="193"/>
        <v>0.46111123253558617</v>
      </c>
      <c r="Q304" s="49">
        <f t="shared" ref="Q304" si="209">AVERAGE(F297:F304)</f>
        <v>2.5</v>
      </c>
      <c r="R304" s="49">
        <f t="shared" ref="R304" si="210">AVERAGE(G297:G304)</f>
        <v>1.625</v>
      </c>
      <c r="S304" s="50">
        <f t="shared" si="195"/>
        <v>0.7</v>
      </c>
      <c r="T304" s="50">
        <f t="shared" ref="T304" si="211">(Q304/5*0.5+(1-(R304-1)/10)*0.25+S304*0.25)*10000</f>
        <v>6593.75</v>
      </c>
      <c r="U304" s="50">
        <f t="shared" si="197"/>
        <v>-31.25</v>
      </c>
      <c r="V304" s="50">
        <f>IF(A304&lt;&gt;"",AVERAGE($F$2:F304),"")</f>
        <v>1.3894389438943895</v>
      </c>
      <c r="W304" s="50">
        <f>IF(A304&lt;&gt;"", AVERAGE($G$2:G304), "")</f>
        <v>1.6666666666666667</v>
      </c>
      <c r="X304" s="50">
        <f>IF(A304&lt;&gt;"", COUNTIF($H$2:H304, "AC")/SUM($G$2:G304), "")</f>
        <v>0.58811881188118809</v>
      </c>
      <c r="Y304" s="50">
        <f t="shared" ref="Y304" si="212">IF(A304&lt;&gt;"", V304/5*0.5+(1-(W304-1)/10)*0.25+X304*0.25, "")*10000</f>
        <v>5193.0693069306935</v>
      </c>
      <c r="Z304" s="50">
        <f t="shared" si="199"/>
        <v>0.42267491570692073</v>
      </c>
      <c r="AA304" s="50">
        <f t="shared" si="205"/>
        <v>0.18506944444444443</v>
      </c>
      <c r="AB304" s="75">
        <f t="shared" si="208"/>
        <v>3.0844907407407404E-2</v>
      </c>
      <c r="AC304" s="51">
        <v>3.0844907407407404E-2</v>
      </c>
      <c r="AD304" s="51" t="s">
        <v>968</v>
      </c>
      <c r="AE304" s="51" t="s">
        <v>968</v>
      </c>
      <c r="AF304" s="51" t="s">
        <v>968</v>
      </c>
    </row>
    <row r="305" spans="1:32" x14ac:dyDescent="0.15">
      <c r="A305" s="43" t="s">
        <v>976</v>
      </c>
      <c r="B305" s="57">
        <v>275</v>
      </c>
      <c r="C305" s="57" t="s">
        <v>1140</v>
      </c>
      <c r="D305" s="58" t="s">
        <v>1006</v>
      </c>
      <c r="E305" s="58">
        <v>1</v>
      </c>
      <c r="F305" s="58">
        <v>4</v>
      </c>
      <c r="G305" s="46">
        <v>4</v>
      </c>
      <c r="H305" s="47" t="s">
        <v>961</v>
      </c>
      <c r="I305" s="59" t="s">
        <v>966</v>
      </c>
      <c r="J305" s="56">
        <v>41317</v>
      </c>
      <c r="K305" s="61"/>
      <c r="L305" s="61" t="s">
        <v>1141</v>
      </c>
      <c r="M305" s="73" t="s">
        <v>1037</v>
      </c>
      <c r="N305" s="80">
        <f t="shared" si="200"/>
        <v>6375</v>
      </c>
      <c r="O305" s="77">
        <f>AVERAGE($N$2:N305)</f>
        <v>5696.3176169590615</v>
      </c>
      <c r="P305" s="77">
        <f t="shared" si="193"/>
        <v>2.2398758516201269</v>
      </c>
      <c r="Q305" s="49">
        <f t="shared" ref="Q305" si="213">AVERAGE(F298:F305)</f>
        <v>2.625</v>
      </c>
      <c r="R305" s="49">
        <f t="shared" ref="R305" si="214">AVERAGE(G298:G305)</f>
        <v>1.75</v>
      </c>
      <c r="S305" s="50">
        <f t="shared" si="195"/>
        <v>0.53846153846153844</v>
      </c>
      <c r="T305" s="50">
        <f t="shared" ref="T305" si="215">(Q305/5*0.5+(1-(R305-1)/10)*0.25+S305*0.25)*10000</f>
        <v>6283.6538461538457</v>
      </c>
      <c r="U305" s="50">
        <f t="shared" si="197"/>
        <v>-310.09615384615427</v>
      </c>
      <c r="V305" s="50">
        <f>IF(A305&lt;&gt;"",AVERAGE($F$2:F305),"")</f>
        <v>1.3980263157894737</v>
      </c>
      <c r="W305" s="50">
        <f>IF(A305&lt;&gt;"", AVERAGE($G$2:G305), "")</f>
        <v>1.674342105263158</v>
      </c>
      <c r="X305" s="50">
        <f>IF(A305&lt;&gt;"", COUNTIF($H$2:H305, "AC")/SUM($G$2:G305), "")</f>
        <v>0.58546168958742628</v>
      </c>
      <c r="Y305" s="50">
        <f t="shared" ref="Y305" si="216">IF(A305&lt;&gt;"", V305/5*0.5+(1-(W305-1)/10)*0.25+X305*0.25, "")*10000</f>
        <v>5193.0950134422501</v>
      </c>
      <c r="Z305" s="50">
        <f t="shared" si="199"/>
        <v>2.5706511556563783E-2</v>
      </c>
      <c r="AA305" s="50">
        <f t="shared" si="64"/>
        <v>0.25437500000000002</v>
      </c>
      <c r="AB305" s="75">
        <v>4.2395833333333334E-2</v>
      </c>
      <c r="AC305" s="51" t="s">
        <v>1043</v>
      </c>
      <c r="AD305" s="51" t="s">
        <v>1043</v>
      </c>
      <c r="AE305" s="51" t="s">
        <v>1043</v>
      </c>
      <c r="AF305" s="51" t="s">
        <v>1043</v>
      </c>
    </row>
    <row r="306" spans="1:32" x14ac:dyDescent="0.15">
      <c r="A306" s="43" t="s">
        <v>1068</v>
      </c>
      <c r="B306" s="57">
        <v>410</v>
      </c>
      <c r="C306" s="57" t="s">
        <v>1069</v>
      </c>
      <c r="D306" s="58" t="s">
        <v>1142</v>
      </c>
      <c r="E306" s="58">
        <v>1</v>
      </c>
      <c r="F306" s="58">
        <v>5</v>
      </c>
      <c r="G306" s="46">
        <v>2</v>
      </c>
      <c r="H306" s="47" t="s">
        <v>982</v>
      </c>
      <c r="I306" s="59" t="s">
        <v>955</v>
      </c>
      <c r="J306" s="56">
        <v>41318</v>
      </c>
      <c r="K306" s="61"/>
      <c r="L306" s="61"/>
      <c r="M306" s="73" t="s">
        <v>1037</v>
      </c>
      <c r="N306" s="80">
        <f t="shared" si="200"/>
        <v>7250</v>
      </c>
      <c r="O306" s="77">
        <f>AVERAGE($N$2:N306)</f>
        <v>5701.4116575591961</v>
      </c>
      <c r="P306" s="77">
        <f t="shared" si="193"/>
        <v>5.0940406001345764</v>
      </c>
      <c r="Q306" s="49">
        <f t="shared" ref="Q306" si="217">AVERAGE(F299:F306)</f>
        <v>3</v>
      </c>
      <c r="R306" s="49">
        <f t="shared" ref="R306" si="218">AVERAGE(G299:G306)</f>
        <v>1.875</v>
      </c>
      <c r="S306" s="50">
        <f t="shared" ref="S306" si="219">COUNTIF(H300:H306, "AC")/SUM(G300:G306)</f>
        <v>0.46153846153846156</v>
      </c>
      <c r="T306" s="50">
        <f t="shared" ref="T306" si="220">(Q306/5*0.5+(1-(R306-1)/10)*0.25+S306*0.25)*10000</f>
        <v>6435.0961538461534</v>
      </c>
      <c r="U306" s="50">
        <f t="shared" si="197"/>
        <v>151.44230769230762</v>
      </c>
      <c r="V306" s="50">
        <f>IF(A306&lt;&gt;"",AVERAGE($F$2:F306),"")</f>
        <v>1.4098360655737705</v>
      </c>
      <c r="W306" s="50">
        <f>IF(A306&lt;&gt;"", AVERAGE($G$2:G306), "")</f>
        <v>1.6754098360655738</v>
      </c>
      <c r="X306" s="50">
        <f>IF(A306&lt;&gt;"", COUNTIF($H$2:H306, "AC")/SUM($G$2:G306), "")</f>
        <v>0.58317025440313108</v>
      </c>
      <c r="Y306" s="50">
        <f t="shared" ref="Y306" si="221">IF(A306&lt;&gt;"", V306/5*0.5+(1-(W306-1)/10)*0.25+X306*0.25, "")*10000</f>
        <v>5198.9092425652052</v>
      </c>
      <c r="Z306" s="50">
        <f t="shared" si="199"/>
        <v>5.814229122955112</v>
      </c>
      <c r="AA306" s="50">
        <f>IF(ISERROR(MIN(86400*AB306/(4*3600), 1)), "NA", MIN(86400*AB306/(4*3600), 1))</f>
        <v>0.76229166666666681</v>
      </c>
      <c r="AB306" s="75">
        <f>IF(AC306="-","NA",SUM(AC306:AF306))</f>
        <v>0.12704861111111113</v>
      </c>
      <c r="AC306" s="51">
        <v>3.0520833333333334E-2</v>
      </c>
      <c r="AD306" s="51">
        <v>4.5138888888888888E-2</v>
      </c>
      <c r="AE306" s="51">
        <v>5.1388888888888894E-2</v>
      </c>
      <c r="AF306" s="51" t="s">
        <v>1043</v>
      </c>
    </row>
    <row r="307" spans="1:32" x14ac:dyDescent="0.15">
      <c r="A307" s="43" t="s">
        <v>989</v>
      </c>
      <c r="B307" s="57">
        <v>33</v>
      </c>
      <c r="C307" s="57" t="s">
        <v>1143</v>
      </c>
      <c r="D307" s="58" t="s">
        <v>1006</v>
      </c>
      <c r="E307" s="58" t="s">
        <v>968</v>
      </c>
      <c r="F307" s="58">
        <v>3</v>
      </c>
      <c r="G307" s="46">
        <v>1</v>
      </c>
      <c r="H307" s="47" t="s">
        <v>961</v>
      </c>
      <c r="I307" s="59" t="s">
        <v>966</v>
      </c>
      <c r="J307" s="56">
        <v>41319</v>
      </c>
      <c r="K307" s="61"/>
      <c r="L307" s="61"/>
      <c r="M307" s="73" t="s">
        <v>968</v>
      </c>
      <c r="N307" s="80">
        <f t="shared" si="200"/>
        <v>8000</v>
      </c>
      <c r="O307" s="77">
        <f>AVERAGE($N$2:N307)</f>
        <v>5708.92338416848</v>
      </c>
      <c r="P307" s="77">
        <f t="shared" ref="P307" si="222">O307-O306</f>
        <v>7.511726609283869</v>
      </c>
      <c r="Q307" s="49">
        <f t="shared" ref="Q307" si="223">AVERAGE(F300:F307)</f>
        <v>3</v>
      </c>
      <c r="R307" s="49">
        <f t="shared" ref="R307" si="224">AVERAGE(G300:G307)</f>
        <v>1.75</v>
      </c>
      <c r="S307" s="50">
        <f t="shared" ref="S307" si="225">COUNTIF(H301:H307, "AC")/SUM(G301:G307)</f>
        <v>0.46153846153846156</v>
      </c>
      <c r="T307" s="50">
        <f t="shared" ref="T307" si="226">(Q307/5*0.5+(1-(R307-1)/10)*0.25+S307*0.25)*10000</f>
        <v>6466.3461538461543</v>
      </c>
      <c r="U307" s="50">
        <f t="shared" ref="U307" si="227">T307-T306</f>
        <v>31.250000000000909</v>
      </c>
      <c r="V307" s="50">
        <f>IF(A307&lt;&gt;"",AVERAGE($F$2:F307),"")</f>
        <v>1.4150326797385622</v>
      </c>
      <c r="W307" s="50">
        <f>IF(A307&lt;&gt;"", AVERAGE($G$2:G307), "")</f>
        <v>1.673202614379085</v>
      </c>
      <c r="X307" s="50">
        <f>IF(A307&lt;&gt;"", COUNTIF($H$2:H307, "AC")/SUM($G$2:G307), "")</f>
        <v>0.583984375</v>
      </c>
      <c r="Y307" s="50">
        <f t="shared" ref="Y307" si="228">IF(A307&lt;&gt;"", V307/5*0.5+(1-(W307-1)/10)*0.25+X307*0.25, "")*10000</f>
        <v>5206.6929636437908</v>
      </c>
      <c r="Z307" s="50">
        <f t="shared" ref="Z307" si="229">Y307-Y306</f>
        <v>7.7837210785855859</v>
      </c>
      <c r="AA307" s="50">
        <f t="shared" si="64"/>
        <v>0.11527777777777778</v>
      </c>
      <c r="AB307" s="75">
        <f t="shared" si="65"/>
        <v>1.9212962962962963E-2</v>
      </c>
      <c r="AC307" s="51">
        <v>1.9212962962962963E-2</v>
      </c>
      <c r="AD307" s="51" t="s">
        <v>1043</v>
      </c>
      <c r="AE307" s="51" t="s">
        <v>1043</v>
      </c>
      <c r="AF307" s="51" t="s">
        <v>1043</v>
      </c>
    </row>
    <row r="308" spans="1:32" x14ac:dyDescent="0.15">
      <c r="A308" s="43" t="s">
        <v>989</v>
      </c>
      <c r="B308" s="57">
        <v>81</v>
      </c>
      <c r="C308" s="57" t="s">
        <v>1144</v>
      </c>
      <c r="D308" s="58" t="s">
        <v>1006</v>
      </c>
      <c r="E308" s="58" t="s">
        <v>968</v>
      </c>
      <c r="F308" s="58">
        <v>3</v>
      </c>
      <c r="G308" s="46">
        <v>1</v>
      </c>
      <c r="H308" s="47" t="s">
        <v>961</v>
      </c>
      <c r="I308" s="59" t="s">
        <v>966</v>
      </c>
      <c r="J308" s="56">
        <v>41319</v>
      </c>
      <c r="K308" s="61"/>
      <c r="L308" s="61"/>
      <c r="M308" s="73" t="s">
        <v>968</v>
      </c>
      <c r="N308" s="80">
        <f t="shared" si="200"/>
        <v>8000</v>
      </c>
      <c r="O308" s="77">
        <f>AVERAGE($N$2:N308)</f>
        <v>5716.386174448061</v>
      </c>
      <c r="P308" s="77">
        <f t="shared" ref="P308" si="230">O308-O307</f>
        <v>7.462790279580986</v>
      </c>
      <c r="Q308" s="49">
        <f t="shared" ref="Q308" si="231">AVERAGE(F301:F308)</f>
        <v>3</v>
      </c>
      <c r="R308" s="49">
        <f t="shared" ref="R308" si="232">AVERAGE(G301:G308)</f>
        <v>1.75</v>
      </c>
      <c r="S308" s="50">
        <f t="shared" ref="S308" si="233">COUNTIF(H302:H308, "AC")/SUM(G302:G308)</f>
        <v>0.46153846153846156</v>
      </c>
      <c r="T308" s="50">
        <f t="shared" ref="T308" si="234">(Q308/5*0.5+(1-(R308-1)/10)*0.25+S308*0.25)*10000</f>
        <v>6466.3461538461543</v>
      </c>
      <c r="U308" s="50">
        <f t="shared" ref="U308" si="235">T308-T307</f>
        <v>0</v>
      </c>
      <c r="V308" s="50">
        <f>IF(A308&lt;&gt;"",AVERAGE($F$2:F308),"")</f>
        <v>1.4201954397394136</v>
      </c>
      <c r="W308" s="50">
        <f>IF(A308&lt;&gt;"", AVERAGE($G$2:G308), "")</f>
        <v>1.6710097719869708</v>
      </c>
      <c r="X308" s="50">
        <f>IF(A308&lt;&gt;"", COUNTIF($H$2:H308, "AC")/SUM($G$2:G308), "")</f>
        <v>0.58479532163742687</v>
      </c>
      <c r="Y308" s="50">
        <f t="shared" ref="Y308" si="236">IF(A308&lt;&gt;"", V308/5*0.5+(1-(W308-1)/10)*0.25+X308*0.25, "")*10000</f>
        <v>5214.4313008362378</v>
      </c>
      <c r="Z308" s="50">
        <f t="shared" ref="Z308" si="237">Y308-Y307</f>
        <v>7.7383371924470339</v>
      </c>
      <c r="AA308" s="50">
        <f t="shared" si="64"/>
        <v>5.9791666666666667E-2</v>
      </c>
      <c r="AB308" s="75">
        <f t="shared" si="65"/>
        <v>9.9652777777777778E-3</v>
      </c>
      <c r="AC308" s="51">
        <v>9.9652777777777778E-3</v>
      </c>
      <c r="AD308" s="51" t="s">
        <v>1043</v>
      </c>
      <c r="AE308" s="51" t="s">
        <v>1043</v>
      </c>
      <c r="AF308" s="51" t="s">
        <v>1043</v>
      </c>
    </row>
    <row r="309" spans="1:32" x14ac:dyDescent="0.15">
      <c r="A309" s="43" t="s">
        <v>1146</v>
      </c>
      <c r="B309" s="57" t="s">
        <v>1173</v>
      </c>
      <c r="C309" s="57" t="s">
        <v>1147</v>
      </c>
      <c r="D309" s="58" t="s">
        <v>1148</v>
      </c>
      <c r="E309" s="58" t="s">
        <v>968</v>
      </c>
      <c r="F309" s="58">
        <v>2</v>
      </c>
      <c r="G309" s="46">
        <v>1</v>
      </c>
      <c r="H309" s="47" t="s">
        <v>961</v>
      </c>
      <c r="I309" s="59" t="s">
        <v>968</v>
      </c>
      <c r="J309" s="56">
        <v>41320</v>
      </c>
      <c r="K309" s="61" t="s">
        <v>1149</v>
      </c>
      <c r="L309" s="61" t="s">
        <v>1150</v>
      </c>
      <c r="M309" s="73" t="s">
        <v>968</v>
      </c>
      <c r="N309" s="80">
        <f t="shared" si="200"/>
        <v>7000</v>
      </c>
      <c r="O309" s="77">
        <f>AVERAGE($N$2:N309)</f>
        <v>5720.553751803749</v>
      </c>
      <c r="P309" s="77">
        <f t="shared" ref="P309" si="238">O309-O308</f>
        <v>4.1675773556880813</v>
      </c>
      <c r="Q309" s="49">
        <f t="shared" ref="Q309" si="239">AVERAGE(F302:F309)</f>
        <v>2.875</v>
      </c>
      <c r="R309" s="49">
        <f t="shared" ref="R309" si="240">AVERAGE(G302:G309)</f>
        <v>1.75</v>
      </c>
      <c r="S309" s="50">
        <f t="shared" ref="S309" si="241">COUNTIF(H303:H309, "AC")/SUM(G303:G309)</f>
        <v>0.46153846153846156</v>
      </c>
      <c r="T309" s="50">
        <f t="shared" ref="T309" si="242">(Q309/5*0.5+(1-(R309-1)/10)*0.25+S309*0.25)*10000</f>
        <v>6341.3461538461543</v>
      </c>
      <c r="U309" s="50">
        <f t="shared" ref="U309" si="243">T309-T308</f>
        <v>-125</v>
      </c>
      <c r="V309" s="50">
        <f>IF(A309&lt;&gt;"",AVERAGE($F$2:F309),"")</f>
        <v>1.4220779220779221</v>
      </c>
      <c r="W309" s="50">
        <f>IF(A309&lt;&gt;"", AVERAGE($G$2:G309), "")</f>
        <v>1.6688311688311688</v>
      </c>
      <c r="X309" s="50">
        <f>IF(A309&lt;&gt;"", COUNTIF($H$2:H309, "AC")/SUM($G$2:G309), "")</f>
        <v>0.58560311284046696</v>
      </c>
      <c r="Y309" s="50">
        <f t="shared" ref="Y309" si="244">IF(A309&lt;&gt;"", V309/5*0.5+(1-(W309-1)/10)*0.25+X309*0.25, "")*10000</f>
        <v>5218.8779119712972</v>
      </c>
      <c r="Z309" s="50">
        <f t="shared" ref="Z309" si="245">Y309-Y308</f>
        <v>4.4466111350593565</v>
      </c>
      <c r="AA309" s="50">
        <f t="shared" si="64"/>
        <v>0.14555555555555555</v>
      </c>
      <c r="AB309" s="75">
        <f t="shared" si="65"/>
        <v>2.4259259259259258E-2</v>
      </c>
      <c r="AC309" s="51">
        <v>2.4259259259259258E-2</v>
      </c>
      <c r="AD309" s="51" t="s">
        <v>1043</v>
      </c>
      <c r="AE309" s="51" t="s">
        <v>1043</v>
      </c>
      <c r="AF309" s="51" t="s">
        <v>1043</v>
      </c>
    </row>
    <row r="310" spans="1:32" x14ac:dyDescent="0.15">
      <c r="A310" s="43" t="s">
        <v>1146</v>
      </c>
      <c r="B310" s="57" t="s">
        <v>1174</v>
      </c>
      <c r="C310" s="57" t="s">
        <v>1151</v>
      </c>
      <c r="D310" s="58" t="s">
        <v>1153</v>
      </c>
      <c r="E310" s="58" t="s">
        <v>968</v>
      </c>
      <c r="F310" s="58">
        <v>3</v>
      </c>
      <c r="G310" s="46">
        <v>1</v>
      </c>
      <c r="H310" s="47" t="s">
        <v>961</v>
      </c>
      <c r="I310" s="59" t="s">
        <v>968</v>
      </c>
      <c r="J310" s="56">
        <v>41320</v>
      </c>
      <c r="K310" s="61" t="s">
        <v>1152</v>
      </c>
      <c r="L310" s="61"/>
      <c r="M310" s="73" t="s">
        <v>968</v>
      </c>
      <c r="N310" s="80">
        <f t="shared" si="200"/>
        <v>8000</v>
      </c>
      <c r="O310" s="77">
        <f>AVERAGE($N$2:N310)</f>
        <v>5727.9306005034132</v>
      </c>
      <c r="P310" s="77">
        <f t="shared" ref="P310" si="246">O310-O309</f>
        <v>7.3768486996641514</v>
      </c>
      <c r="Q310" s="49">
        <f t="shared" ref="Q310" si="247">AVERAGE(F303:F310)</f>
        <v>3</v>
      </c>
      <c r="R310" s="49">
        <f t="shared" ref="R310" si="248">AVERAGE(G303:G310)</f>
        <v>1.75</v>
      </c>
      <c r="S310" s="50">
        <f t="shared" ref="S310" si="249">COUNTIF(H304:H310, "AC")/SUM(G304:G310)</f>
        <v>0.46153846153846156</v>
      </c>
      <c r="T310" s="50">
        <f t="shared" ref="T310" si="250">(Q310/5*0.5+(1-(R310-1)/10)*0.25+S310*0.25)*10000</f>
        <v>6466.3461538461543</v>
      </c>
      <c r="U310" s="50">
        <f t="shared" ref="U310" si="251">T310-T309</f>
        <v>125</v>
      </c>
      <c r="V310" s="50">
        <f>IF(A310&lt;&gt;"",AVERAGE($F$2:F310),"")</f>
        <v>1.4271844660194175</v>
      </c>
      <c r="W310" s="50">
        <f>IF(A310&lt;&gt;"", AVERAGE($G$2:G310), "")</f>
        <v>1.6666666666666667</v>
      </c>
      <c r="X310" s="50">
        <f>IF(A310&lt;&gt;"", COUNTIF($H$2:H310, "AC")/SUM($G$2:G310), "")</f>
        <v>0.58640776699029129</v>
      </c>
      <c r="Y310" s="50">
        <f t="shared" ref="Y310" si="252">IF(A310&lt;&gt;"", V310/5*0.5+(1-(W310-1)/10)*0.25+X310*0.25, "")*10000</f>
        <v>5226.5372168284784</v>
      </c>
      <c r="Z310" s="50">
        <f t="shared" ref="Z310" si="253">Y310-Y309</f>
        <v>7.6593048571812687</v>
      </c>
      <c r="AA310" s="50">
        <f t="shared" si="64"/>
        <v>0.22152777777777774</v>
      </c>
      <c r="AB310" s="75">
        <f t="shared" si="65"/>
        <v>3.6921296296296292E-2</v>
      </c>
      <c r="AC310" s="51">
        <v>3.6921296296296292E-2</v>
      </c>
      <c r="AD310" s="51" t="s">
        <v>1043</v>
      </c>
      <c r="AE310" s="51" t="s">
        <v>1043</v>
      </c>
      <c r="AF310" s="51" t="s">
        <v>1043</v>
      </c>
    </row>
    <row r="311" spans="1:32" x14ac:dyDescent="0.15">
      <c r="A311" s="43" t="s">
        <v>1154</v>
      </c>
      <c r="B311" s="57" t="s">
        <v>1175</v>
      </c>
      <c r="C311" s="57" t="s">
        <v>1155</v>
      </c>
      <c r="D311" s="58" t="s">
        <v>1156</v>
      </c>
      <c r="E311" s="58" t="s">
        <v>968</v>
      </c>
      <c r="F311" s="58">
        <v>4</v>
      </c>
      <c r="G311" s="46">
        <v>2</v>
      </c>
      <c r="H311" s="47" t="s">
        <v>961</v>
      </c>
      <c r="I311" s="59" t="s">
        <v>968</v>
      </c>
      <c r="J311" s="56">
        <v>41322</v>
      </c>
      <c r="K311" s="61" t="s">
        <v>1157</v>
      </c>
      <c r="L311" s="61" t="s">
        <v>1158</v>
      </c>
      <c r="M311" s="73" t="s">
        <v>968</v>
      </c>
      <c r="N311" s="80">
        <f t="shared" si="200"/>
        <v>7500</v>
      </c>
      <c r="O311" s="77">
        <f>AVERAGE($N$2:N311)</f>
        <v>5733.6469534050157</v>
      </c>
      <c r="P311" s="77">
        <f t="shared" ref="P311" si="254">O311-O310</f>
        <v>5.7163529016024768</v>
      </c>
      <c r="Q311" s="49">
        <f t="shared" ref="Q311" si="255">AVERAGE(F304:F311)</f>
        <v>3.375</v>
      </c>
      <c r="R311" s="49">
        <f t="shared" ref="R311" si="256">AVERAGE(G304:G311)</f>
        <v>1.875</v>
      </c>
      <c r="S311" s="50">
        <f t="shared" ref="S311" si="257">COUNTIF(H305:H311, "AC")/SUM(G305:G311)</f>
        <v>0.5</v>
      </c>
      <c r="T311" s="50">
        <f t="shared" ref="T311" si="258">(Q311/5*0.5+(1-(R311-1)/10)*0.25+S311*0.25)*10000</f>
        <v>6906.25</v>
      </c>
      <c r="U311" s="50">
        <f t="shared" ref="U311" si="259">T311-T310</f>
        <v>439.90384615384573</v>
      </c>
      <c r="V311" s="50">
        <f>IF(A311&lt;&gt;"",AVERAGE($F$2:F311),"")</f>
        <v>1.435483870967742</v>
      </c>
      <c r="W311" s="50">
        <f>IF(A311&lt;&gt;"", AVERAGE($G$2:G311), "")</f>
        <v>1.667741935483871</v>
      </c>
      <c r="X311" s="50">
        <f>IF(A311&lt;&gt;"", COUNTIF($H$2:H311, "AC")/SUM($G$2:G311), "")</f>
        <v>0.58607350096711797</v>
      </c>
      <c r="Y311" s="50">
        <f t="shared" ref="Y311" si="260">IF(A311&lt;&gt;"", V311/5*0.5+(1-(W311-1)/10)*0.25+X311*0.25, "")*10000</f>
        <v>5233.7321395145682</v>
      </c>
      <c r="Z311" s="50">
        <f t="shared" ref="Z311" si="261">Y311-Y310</f>
        <v>7.1949226860897397</v>
      </c>
      <c r="AA311" s="50" t="str">
        <f t="shared" si="64"/>
        <v>NA</v>
      </c>
      <c r="AB311" s="75" t="str">
        <f t="shared" si="65"/>
        <v>NA</v>
      </c>
      <c r="AC311" s="51" t="s">
        <v>1043</v>
      </c>
      <c r="AD311" s="51" t="s">
        <v>1043</v>
      </c>
      <c r="AE311" s="51" t="s">
        <v>1043</v>
      </c>
      <c r="AF311" s="51" t="s">
        <v>1043</v>
      </c>
    </row>
    <row r="312" spans="1:32" x14ac:dyDescent="0.15">
      <c r="A312" s="43" t="s">
        <v>1154</v>
      </c>
      <c r="B312" s="57" t="s">
        <v>1176</v>
      </c>
      <c r="C312" s="57" t="s">
        <v>1159</v>
      </c>
      <c r="D312" s="58" t="s">
        <v>1160</v>
      </c>
      <c r="E312" s="58" t="s">
        <v>968</v>
      </c>
      <c r="F312" s="58">
        <v>4</v>
      </c>
      <c r="G312" s="46">
        <v>3</v>
      </c>
      <c r="H312" s="47" t="s">
        <v>1161</v>
      </c>
      <c r="I312" s="59" t="s">
        <v>968</v>
      </c>
      <c r="J312" s="56">
        <v>41323</v>
      </c>
      <c r="K312" s="61"/>
      <c r="L312" s="61" t="s">
        <v>1162</v>
      </c>
      <c r="M312" s="73" t="s">
        <v>1037</v>
      </c>
      <c r="N312" s="80">
        <f t="shared" ref="N312:N366" si="262">(0.5*F312/5+0.25*(1-(G312-1)/10)+0.25*(IF(H312="AC",1,0)/G312))*10000</f>
        <v>6000.0000000000009</v>
      </c>
      <c r="O312" s="77">
        <f>AVERAGE($N$2:N312)</f>
        <v>5734.5033940693083</v>
      </c>
      <c r="P312" s="77">
        <f t="shared" ref="P312" si="263">O312-O311</f>
        <v>0.85644066429267696</v>
      </c>
      <c r="Q312" s="49">
        <f t="shared" ref="Q312" si="264">AVERAGE(F305:F312)</f>
        <v>3.5</v>
      </c>
      <c r="R312" s="49">
        <f t="shared" ref="R312" si="265">AVERAGE(G305:G312)</f>
        <v>1.875</v>
      </c>
      <c r="S312" s="50">
        <f t="shared" ref="S312" si="266">COUNTIF(H306:H312, "AC")/SUM(G306:G312)</f>
        <v>0.45454545454545453</v>
      </c>
      <c r="T312" s="50">
        <f t="shared" ref="T312" si="267">(Q312/5*0.5+(1-(R312-1)/10)*0.25+S312*0.25)*10000</f>
        <v>6917.613636363636</v>
      </c>
      <c r="U312" s="50">
        <f t="shared" ref="U312" si="268">T312-T311</f>
        <v>11.363636363636033</v>
      </c>
      <c r="V312" s="50">
        <f>IF(A312&lt;&gt;"",AVERAGE($F$2:F312),"")</f>
        <v>1.4437299035369775</v>
      </c>
      <c r="W312" s="50">
        <f>IF(A312&lt;&gt;"", AVERAGE($G$2:G312), "")</f>
        <v>1.6720257234726688</v>
      </c>
      <c r="X312" s="50">
        <f>IF(A312&lt;&gt;"", COUNTIF($H$2:H312, "AC")/SUM($G$2:G312), "")</f>
        <v>0.58269230769230773</v>
      </c>
      <c r="Y312" s="50">
        <f t="shared" ref="Y312" si="269">IF(A312&lt;&gt;"", V312/5*0.5+(1-(W312-1)/10)*0.25+X312*0.25, "")*10000</f>
        <v>5232.4542418995798</v>
      </c>
      <c r="Z312" s="50">
        <f t="shared" ref="Z312" si="270">Y312-Y311</f>
        <v>-1.2778976149884329</v>
      </c>
      <c r="AA312" s="50" t="str">
        <f t="shared" si="64"/>
        <v>NA</v>
      </c>
      <c r="AB312" s="75" t="str">
        <f t="shared" si="65"/>
        <v>NA</v>
      </c>
      <c r="AC312" s="51" t="s">
        <v>1043</v>
      </c>
      <c r="AD312" s="51" t="s">
        <v>1043</v>
      </c>
      <c r="AE312" s="51" t="s">
        <v>1043</v>
      </c>
      <c r="AF312" s="51" t="s">
        <v>1043</v>
      </c>
    </row>
    <row r="313" spans="1:32" x14ac:dyDescent="0.15">
      <c r="A313" s="43" t="s">
        <v>1163</v>
      </c>
      <c r="B313" s="57" t="s">
        <v>1177</v>
      </c>
      <c r="C313" s="57" t="s">
        <v>1164</v>
      </c>
      <c r="D313" s="58" t="s">
        <v>1165</v>
      </c>
      <c r="E313" s="58" t="s">
        <v>1122</v>
      </c>
      <c r="F313" s="58">
        <v>1</v>
      </c>
      <c r="G313" s="46">
        <v>2</v>
      </c>
      <c r="H313" s="47" t="s">
        <v>1123</v>
      </c>
      <c r="I313" s="59" t="s">
        <v>1122</v>
      </c>
      <c r="J313" s="56">
        <v>41323</v>
      </c>
      <c r="K313" s="61"/>
      <c r="L313" s="61" t="s">
        <v>1166</v>
      </c>
      <c r="M313" s="73" t="s">
        <v>1122</v>
      </c>
      <c r="N313" s="80">
        <f t="shared" si="262"/>
        <v>4500</v>
      </c>
      <c r="O313" s="77">
        <f>AVERAGE($N$2:N313)</f>
        <v>5730.5466524216499</v>
      </c>
      <c r="P313" s="77">
        <f t="shared" ref="P313:P315" si="271">O313-O312</f>
        <v>-3.9567416476584185</v>
      </c>
      <c r="Q313" s="49">
        <f t="shared" ref="Q313:Q315" si="272">AVERAGE(F306:F313)</f>
        <v>3.125</v>
      </c>
      <c r="R313" s="49">
        <f t="shared" ref="R313:R315" si="273">AVERAGE(G306:G313)</f>
        <v>1.625</v>
      </c>
      <c r="S313" s="50">
        <f t="shared" ref="S313:S315" si="274">COUNTIF(H307:H313, "AC")/SUM(G307:G313)</f>
        <v>0.54545454545454541</v>
      </c>
      <c r="T313" s="50">
        <f t="shared" ref="T313:T315" si="275">(Q313/5*0.5+(1-(R313-1)/10)*0.25+S313*0.25)*10000</f>
        <v>6832.386363636364</v>
      </c>
      <c r="U313" s="50">
        <f t="shared" ref="U313:U315" si="276">T313-T312</f>
        <v>-85.227272727272066</v>
      </c>
      <c r="V313" s="50">
        <f>IF(A313&lt;&gt;"",AVERAGE($F$2:F313),"")</f>
        <v>1.4423076923076923</v>
      </c>
      <c r="W313" s="50">
        <f>IF(A313&lt;&gt;"", AVERAGE($G$2:G313), "")</f>
        <v>1.6730769230769231</v>
      </c>
      <c r="X313" s="50">
        <f>IF(A313&lt;&gt;"", COUNTIF($H$2:H313, "AC")/SUM($G$2:G313), "")</f>
        <v>0.58237547892720309</v>
      </c>
      <c r="Y313" s="50">
        <f t="shared" ref="Y313:Y315" si="277">IF(A313&lt;&gt;"", V313/5*0.5+(1-(W313-1)/10)*0.25+X313*0.25, "")*10000</f>
        <v>5229.977158856469</v>
      </c>
      <c r="Z313" s="50">
        <f t="shared" ref="Z313:Z315" si="278">Y313-Y312</f>
        <v>-2.4770830431107242</v>
      </c>
      <c r="AA313" s="50" t="str">
        <f t="shared" si="64"/>
        <v>NA</v>
      </c>
      <c r="AB313" s="75" t="str">
        <f t="shared" si="65"/>
        <v>NA</v>
      </c>
      <c r="AC313" s="51" t="s">
        <v>1043</v>
      </c>
      <c r="AD313" s="51" t="s">
        <v>1043</v>
      </c>
      <c r="AE313" s="51" t="s">
        <v>1043</v>
      </c>
      <c r="AF313" s="51" t="s">
        <v>1043</v>
      </c>
    </row>
    <row r="314" spans="1:32" x14ac:dyDescent="0.15">
      <c r="A314" s="43" t="s">
        <v>1163</v>
      </c>
      <c r="B314" s="57" t="s">
        <v>1178</v>
      </c>
      <c r="C314" s="57" t="s">
        <v>1167</v>
      </c>
      <c r="D314" s="58" t="s">
        <v>1168</v>
      </c>
      <c r="E314" s="58">
        <v>1</v>
      </c>
      <c r="F314" s="58">
        <v>4</v>
      </c>
      <c r="G314" s="46">
        <v>4</v>
      </c>
      <c r="H314" s="47" t="s">
        <v>1123</v>
      </c>
      <c r="I314" s="59" t="s">
        <v>1122</v>
      </c>
      <c r="J314" s="56">
        <v>41323</v>
      </c>
      <c r="K314" s="61"/>
      <c r="L314" s="81" t="s">
        <v>1172</v>
      </c>
      <c r="M314" s="73" t="s">
        <v>1037</v>
      </c>
      <c r="N314" s="80">
        <f t="shared" si="262"/>
        <v>6375</v>
      </c>
      <c r="O314" s="77">
        <f>AVERAGE($N$2:N314)</f>
        <v>5732.6056088036894</v>
      </c>
      <c r="P314" s="77">
        <f t="shared" si="271"/>
        <v>2.0589563820394687</v>
      </c>
      <c r="Q314" s="49">
        <f t="shared" si="272"/>
        <v>3</v>
      </c>
      <c r="R314" s="49">
        <f t="shared" si="273"/>
        <v>1.875</v>
      </c>
      <c r="S314" s="50">
        <f t="shared" si="274"/>
        <v>0.42857142857142855</v>
      </c>
      <c r="T314" s="50">
        <f t="shared" si="275"/>
        <v>6352.6785714285706</v>
      </c>
      <c r="U314" s="50">
        <f t="shared" si="276"/>
        <v>-479.70779220779332</v>
      </c>
      <c r="V314" s="50">
        <f>IF(A314&lt;&gt;"",AVERAGE($F$2:F314),"")</f>
        <v>1.450479233226837</v>
      </c>
      <c r="W314" s="50">
        <f>IF(A314&lt;&gt;"", AVERAGE($G$2:G314), "")</f>
        <v>1.6805111821086263</v>
      </c>
      <c r="X314" s="50">
        <f>IF(A314&lt;&gt;"", COUNTIF($H$2:H314, "AC")/SUM($G$2:G314), "")</f>
        <v>0.57984790874524716</v>
      </c>
      <c r="Y314" s="50">
        <f t="shared" si="277"/>
        <v>5229.9712095627983</v>
      </c>
      <c r="Z314" s="50">
        <f t="shared" si="278"/>
        <v>-5.9492936707101762E-3</v>
      </c>
      <c r="AA314" s="50" t="str">
        <f t="shared" si="64"/>
        <v>NA</v>
      </c>
      <c r="AB314" s="75" t="str">
        <f t="shared" si="65"/>
        <v>NA</v>
      </c>
      <c r="AC314" s="51" t="s">
        <v>1043</v>
      </c>
      <c r="AD314" s="51" t="s">
        <v>1043</v>
      </c>
      <c r="AE314" s="51" t="s">
        <v>1043</v>
      </c>
      <c r="AF314" s="51" t="s">
        <v>1043</v>
      </c>
    </row>
    <row r="315" spans="1:32" x14ac:dyDescent="0.15">
      <c r="A315" s="43" t="s">
        <v>1163</v>
      </c>
      <c r="B315" s="57" t="s">
        <v>1179</v>
      </c>
      <c r="C315" s="57" t="s">
        <v>1169</v>
      </c>
      <c r="D315" s="58" t="s">
        <v>1170</v>
      </c>
      <c r="E315" s="58" t="s">
        <v>1122</v>
      </c>
      <c r="F315" s="58">
        <v>3</v>
      </c>
      <c r="G315" s="46">
        <v>1</v>
      </c>
      <c r="H315" s="47" t="s">
        <v>1123</v>
      </c>
      <c r="I315" s="59" t="s">
        <v>1122</v>
      </c>
      <c r="J315" s="56">
        <v>41323</v>
      </c>
      <c r="K315" s="61"/>
      <c r="L315" s="61" t="s">
        <v>1171</v>
      </c>
      <c r="M315" s="73" t="s">
        <v>1122</v>
      </c>
      <c r="N315" s="80">
        <f t="shared" si="262"/>
        <v>8000</v>
      </c>
      <c r="O315" s="77">
        <f>AVERAGE($N$2:N315)</f>
        <v>5739.8266100495375</v>
      </c>
      <c r="P315" s="77">
        <f t="shared" si="271"/>
        <v>7.2210012458481287</v>
      </c>
      <c r="Q315" s="49">
        <f t="shared" si="272"/>
        <v>3</v>
      </c>
      <c r="R315" s="49">
        <f t="shared" si="273"/>
        <v>1.875</v>
      </c>
      <c r="S315" s="50">
        <f t="shared" si="274"/>
        <v>0.42857142857142855</v>
      </c>
      <c r="T315" s="50">
        <f t="shared" si="275"/>
        <v>6352.6785714285706</v>
      </c>
      <c r="U315" s="50">
        <f t="shared" si="276"/>
        <v>0</v>
      </c>
      <c r="V315" s="50">
        <f>IF(A315&lt;&gt;"",AVERAGE($F$2:F315),"")</f>
        <v>1.4554140127388535</v>
      </c>
      <c r="W315" s="50">
        <f>IF(A315&lt;&gt;"", AVERAGE($G$2:G315), "")</f>
        <v>1.6783439490445859</v>
      </c>
      <c r="X315" s="50">
        <f>IF(A315&lt;&gt;"", COUNTIF($H$2:H315, "AC")/SUM($G$2:G315), "")</f>
        <v>0.58064516129032262</v>
      </c>
      <c r="Y315" s="50">
        <f t="shared" si="277"/>
        <v>5237.4409287035132</v>
      </c>
      <c r="Z315" s="50">
        <f t="shared" si="278"/>
        <v>7.4697191407149148</v>
      </c>
      <c r="AA315" s="50" t="str">
        <f t="shared" si="64"/>
        <v>NA</v>
      </c>
      <c r="AB315" s="75" t="str">
        <f t="shared" si="65"/>
        <v>NA</v>
      </c>
      <c r="AC315" s="51" t="s">
        <v>1043</v>
      </c>
      <c r="AD315" s="51" t="s">
        <v>1043</v>
      </c>
      <c r="AE315" s="51" t="s">
        <v>1043</v>
      </c>
      <c r="AF315" s="51" t="s">
        <v>1043</v>
      </c>
    </row>
    <row r="316" spans="1:32" x14ac:dyDescent="0.15">
      <c r="A316" s="43" t="s">
        <v>1146</v>
      </c>
      <c r="B316" s="57" t="s">
        <v>1180</v>
      </c>
      <c r="C316" s="57" t="s">
        <v>1181</v>
      </c>
      <c r="D316" s="58" t="s">
        <v>1006</v>
      </c>
      <c r="E316" s="58" t="s">
        <v>969</v>
      </c>
      <c r="F316" s="58">
        <v>3</v>
      </c>
      <c r="G316" s="46">
        <v>1</v>
      </c>
      <c r="H316" s="47" t="s">
        <v>961</v>
      </c>
      <c r="I316" s="59" t="s">
        <v>969</v>
      </c>
      <c r="J316" s="56">
        <v>41326</v>
      </c>
      <c r="K316" s="61"/>
      <c r="L316" s="61" t="s">
        <v>1182</v>
      </c>
      <c r="M316" s="73" t="s">
        <v>969</v>
      </c>
      <c r="N316" s="80">
        <f t="shared" si="262"/>
        <v>8000</v>
      </c>
      <c r="O316" s="77">
        <f>AVERAGE($N$2:N316)</f>
        <v>5747.0017636684279</v>
      </c>
      <c r="P316" s="77">
        <f t="shared" ref="P316" si="279">O316-O315</f>
        <v>7.1751536188903628</v>
      </c>
      <c r="Q316" s="49">
        <f t="shared" ref="Q316" si="280">AVERAGE(F309:F316)</f>
        <v>3</v>
      </c>
      <c r="R316" s="49">
        <f t="shared" ref="R316" si="281">AVERAGE(G309:G316)</f>
        <v>1.875</v>
      </c>
      <c r="S316" s="50">
        <f t="shared" ref="S316" si="282">COUNTIF(H310:H316, "AC")/SUM(G310:G316)</f>
        <v>0.42857142857142855</v>
      </c>
      <c r="T316" s="50">
        <f t="shared" ref="T316" si="283">(Q316/5*0.5+(1-(R316-1)/10)*0.25+S316*0.25)*10000</f>
        <v>6352.6785714285706</v>
      </c>
      <c r="U316" s="50">
        <f t="shared" ref="U316" si="284">T316-T315</f>
        <v>0</v>
      </c>
      <c r="V316" s="50">
        <f>IF(A316&lt;&gt;"",AVERAGE($F$2:F316),"")</f>
        <v>1.4603174603174602</v>
      </c>
      <c r="W316" s="50">
        <f>IF(A316&lt;&gt;"", AVERAGE($G$2:G316), "")</f>
        <v>1.6761904761904762</v>
      </c>
      <c r="X316" s="50">
        <f>IF(A316&lt;&gt;"", COUNTIF($H$2:H316, "AC")/SUM($G$2:G316), "")</f>
        <v>0.58143939393939392</v>
      </c>
      <c r="Y316" s="50">
        <f t="shared" ref="Y316" si="285">IF(A316&lt;&gt;"", V316/5*0.5+(1-(W316-1)/10)*0.25+X316*0.25, "")*10000</f>
        <v>5244.868326118326</v>
      </c>
      <c r="Z316" s="50">
        <f t="shared" ref="Z316" si="286">Y316-Y315</f>
        <v>7.4273974148127309</v>
      </c>
      <c r="AA316" s="50" t="str">
        <f t="shared" si="64"/>
        <v>NA</v>
      </c>
      <c r="AB316" s="75" t="str">
        <f t="shared" si="65"/>
        <v>NA</v>
      </c>
      <c r="AC316" s="51" t="s">
        <v>1043</v>
      </c>
      <c r="AD316" s="51" t="s">
        <v>1043</v>
      </c>
      <c r="AE316" s="51" t="s">
        <v>1043</v>
      </c>
      <c r="AF316" s="51" t="s">
        <v>1043</v>
      </c>
    </row>
    <row r="317" spans="1:32" x14ac:dyDescent="0.15">
      <c r="A317" s="43" t="s">
        <v>1146</v>
      </c>
      <c r="B317" s="57" t="s">
        <v>1183</v>
      </c>
      <c r="C317" s="57" t="s">
        <v>1184</v>
      </c>
      <c r="D317" s="58" t="s">
        <v>1185</v>
      </c>
      <c r="E317" s="58">
        <v>1</v>
      </c>
      <c r="F317" s="58">
        <v>5</v>
      </c>
      <c r="G317" s="46">
        <v>1</v>
      </c>
      <c r="H317" s="47" t="s">
        <v>961</v>
      </c>
      <c r="I317" s="59" t="s">
        <v>969</v>
      </c>
      <c r="J317" s="56">
        <v>41326</v>
      </c>
      <c r="K317" s="61"/>
      <c r="L317" s="61" t="s">
        <v>1186</v>
      </c>
      <c r="M317" s="73" t="s">
        <v>1037</v>
      </c>
      <c r="N317" s="80">
        <f t="shared" si="262"/>
        <v>10000</v>
      </c>
      <c r="O317" s="77">
        <f>AVERAGE($N$2:N317)</f>
        <v>5760.4606188466923</v>
      </c>
      <c r="P317" s="77">
        <f t="shared" ref="P317" si="287">O317-O316</f>
        <v>13.458855178264457</v>
      </c>
      <c r="Q317" s="49">
        <f t="shared" ref="Q317" si="288">AVERAGE(F310:F317)</f>
        <v>3.375</v>
      </c>
      <c r="R317" s="49">
        <f t="shared" ref="R317" si="289">AVERAGE(G310:G317)</f>
        <v>1.875</v>
      </c>
      <c r="S317" s="50">
        <f t="shared" ref="S317" si="290">COUNTIF(H311:H317, "AC")/SUM(G311:G317)</f>
        <v>0.42857142857142855</v>
      </c>
      <c r="T317" s="50">
        <f t="shared" ref="T317" si="291">(Q317/5*0.5+(1-(R317-1)/10)*0.25+S317*0.25)*10000</f>
        <v>6727.6785714285716</v>
      </c>
      <c r="U317" s="50">
        <f t="shared" ref="U317" si="292">T317-T316</f>
        <v>375.00000000000091</v>
      </c>
      <c r="V317" s="50">
        <f>IF(A317&lt;&gt;"",AVERAGE($F$2:F317),"")</f>
        <v>1.4715189873417722</v>
      </c>
      <c r="W317" s="50">
        <f>IF(A317&lt;&gt;"", AVERAGE($G$2:G317), "")</f>
        <v>1.6740506329113924</v>
      </c>
      <c r="X317" s="50">
        <f>IF(A317&lt;&gt;"", COUNTIF($H$2:H317, "AC")/SUM($G$2:G317), "")</f>
        <v>0.58223062381852553</v>
      </c>
      <c r="Y317" s="50">
        <f t="shared" ref="Y317" si="293">IF(A317&lt;&gt;"", V317/5*0.5+(1-(W317-1)/10)*0.25+X317*0.25, "")*10000</f>
        <v>5258.5828886602367</v>
      </c>
      <c r="Z317" s="50">
        <f t="shared" ref="Z317" si="294">Y317-Y316</f>
        <v>13.714562541910709</v>
      </c>
      <c r="AA317" s="50" t="str">
        <f t="shared" si="64"/>
        <v>NA</v>
      </c>
      <c r="AB317" s="75" t="str">
        <f t="shared" si="65"/>
        <v>NA</v>
      </c>
      <c r="AC317" s="51" t="s">
        <v>1043</v>
      </c>
      <c r="AD317" s="51" t="s">
        <v>1043</v>
      </c>
      <c r="AE317" s="51" t="s">
        <v>1043</v>
      </c>
      <c r="AF317" s="51" t="s">
        <v>1043</v>
      </c>
    </row>
    <row r="318" spans="1:32" x14ac:dyDescent="0.15">
      <c r="A318" s="43" t="s">
        <v>1146</v>
      </c>
      <c r="B318" s="57" t="s">
        <v>1187</v>
      </c>
      <c r="C318" s="57" t="s">
        <v>1188</v>
      </c>
      <c r="D318" s="58" t="s">
        <v>1189</v>
      </c>
      <c r="E318" s="58">
        <v>1</v>
      </c>
      <c r="F318" s="58">
        <v>5</v>
      </c>
      <c r="G318" s="46">
        <v>3</v>
      </c>
      <c r="H318" s="47" t="s">
        <v>961</v>
      </c>
      <c r="I318" s="59" t="s">
        <v>973</v>
      </c>
      <c r="J318" s="56">
        <v>41335</v>
      </c>
      <c r="K318" s="61" t="s">
        <v>1190</v>
      </c>
      <c r="L318" s="61" t="s">
        <v>1191</v>
      </c>
      <c r="M318" s="73" t="s">
        <v>1037</v>
      </c>
      <c r="N318" s="80">
        <f t="shared" si="262"/>
        <v>7833.333333333333</v>
      </c>
      <c r="O318" s="77">
        <f>AVERAGE($N$2:N318)</f>
        <v>5766.9996494917605</v>
      </c>
      <c r="P318" s="77">
        <f t="shared" ref="P318" si="295">O318-O317</f>
        <v>6.5390306450681237</v>
      </c>
      <c r="Q318" s="49">
        <f t="shared" ref="Q318" si="296">AVERAGE(F311:F318)</f>
        <v>3.625</v>
      </c>
      <c r="R318" s="49">
        <f t="shared" ref="R318" si="297">AVERAGE(G311:G318)</f>
        <v>2.125</v>
      </c>
      <c r="S318" s="50">
        <f t="shared" ref="S318" si="298">COUNTIF(H312:H318, "AC")/SUM(G312:G318)</f>
        <v>0.4</v>
      </c>
      <c r="T318" s="50">
        <f t="shared" ref="T318" si="299">(Q318/5*0.5+(1-(R318-1)/10)*0.25+S318*0.25)*10000</f>
        <v>6843.75</v>
      </c>
      <c r="U318" s="50">
        <f t="shared" ref="U318" si="300">T318-T317</f>
        <v>116.07142857142844</v>
      </c>
      <c r="V318" s="50">
        <f>IF(A318&lt;&gt;"",AVERAGE($F$2:F318),"")</f>
        <v>1.4826498422712935</v>
      </c>
      <c r="W318" s="50">
        <f>IF(A318&lt;&gt;"", AVERAGE($G$2:G318), "")</f>
        <v>1.6782334384858044</v>
      </c>
      <c r="X318" s="50">
        <f>IF(A318&lt;&gt;"", COUNTIF($H$2:H318, "AC")/SUM($G$2:G318), "")</f>
        <v>0.58082706766917291</v>
      </c>
      <c r="Y318" s="50">
        <f t="shared" ref="Y318" si="301">IF(A318&lt;&gt;"", V318/5*0.5+(1-(W318-1)/10)*0.25+X318*0.25, "")*10000</f>
        <v>5265.1591518227751</v>
      </c>
      <c r="Z318" s="50">
        <f t="shared" ref="Z318" si="302">Y318-Y317</f>
        <v>6.5762631625384529</v>
      </c>
      <c r="AA318" s="50" t="str">
        <f t="shared" si="64"/>
        <v>NA</v>
      </c>
      <c r="AB318" s="75" t="str">
        <f t="shared" si="65"/>
        <v>NA</v>
      </c>
      <c r="AC318" s="51" t="s">
        <v>1043</v>
      </c>
      <c r="AD318" s="51" t="s">
        <v>1043</v>
      </c>
      <c r="AE318" s="51" t="s">
        <v>1043</v>
      </c>
      <c r="AF318" s="51" t="s">
        <v>1043</v>
      </c>
    </row>
    <row r="319" spans="1:32" x14ac:dyDescent="0.15">
      <c r="A319" s="43" t="s">
        <v>1013</v>
      </c>
      <c r="B319" s="57">
        <v>513</v>
      </c>
      <c r="C319" s="57" t="s">
        <v>1192</v>
      </c>
      <c r="D319" s="58" t="s">
        <v>1193</v>
      </c>
      <c r="E319" s="58" t="s">
        <v>973</v>
      </c>
      <c r="F319" s="58">
        <v>3</v>
      </c>
      <c r="G319" s="46">
        <v>1</v>
      </c>
      <c r="H319" s="47" t="s">
        <v>961</v>
      </c>
      <c r="I319" s="59" t="s">
        <v>1008</v>
      </c>
      <c r="J319" s="56">
        <v>41335</v>
      </c>
      <c r="K319" s="61"/>
      <c r="L319" s="61"/>
      <c r="M319" s="73" t="s">
        <v>973</v>
      </c>
      <c r="N319" s="80">
        <f t="shared" si="262"/>
        <v>8000</v>
      </c>
      <c r="O319" s="77">
        <f>AVERAGE($N$2:N319)</f>
        <v>5774.0216631726043</v>
      </c>
      <c r="P319" s="77">
        <f t="shared" ref="P319" si="303">O319-O318</f>
        <v>7.0220136808438838</v>
      </c>
      <c r="Q319" s="49">
        <f t="shared" ref="Q319" si="304">AVERAGE(F312:F319)</f>
        <v>3.5</v>
      </c>
      <c r="R319" s="49">
        <f t="shared" ref="R319" si="305">AVERAGE(G312:G319)</f>
        <v>2</v>
      </c>
      <c r="S319" s="50">
        <f t="shared" ref="S319" si="306">COUNTIF(H313:H319, "AC")/SUM(G313:G319)</f>
        <v>0.53846153846153844</v>
      </c>
      <c r="T319" s="50">
        <f t="shared" ref="T319" si="307">(Q319/5*0.5+(1-(R319-1)/10)*0.25+S319*0.25)*10000</f>
        <v>7096.1538461538457</v>
      </c>
      <c r="U319" s="50">
        <f t="shared" ref="U319" si="308">T319-T318</f>
        <v>252.40384615384573</v>
      </c>
      <c r="V319" s="50">
        <f>IF(A319&lt;&gt;"",AVERAGE($F$2:F319),"")</f>
        <v>1.4874213836477987</v>
      </c>
      <c r="W319" s="50">
        <f>IF(A319&lt;&gt;"", AVERAGE($G$2:G319), "")</f>
        <v>1.6761006289308176</v>
      </c>
      <c r="X319" s="50">
        <f>IF(A319&lt;&gt;"", COUNTIF($H$2:H319, "AC")/SUM($G$2:G319), "")</f>
        <v>0.58161350844277671</v>
      </c>
      <c r="Y319" s="50">
        <f t="shared" ref="Y319" si="309">IF(A319&lt;&gt;"", V319/5*0.5+(1-(W319-1)/10)*0.25+X319*0.25, "")*10000</f>
        <v>5272.4299975220356</v>
      </c>
      <c r="Z319" s="50">
        <f t="shared" ref="Z319" si="310">Y319-Y318</f>
        <v>7.2708456992604624</v>
      </c>
      <c r="AA319" s="50">
        <f t="shared" si="64"/>
        <v>0.10305555555555554</v>
      </c>
      <c r="AB319" s="75">
        <f t="shared" si="65"/>
        <v>1.7175925925925924E-2</v>
      </c>
      <c r="AC319" s="51">
        <v>1.7175925925925924E-2</v>
      </c>
      <c r="AD319" s="51" t="s">
        <v>1043</v>
      </c>
      <c r="AE319" s="51" t="s">
        <v>1043</v>
      </c>
      <c r="AF319" s="51" t="s">
        <v>1043</v>
      </c>
    </row>
    <row r="320" spans="1:32" x14ac:dyDescent="0.15">
      <c r="A320" s="43" t="s">
        <v>1013</v>
      </c>
      <c r="B320" s="57">
        <v>515</v>
      </c>
      <c r="C320" s="57" t="s">
        <v>1194</v>
      </c>
      <c r="D320" s="58" t="s">
        <v>1193</v>
      </c>
      <c r="E320" s="58" t="s">
        <v>973</v>
      </c>
      <c r="F320" s="58">
        <v>3</v>
      </c>
      <c r="G320" s="46">
        <v>2</v>
      </c>
      <c r="H320" s="47" t="s">
        <v>961</v>
      </c>
      <c r="I320" s="59" t="s">
        <v>1008</v>
      </c>
      <c r="J320" s="56">
        <v>41335</v>
      </c>
      <c r="K320" s="61"/>
      <c r="L320" s="61" t="s">
        <v>1195</v>
      </c>
      <c r="M320" s="73" t="s">
        <v>973</v>
      </c>
      <c r="N320" s="80">
        <f t="shared" si="262"/>
        <v>6500</v>
      </c>
      <c r="O320" s="77">
        <f>AVERAGE($N$2:N320)</f>
        <v>5776.2974573319379</v>
      </c>
      <c r="P320" s="77">
        <f t="shared" ref="P320" si="311">O320-O319</f>
        <v>2.2757941593336</v>
      </c>
      <c r="Q320" s="49">
        <f t="shared" ref="Q320" si="312">AVERAGE(F313:F320)</f>
        <v>3.375</v>
      </c>
      <c r="R320" s="49">
        <f t="shared" ref="R320" si="313">AVERAGE(G313:G320)</f>
        <v>1.875</v>
      </c>
      <c r="S320" s="50">
        <f t="shared" ref="S320" si="314">COUNTIF(H314:H320, "AC")/SUM(G314:G320)</f>
        <v>0.53846153846153844</v>
      </c>
      <c r="T320" s="50">
        <f t="shared" ref="T320" si="315">(Q320/5*0.5+(1-(R320-1)/10)*0.25+S320*0.25)*10000</f>
        <v>7002.4038461538466</v>
      </c>
      <c r="U320" s="50">
        <f t="shared" ref="U320" si="316">T320-T319</f>
        <v>-93.749999999999091</v>
      </c>
      <c r="V320" s="50">
        <f>IF(A320&lt;&gt;"",AVERAGE($F$2:F320),"")</f>
        <v>1.4921630094043887</v>
      </c>
      <c r="W320" s="50">
        <f>IF(A320&lt;&gt;"", AVERAGE($G$2:G320), "")</f>
        <v>1.677115987460815</v>
      </c>
      <c r="X320" s="50">
        <f>IF(A320&lt;&gt;"", COUNTIF($H$2:H320, "AC")/SUM($G$2:G320), "")</f>
        <v>0.58130841121495325</v>
      </c>
      <c r="Y320" s="50">
        <f t="shared" ref="Y320" si="317">IF(A320&lt;&gt;"", V320/5*0.5+(1-(W320-1)/10)*0.25+X320*0.25, "")*10000</f>
        <v>5276.1550405765674</v>
      </c>
      <c r="Z320" s="50">
        <f t="shared" ref="Z320" si="318">Y320-Y319</f>
        <v>3.7250430545318522</v>
      </c>
      <c r="AA320" s="50">
        <f t="shared" si="64"/>
        <v>5.527777777777778E-2</v>
      </c>
      <c r="AB320" s="75">
        <f t="shared" si="65"/>
        <v>9.2129629629629627E-3</v>
      </c>
      <c r="AC320" s="51">
        <v>9.2129629629629627E-3</v>
      </c>
      <c r="AD320" s="51" t="s">
        <v>1043</v>
      </c>
      <c r="AE320" s="51" t="s">
        <v>1043</v>
      </c>
      <c r="AF320" s="51" t="s">
        <v>1043</v>
      </c>
    </row>
    <row r="321" spans="1:32" x14ac:dyDescent="0.15">
      <c r="A321" s="43" t="s">
        <v>1013</v>
      </c>
      <c r="B321" s="57">
        <v>529</v>
      </c>
      <c r="C321" s="57" t="s">
        <v>1196</v>
      </c>
      <c r="D321" s="58" t="s">
        <v>1193</v>
      </c>
      <c r="E321" s="58" t="s">
        <v>973</v>
      </c>
      <c r="F321" s="58">
        <v>3</v>
      </c>
      <c r="G321" s="46">
        <v>2</v>
      </c>
      <c r="H321" s="47" t="s">
        <v>961</v>
      </c>
      <c r="I321" s="59" t="s">
        <v>1008</v>
      </c>
      <c r="J321" s="56">
        <v>41335</v>
      </c>
      <c r="K321" s="61"/>
      <c r="L321" s="61" t="s">
        <v>1197</v>
      </c>
      <c r="M321" s="73" t="s">
        <v>973</v>
      </c>
      <c r="N321" s="80">
        <f t="shared" si="262"/>
        <v>6500</v>
      </c>
      <c r="O321" s="77">
        <f>AVERAGE($N$2:N321)</f>
        <v>5778.5590277777756</v>
      </c>
      <c r="P321" s="77">
        <f t="shared" ref="P321" si="319">O321-O320</f>
        <v>2.2615704458376058</v>
      </c>
      <c r="Q321" s="49">
        <f t="shared" ref="Q321" si="320">AVERAGE(F314:F321)</f>
        <v>3.625</v>
      </c>
      <c r="R321" s="49">
        <f t="shared" ref="R321" si="321">AVERAGE(G314:G321)</f>
        <v>1.875</v>
      </c>
      <c r="S321" s="50">
        <f t="shared" ref="S321" si="322">COUNTIF(H315:H321, "AC")/SUM(G315:G321)</f>
        <v>0.63636363636363635</v>
      </c>
      <c r="T321" s="50">
        <f t="shared" ref="T321" si="323">(Q321/5*0.5+(1-(R321-1)/10)*0.25+S321*0.25)*10000</f>
        <v>7497.1590909090901</v>
      </c>
      <c r="U321" s="50">
        <f t="shared" ref="U321" si="324">T321-T320</f>
        <v>494.75524475524344</v>
      </c>
      <c r="V321" s="50">
        <f>IF(A321&lt;&gt;"",AVERAGE($F$2:F321),"")</f>
        <v>1.496875</v>
      </c>
      <c r="W321" s="50">
        <f>IF(A321&lt;&gt;"", AVERAGE($G$2:G321), "")</f>
        <v>1.6781250000000001</v>
      </c>
      <c r="X321" s="50">
        <f>IF(A321&lt;&gt;"", COUNTIF($H$2:H321, "AC")/SUM($G$2:G321), "")</f>
        <v>0.58100558659217882</v>
      </c>
      <c r="Y321" s="50">
        <f t="shared" ref="Y321" si="325">IF(A321&lt;&gt;"", V321/5*0.5+(1-(W321-1)/10)*0.25+X321*0.25, "")*10000</f>
        <v>5279.8577164804474</v>
      </c>
      <c r="Z321" s="50">
        <f t="shared" ref="Z321" si="326">Y321-Y320</f>
        <v>3.7026759038799355</v>
      </c>
      <c r="AA321" s="50">
        <f t="shared" si="64"/>
        <v>0.27770833333333333</v>
      </c>
      <c r="AB321" s="75">
        <f t="shared" si="65"/>
        <v>4.628472222222222E-2</v>
      </c>
      <c r="AC321" s="51">
        <v>4.628472222222222E-2</v>
      </c>
      <c r="AD321" s="51" t="s">
        <v>1043</v>
      </c>
      <c r="AE321" s="51" t="s">
        <v>1043</v>
      </c>
      <c r="AF321" s="51" t="s">
        <v>1043</v>
      </c>
    </row>
    <row r="322" spans="1:32" x14ac:dyDescent="0.15">
      <c r="A322" s="43" t="s">
        <v>1013</v>
      </c>
      <c r="B322" s="57">
        <v>199</v>
      </c>
      <c r="C322" s="57" t="s">
        <v>1198</v>
      </c>
      <c r="D322" s="58" t="s">
        <v>1193</v>
      </c>
      <c r="E322" s="58" t="s">
        <v>973</v>
      </c>
      <c r="F322" s="58">
        <v>3</v>
      </c>
      <c r="G322" s="46">
        <v>1</v>
      </c>
      <c r="H322" s="47" t="s">
        <v>961</v>
      </c>
      <c r="I322" s="59" t="s">
        <v>1008</v>
      </c>
      <c r="J322" s="56">
        <v>41335</v>
      </c>
      <c r="K322" s="61"/>
      <c r="L322" s="61"/>
      <c r="M322" s="73" t="s">
        <v>973</v>
      </c>
      <c r="N322" s="80">
        <f t="shared" si="262"/>
        <v>8000</v>
      </c>
      <c r="O322" s="77">
        <f>AVERAGE($N$2:N322)</f>
        <v>5785.4794046382804</v>
      </c>
      <c r="P322" s="77">
        <f t="shared" ref="P322" si="327">O322-O321</f>
        <v>6.9203768605048026</v>
      </c>
      <c r="Q322" s="49">
        <f t="shared" ref="Q322" si="328">AVERAGE(F315:F322)</f>
        <v>3.5</v>
      </c>
      <c r="R322" s="49">
        <f t="shared" ref="R322" si="329">AVERAGE(G315:G322)</f>
        <v>1.5</v>
      </c>
      <c r="S322" s="50">
        <f t="shared" ref="S322" si="330">COUNTIF(H316:H322, "AC")/SUM(G316:G322)</f>
        <v>0.63636363636363635</v>
      </c>
      <c r="T322" s="50">
        <f t="shared" ref="T322" si="331">(Q322/5*0.5+(1-(R322-1)/10)*0.25+S322*0.25)*10000</f>
        <v>7465.9090909090901</v>
      </c>
      <c r="U322" s="50">
        <f t="shared" ref="U322" si="332">T322-T321</f>
        <v>-31.25</v>
      </c>
      <c r="V322" s="50">
        <f>IF(A322&lt;&gt;"",AVERAGE($F$2:F322),"")</f>
        <v>1.5015576323987538</v>
      </c>
      <c r="W322" s="50">
        <f>IF(A322&lt;&gt;"", AVERAGE($G$2:G322), "")</f>
        <v>1.67601246105919</v>
      </c>
      <c r="X322" s="50">
        <f>IF(A322&lt;&gt;"", COUNTIF($H$2:H322, "AC")/SUM($G$2:G322), "")</f>
        <v>0.58178438661710041</v>
      </c>
      <c r="Y322" s="50">
        <f t="shared" ref="Y322" si="333">IF(A322&lt;&gt;"", V322/5*0.5+(1-(W322-1)/10)*0.25+X322*0.25, "")*10000</f>
        <v>5287.0154836767069</v>
      </c>
      <c r="Z322" s="50">
        <f t="shared" ref="Z322" si="334">Y322-Y321</f>
        <v>7.1577671962595559</v>
      </c>
      <c r="AA322" s="50">
        <f t="shared" si="64"/>
        <v>3.0208333333333334E-2</v>
      </c>
      <c r="AB322" s="75">
        <f t="shared" si="65"/>
        <v>5.0347222222222225E-3</v>
      </c>
      <c r="AC322" s="51">
        <v>5.0347222222222225E-3</v>
      </c>
      <c r="AD322" s="51" t="s">
        <v>1043</v>
      </c>
      <c r="AE322" s="51" t="s">
        <v>1043</v>
      </c>
      <c r="AF322" s="51" t="s">
        <v>1043</v>
      </c>
    </row>
    <row r="323" spans="1:32" x14ac:dyDescent="0.15">
      <c r="A323" s="43" t="s">
        <v>1013</v>
      </c>
      <c r="B323" s="57">
        <v>102</v>
      </c>
      <c r="C323" s="57" t="s">
        <v>1199</v>
      </c>
      <c r="D323" s="58" t="s">
        <v>1193</v>
      </c>
      <c r="E323" s="58" t="s">
        <v>973</v>
      </c>
      <c r="F323" s="58">
        <v>2</v>
      </c>
      <c r="G323" s="46">
        <v>1</v>
      </c>
      <c r="H323" s="47" t="s">
        <v>961</v>
      </c>
      <c r="I323" s="59" t="s">
        <v>1008</v>
      </c>
      <c r="J323" s="56">
        <v>41336</v>
      </c>
      <c r="K323" s="61"/>
      <c r="L323" s="61"/>
      <c r="M323" s="73" t="s">
        <v>973</v>
      </c>
      <c r="N323" s="80">
        <f t="shared" si="262"/>
        <v>7000</v>
      </c>
      <c r="O323" s="77">
        <f>AVERAGE($N$2:N323)</f>
        <v>5789.2512077294659</v>
      </c>
      <c r="P323" s="77">
        <f t="shared" ref="P323" si="335">O323-O322</f>
        <v>3.7718030911855749</v>
      </c>
      <c r="Q323" s="49">
        <f t="shared" ref="Q323" si="336">AVERAGE(F316:F323)</f>
        <v>3.375</v>
      </c>
      <c r="R323" s="49">
        <f t="shared" ref="R323" si="337">AVERAGE(G316:G323)</f>
        <v>1.5</v>
      </c>
      <c r="S323" s="50">
        <f t="shared" ref="S323" si="338">COUNTIF(H317:H323, "AC")/SUM(G317:G323)</f>
        <v>0.63636363636363635</v>
      </c>
      <c r="T323" s="50">
        <f t="shared" ref="T323" si="339">(Q323/5*0.5+(1-(R323-1)/10)*0.25+S323*0.25)*10000</f>
        <v>7340.9090909090901</v>
      </c>
      <c r="U323" s="50">
        <f t="shared" ref="U323" si="340">T323-T322</f>
        <v>-125</v>
      </c>
      <c r="V323" s="50">
        <f>IF(A323&lt;&gt;"",AVERAGE($F$2:F323),"")</f>
        <v>1.5031055900621118</v>
      </c>
      <c r="W323" s="50">
        <f>IF(A323&lt;&gt;"", AVERAGE($G$2:G323), "")</f>
        <v>1.673913043478261</v>
      </c>
      <c r="X323" s="50">
        <f>IF(A323&lt;&gt;"", COUNTIF($H$2:H323, "AC")/SUM($G$2:G323), "")</f>
        <v>0.58256029684601118</v>
      </c>
      <c r="Y323" s="50">
        <f t="shared" ref="Y323" si="341">IF(A323&lt;&gt;"", V323/5*0.5+(1-(W323-1)/10)*0.25+X323*0.25, "")*10000</f>
        <v>5291.0280713075745</v>
      </c>
      <c r="Z323" s="50">
        <f t="shared" ref="Z323" si="342">Y323-Y322</f>
        <v>4.0125876308675288</v>
      </c>
      <c r="AA323" s="50">
        <f t="shared" si="64"/>
        <v>1.8888888888888889E-2</v>
      </c>
      <c r="AB323" s="75">
        <v>3.1481481481481482E-3</v>
      </c>
      <c r="AC323" s="51" t="s">
        <v>1043</v>
      </c>
      <c r="AD323" s="51" t="s">
        <v>1043</v>
      </c>
      <c r="AE323" s="51" t="s">
        <v>1043</v>
      </c>
      <c r="AF323" s="51" t="s">
        <v>1043</v>
      </c>
    </row>
    <row r="324" spans="1:32" x14ac:dyDescent="0.15">
      <c r="A324" s="43" t="s">
        <v>1013</v>
      </c>
      <c r="B324" s="57">
        <v>107</v>
      </c>
      <c r="C324" s="57" t="s">
        <v>1200</v>
      </c>
      <c r="D324" s="58" t="s">
        <v>1193</v>
      </c>
      <c r="E324" s="58" t="s">
        <v>973</v>
      </c>
      <c r="F324" s="58">
        <v>2</v>
      </c>
      <c r="G324" s="46">
        <v>1</v>
      </c>
      <c r="H324" s="47" t="s">
        <v>961</v>
      </c>
      <c r="I324" s="59" t="s">
        <v>1093</v>
      </c>
      <c r="J324" s="56">
        <v>41336</v>
      </c>
      <c r="K324" s="61"/>
      <c r="L324" s="61"/>
      <c r="M324" s="73" t="s">
        <v>973</v>
      </c>
      <c r="N324" s="80">
        <f t="shared" si="262"/>
        <v>7000</v>
      </c>
      <c r="O324" s="77">
        <f>AVERAGE($N$2:N324)</f>
        <v>5792.9996560027494</v>
      </c>
      <c r="P324" s="77">
        <f t="shared" ref="P324" si="343">O324-O323</f>
        <v>3.7484482732834294</v>
      </c>
      <c r="Q324" s="49">
        <f t="shared" ref="Q324" si="344">AVERAGE(F317:F324)</f>
        <v>3.25</v>
      </c>
      <c r="R324" s="49">
        <f t="shared" ref="R324" si="345">AVERAGE(G317:G324)</f>
        <v>1.5</v>
      </c>
      <c r="S324" s="50">
        <f t="shared" ref="S324" si="346">COUNTIF(H318:H324, "AC")/SUM(G318:G324)</f>
        <v>0.63636363636363635</v>
      </c>
      <c r="T324" s="50">
        <f t="shared" ref="T324" si="347">(Q324/5*0.5+(1-(R324-1)/10)*0.25+S324*0.25)*10000</f>
        <v>7215.909090909091</v>
      </c>
      <c r="U324" s="50">
        <f t="shared" ref="U324" si="348">T324-T323</f>
        <v>-124.99999999999909</v>
      </c>
      <c r="V324" s="50">
        <f>IF(A324&lt;&gt;"",AVERAGE($F$2:F324),"")</f>
        <v>1.5046439628482973</v>
      </c>
      <c r="W324" s="50">
        <f>IF(A324&lt;&gt;"", AVERAGE($G$2:G324), "")</f>
        <v>1.6718266253869969</v>
      </c>
      <c r="X324" s="50">
        <f>IF(A324&lt;&gt;"", COUNTIF($H$2:H324, "AC")/SUM($G$2:G324), "")</f>
        <v>0.58333333333333337</v>
      </c>
      <c r="Y324" s="50">
        <f t="shared" ref="Y324" si="349">IF(A324&lt;&gt;"", V324/5*0.5+(1-(W324-1)/10)*0.25+X324*0.25, "")*10000</f>
        <v>5295.0206398348819</v>
      </c>
      <c r="Z324" s="50">
        <f t="shared" ref="Z324" si="350">Y324-Y323</f>
        <v>3.9925685273074123</v>
      </c>
      <c r="AA324" s="50">
        <f t="shared" si="64"/>
        <v>6.8055555555555543E-3</v>
      </c>
      <c r="AB324" s="75">
        <v>1.1342592592592591E-3</v>
      </c>
      <c r="AC324" s="51" t="s">
        <v>1043</v>
      </c>
      <c r="AD324" s="51" t="s">
        <v>1043</v>
      </c>
      <c r="AE324" s="51" t="s">
        <v>1043</v>
      </c>
      <c r="AF324" s="51" t="s">
        <v>1043</v>
      </c>
    </row>
    <row r="325" spans="1:32" x14ac:dyDescent="0.15">
      <c r="A325" s="43" t="s">
        <v>1013</v>
      </c>
      <c r="B325" s="57">
        <v>101</v>
      </c>
      <c r="C325" s="57" t="s">
        <v>1201</v>
      </c>
      <c r="D325" s="58" t="s">
        <v>1193</v>
      </c>
      <c r="E325" s="58" t="s">
        <v>973</v>
      </c>
      <c r="F325" s="58">
        <v>3</v>
      </c>
      <c r="G325" s="46">
        <v>4</v>
      </c>
      <c r="H325" s="47" t="s">
        <v>961</v>
      </c>
      <c r="I325" s="59" t="s">
        <v>1093</v>
      </c>
      <c r="J325" s="56">
        <v>41336</v>
      </c>
      <c r="K325" s="61"/>
      <c r="L325" s="61" t="s">
        <v>1202</v>
      </c>
      <c r="M325" s="73" t="s">
        <v>973</v>
      </c>
      <c r="N325" s="80">
        <f t="shared" si="262"/>
        <v>5375</v>
      </c>
      <c r="O325" s="77">
        <f>AVERAGE($N$2:N325)</f>
        <v>5791.7095336076791</v>
      </c>
      <c r="P325" s="77">
        <f t="shared" ref="P325" si="351">O325-O324</f>
        <v>-1.2901223950702843</v>
      </c>
      <c r="Q325" s="49">
        <f t="shared" ref="Q325" si="352">AVERAGE(F318:F325)</f>
        <v>3</v>
      </c>
      <c r="R325" s="49">
        <f t="shared" ref="R325" si="353">AVERAGE(G318:G325)</f>
        <v>1.875</v>
      </c>
      <c r="S325" s="50">
        <f t="shared" ref="S325" si="354">COUNTIF(H319:H325, "AC")/SUM(G319:G325)</f>
        <v>0.58333333333333337</v>
      </c>
      <c r="T325" s="50">
        <f t="shared" ref="T325" si="355">(Q325/5*0.5+(1-(R325-1)/10)*0.25+S325*0.25)*10000</f>
        <v>6739.583333333333</v>
      </c>
      <c r="U325" s="50">
        <f t="shared" ref="U325" si="356">T325-T324</f>
        <v>-476.32575757575796</v>
      </c>
      <c r="V325" s="50">
        <f>IF(A325&lt;&gt;"",AVERAGE($F$2:F325),"")</f>
        <v>1.5092592592592593</v>
      </c>
      <c r="W325" s="50">
        <f>IF(A325&lt;&gt;"", AVERAGE($G$2:G325), "")</f>
        <v>1.6790123456790123</v>
      </c>
      <c r="X325" s="50">
        <f>IF(A325&lt;&gt;"", COUNTIF($H$2:H325, "AC")/SUM($G$2:G325), "")</f>
        <v>0.58088235294117652</v>
      </c>
      <c r="Y325" s="50">
        <f t="shared" ref="Y325" si="357">IF(A325&lt;&gt;"", V325/5*0.5+(1-(W325-1)/10)*0.25+X325*0.25, "")*10000</f>
        <v>5291.7120551924481</v>
      </c>
      <c r="Z325" s="50">
        <f t="shared" ref="Z325" si="358">Y325-Y324</f>
        <v>-3.3085846424337433</v>
      </c>
      <c r="AA325" s="50">
        <f t="shared" si="64"/>
        <v>0.21236111111111111</v>
      </c>
      <c r="AB325" s="75">
        <f t="shared" si="65"/>
        <v>3.5393518518518519E-2</v>
      </c>
      <c r="AC325" s="51">
        <v>1.0590277777777777E-2</v>
      </c>
      <c r="AD325" s="51">
        <v>2.480324074074074E-2</v>
      </c>
      <c r="AE325" s="51" t="s">
        <v>1043</v>
      </c>
      <c r="AF325" s="51" t="s">
        <v>1043</v>
      </c>
    </row>
    <row r="326" spans="1:32" x14ac:dyDescent="0.15">
      <c r="A326" s="43" t="s">
        <v>1013</v>
      </c>
      <c r="B326" s="57">
        <v>111</v>
      </c>
      <c r="C326" s="57" t="s">
        <v>1203</v>
      </c>
      <c r="D326" s="58" t="s">
        <v>1193</v>
      </c>
      <c r="E326" s="58" t="s">
        <v>973</v>
      </c>
      <c r="F326" s="58">
        <v>3</v>
      </c>
      <c r="G326" s="46">
        <v>1</v>
      </c>
      <c r="H326" s="47" t="s">
        <v>961</v>
      </c>
      <c r="I326" s="59" t="s">
        <v>1093</v>
      </c>
      <c r="J326" s="56">
        <v>41336</v>
      </c>
      <c r="K326" s="61"/>
      <c r="L326" s="61"/>
      <c r="M326" s="73" t="s">
        <v>973</v>
      </c>
      <c r="N326" s="80">
        <f t="shared" si="262"/>
        <v>8000</v>
      </c>
      <c r="O326" s="77">
        <f>AVERAGE($N$2:N326)</f>
        <v>5798.5042735042707</v>
      </c>
      <c r="P326" s="77">
        <f t="shared" ref="P326" si="359">O326-O325</f>
        <v>6.7947398965916364</v>
      </c>
      <c r="Q326" s="49">
        <f t="shared" ref="Q326" si="360">AVERAGE(F319:F326)</f>
        <v>2.75</v>
      </c>
      <c r="R326" s="49">
        <f t="shared" ref="R326" si="361">AVERAGE(G319:G326)</f>
        <v>1.625</v>
      </c>
      <c r="S326" s="50">
        <f t="shared" ref="S326" si="362">COUNTIF(H320:H326, "AC")/SUM(G320:G326)</f>
        <v>0.58333333333333337</v>
      </c>
      <c r="T326" s="50">
        <f t="shared" ref="T326" si="363">(Q326/5*0.5+(1-(R326-1)/10)*0.25+S326*0.25)*10000</f>
        <v>6552.0833333333339</v>
      </c>
      <c r="U326" s="50">
        <f t="shared" ref="U326" si="364">T326-T325</f>
        <v>-187.49999999999909</v>
      </c>
      <c r="V326" s="50">
        <f>IF(A326&lt;&gt;"",AVERAGE($F$2:F326),"")</f>
        <v>1.5138461538461538</v>
      </c>
      <c r="W326" s="50">
        <f>IF(A326&lt;&gt;"", AVERAGE($G$2:G326), "")</f>
        <v>1.676923076923077</v>
      </c>
      <c r="X326" s="50">
        <f>IF(A326&lt;&gt;"", COUNTIF($H$2:H326, "AC")/SUM($G$2:G326), "")</f>
        <v>0.58165137614678897</v>
      </c>
      <c r="Y326" s="50">
        <f t="shared" ref="Y326" si="365">IF(A326&lt;&gt;"", V326/5*0.5+(1-(W326-1)/10)*0.25+X326*0.25, "")*10000</f>
        <v>5298.7438249823572</v>
      </c>
      <c r="Z326" s="50">
        <f t="shared" ref="Z326" si="366">Y326-Y325</f>
        <v>7.031769789909049</v>
      </c>
      <c r="AA326" s="50">
        <f t="shared" si="64"/>
        <v>4.763888888888889E-2</v>
      </c>
      <c r="AB326" s="75">
        <f t="shared" si="65"/>
        <v>7.9398148148148145E-3</v>
      </c>
      <c r="AC326" s="51">
        <v>7.9398148148148145E-3</v>
      </c>
      <c r="AD326" s="51" t="s">
        <v>1043</v>
      </c>
      <c r="AE326" s="51" t="s">
        <v>1043</v>
      </c>
      <c r="AF326" s="51" t="s">
        <v>1043</v>
      </c>
    </row>
    <row r="327" spans="1:32" x14ac:dyDescent="0.15">
      <c r="A327" s="43" t="s">
        <v>1013</v>
      </c>
      <c r="B327" s="57">
        <v>279</v>
      </c>
      <c r="C327" s="57" t="s">
        <v>1204</v>
      </c>
      <c r="D327" s="58" t="s">
        <v>1207</v>
      </c>
      <c r="E327" s="58" t="s">
        <v>973</v>
      </c>
      <c r="F327" s="58">
        <v>3</v>
      </c>
      <c r="G327" s="46">
        <v>1</v>
      </c>
      <c r="H327" s="47" t="s">
        <v>961</v>
      </c>
      <c r="I327" s="59" t="s">
        <v>1008</v>
      </c>
      <c r="J327" s="56">
        <v>41336</v>
      </c>
      <c r="K327" s="61"/>
      <c r="L327" s="61" t="s">
        <v>1205</v>
      </c>
      <c r="M327" s="73" t="s">
        <v>973</v>
      </c>
      <c r="N327" s="80">
        <f t="shared" si="262"/>
        <v>8000</v>
      </c>
      <c r="O327" s="77">
        <f>AVERAGE($N$2:N327)</f>
        <v>5805.2573278800246</v>
      </c>
      <c r="P327" s="77">
        <f t="shared" ref="P327" si="367">O327-O326</f>
        <v>6.7530543757538908</v>
      </c>
      <c r="Q327" s="49">
        <f t="shared" ref="Q327" si="368">AVERAGE(F320:F327)</f>
        <v>2.75</v>
      </c>
      <c r="R327" s="49">
        <f t="shared" ref="R327" si="369">AVERAGE(G320:G327)</f>
        <v>1.625</v>
      </c>
      <c r="S327" s="50">
        <f t="shared" ref="S327" si="370">COUNTIF(H321:H327, "AC")/SUM(G321:G327)</f>
        <v>0.63636363636363635</v>
      </c>
      <c r="T327" s="50">
        <f t="shared" ref="T327" si="371">(Q327/5*0.5+(1-(R327-1)/10)*0.25+S327*0.25)*10000</f>
        <v>6684.659090909091</v>
      </c>
      <c r="U327" s="50">
        <f t="shared" ref="U327" si="372">T327-T326</f>
        <v>132.57575757575705</v>
      </c>
      <c r="V327" s="50">
        <f>IF(A327&lt;&gt;"",AVERAGE($F$2:F327),"")</f>
        <v>1.51840490797546</v>
      </c>
      <c r="W327" s="50">
        <f>IF(A327&lt;&gt;"", AVERAGE($G$2:G327), "")</f>
        <v>1.6748466257668713</v>
      </c>
      <c r="X327" s="50">
        <f>IF(A327&lt;&gt;"", COUNTIF($H$2:H327, "AC")/SUM($G$2:G327), "")</f>
        <v>0.58241758241758246</v>
      </c>
      <c r="Y327" s="50">
        <f t="shared" ref="Y327" si="373">IF(A327&lt;&gt;"", V327/5*0.5+(1-(W327-1)/10)*0.25+X327*0.25, "")*10000</f>
        <v>5305.7372075776984</v>
      </c>
      <c r="Z327" s="50">
        <f t="shared" ref="Z327" si="374">Y327-Y326</f>
        <v>6.9933825953412452</v>
      </c>
      <c r="AA327" s="50">
        <f t="shared" si="64"/>
        <v>5.2916666666666667E-2</v>
      </c>
      <c r="AB327" s="75">
        <f t="shared" si="65"/>
        <v>8.819444444444444E-3</v>
      </c>
      <c r="AC327" s="51">
        <v>8.819444444444444E-3</v>
      </c>
      <c r="AD327" s="51" t="s">
        <v>1043</v>
      </c>
      <c r="AE327" s="51" t="s">
        <v>1043</v>
      </c>
      <c r="AF327" s="51" t="s">
        <v>1043</v>
      </c>
    </row>
    <row r="328" spans="1:32" x14ac:dyDescent="0.15">
      <c r="A328" s="43" t="s">
        <v>1013</v>
      </c>
      <c r="B328" s="57">
        <v>104</v>
      </c>
      <c r="C328" s="57" t="s">
        <v>1206</v>
      </c>
      <c r="D328" s="58" t="s">
        <v>964</v>
      </c>
      <c r="E328" s="58" t="s">
        <v>973</v>
      </c>
      <c r="F328" s="58">
        <v>2</v>
      </c>
      <c r="G328" s="46">
        <v>1</v>
      </c>
      <c r="H328" s="47" t="s">
        <v>961</v>
      </c>
      <c r="I328" s="59" t="s">
        <v>1093</v>
      </c>
      <c r="J328" s="56">
        <v>41336</v>
      </c>
      <c r="K328" s="61"/>
      <c r="L328" s="61"/>
      <c r="M328" s="73" t="s">
        <v>973</v>
      </c>
      <c r="N328" s="80">
        <f t="shared" si="262"/>
        <v>7000</v>
      </c>
      <c r="O328" s="77">
        <f>AVERAGE($N$2:N328)</f>
        <v>5808.9109751953765</v>
      </c>
      <c r="P328" s="77">
        <f t="shared" ref="P328" si="375">O328-O327</f>
        <v>3.6536473153519182</v>
      </c>
      <c r="Q328" s="49">
        <f t="shared" ref="Q328" si="376">AVERAGE(F321:F328)</f>
        <v>2.625</v>
      </c>
      <c r="R328" s="49">
        <f t="shared" ref="R328" si="377">AVERAGE(G321:G328)</f>
        <v>1.5</v>
      </c>
      <c r="S328" s="50">
        <f t="shared" ref="S328" si="378">COUNTIF(H322:H328, "AC")/SUM(G322:G328)</f>
        <v>0.7</v>
      </c>
      <c r="T328" s="50">
        <f t="shared" ref="T328" si="379">(Q328/5*0.5+(1-(R328-1)/10)*0.25+S328*0.25)*10000</f>
        <v>6750</v>
      </c>
      <c r="U328" s="50">
        <f t="shared" ref="U328" si="380">T328-T327</f>
        <v>65.340909090909008</v>
      </c>
      <c r="V328" s="50">
        <f>IF(A328&lt;&gt;"",AVERAGE($F$2:F328),"")</f>
        <v>1.5198776758409787</v>
      </c>
      <c r="W328" s="50">
        <f>IF(A328&lt;&gt;"", AVERAGE($G$2:G328), "")</f>
        <v>1.6727828746177369</v>
      </c>
      <c r="X328" s="50">
        <f>IF(A328&lt;&gt;"", COUNTIF($H$2:H328, "AC")/SUM($G$2:G328), "")</f>
        <v>0.58318098720292499</v>
      </c>
      <c r="Y328" s="50">
        <f t="shared" ref="Y328" si="381">IF(A328&lt;&gt;"", V328/5*0.5+(1-(W328-1)/10)*0.25+X328*0.25, "")*10000</f>
        <v>5309.6344251938563</v>
      </c>
      <c r="Z328" s="50">
        <f t="shared" ref="Z328" si="382">Y328-Y327</f>
        <v>3.8972176161578318</v>
      </c>
      <c r="AA328" s="50">
        <f t="shared" si="64"/>
        <v>3.7708333333333337E-2</v>
      </c>
      <c r="AB328" s="75">
        <f t="shared" si="65"/>
        <v>6.2847222222222228E-3</v>
      </c>
      <c r="AC328" s="51">
        <v>6.2847222222222228E-3</v>
      </c>
      <c r="AD328" s="51" t="s">
        <v>1043</v>
      </c>
      <c r="AE328" s="51" t="s">
        <v>1043</v>
      </c>
      <c r="AF328" s="51" t="s">
        <v>1043</v>
      </c>
    </row>
    <row r="329" spans="1:32" x14ac:dyDescent="0.15">
      <c r="A329" s="43" t="s">
        <v>1013</v>
      </c>
      <c r="B329" s="57">
        <v>100</v>
      </c>
      <c r="C329" s="57" t="s">
        <v>1208</v>
      </c>
      <c r="D329" s="58" t="s">
        <v>964</v>
      </c>
      <c r="E329" s="58" t="s">
        <v>973</v>
      </c>
      <c r="F329" s="58">
        <v>3</v>
      </c>
      <c r="G329" s="46">
        <v>2</v>
      </c>
      <c r="H329" s="47" t="s">
        <v>961</v>
      </c>
      <c r="I329" s="59" t="s">
        <v>1093</v>
      </c>
      <c r="J329" s="56">
        <v>41336</v>
      </c>
      <c r="K329" s="61"/>
      <c r="L329" s="61" t="s">
        <v>1209</v>
      </c>
      <c r="M329" s="73" t="s">
        <v>973</v>
      </c>
      <c r="N329" s="80">
        <f t="shared" si="262"/>
        <v>6500</v>
      </c>
      <c r="O329" s="77">
        <f>AVERAGE($N$2:N329)</f>
        <v>5811.0179539295368</v>
      </c>
      <c r="P329" s="77">
        <f t="shared" ref="P329" si="383">O329-O328</f>
        <v>2.1069787341602932</v>
      </c>
      <c r="Q329" s="49">
        <f t="shared" ref="Q329" si="384">AVERAGE(F322:F329)</f>
        <v>2.625</v>
      </c>
      <c r="R329" s="49">
        <f t="shared" ref="R329" si="385">AVERAGE(G322:G329)</f>
        <v>1.5</v>
      </c>
      <c r="S329" s="50">
        <f t="shared" ref="S329" si="386">COUNTIF(H323:H329, "AC")/SUM(G323:G329)</f>
        <v>0.63636363636363635</v>
      </c>
      <c r="T329" s="50">
        <f t="shared" ref="T329" si="387">(Q329/5*0.5+(1-(R329-1)/10)*0.25+S329*0.25)*10000</f>
        <v>6590.909090909091</v>
      </c>
      <c r="U329" s="50">
        <f t="shared" ref="U329" si="388">T329-T328</f>
        <v>-159.09090909090901</v>
      </c>
      <c r="V329" s="50">
        <f>IF(A329&lt;&gt;"",AVERAGE($F$2:F329),"")</f>
        <v>1.524390243902439</v>
      </c>
      <c r="W329" s="50">
        <f>IF(A329&lt;&gt;"", AVERAGE($G$2:G329), "")</f>
        <v>1.6737804878048781</v>
      </c>
      <c r="X329" s="50">
        <f>IF(A329&lt;&gt;"", COUNTIF($H$2:H329, "AC")/SUM($G$2:G329), "")</f>
        <v>0.58287795992714031</v>
      </c>
      <c r="Y329" s="50">
        <f t="shared" ref="Y329" si="389">IF(A329&lt;&gt;"", V329/5*0.5+(1-(W329-1)/10)*0.25+X329*0.25, "")*10000</f>
        <v>5313.1400217690707</v>
      </c>
      <c r="Z329" s="50">
        <f t="shared" ref="Z329" si="390">Y329-Y328</f>
        <v>3.5055965752144402</v>
      </c>
      <c r="AA329" s="50">
        <f t="shared" si="64"/>
        <v>9.0347222222222204E-2</v>
      </c>
      <c r="AB329" s="75">
        <f t="shared" si="65"/>
        <v>1.5057870370370369E-2</v>
      </c>
      <c r="AC329" s="51">
        <v>1.5057870370370369E-2</v>
      </c>
      <c r="AD329" s="51" t="s">
        <v>1043</v>
      </c>
      <c r="AE329" s="51" t="s">
        <v>1043</v>
      </c>
      <c r="AF329" s="51" t="s">
        <v>1043</v>
      </c>
    </row>
    <row r="330" spans="1:32" x14ac:dyDescent="0.15">
      <c r="A330" s="43" t="s">
        <v>1013</v>
      </c>
      <c r="B330" s="57">
        <v>108</v>
      </c>
      <c r="C330" s="57" t="s">
        <v>1210</v>
      </c>
      <c r="D330" s="58" t="s">
        <v>1211</v>
      </c>
      <c r="E330" s="58" t="s">
        <v>973</v>
      </c>
      <c r="F330" s="58">
        <v>3</v>
      </c>
      <c r="G330" s="46">
        <v>1</v>
      </c>
      <c r="H330" s="47" t="s">
        <v>961</v>
      </c>
      <c r="I330" s="59" t="s">
        <v>1093</v>
      </c>
      <c r="J330" s="56">
        <v>41336</v>
      </c>
      <c r="K330" s="61"/>
      <c r="L330" s="61"/>
      <c r="M330" s="73" t="s">
        <v>973</v>
      </c>
      <c r="N330" s="80">
        <f t="shared" si="262"/>
        <v>8000</v>
      </c>
      <c r="O330" s="77">
        <f>AVERAGE($N$2:N330)</f>
        <v>5817.671394799052</v>
      </c>
      <c r="P330" s="77">
        <f t="shared" ref="P330" si="391">O330-O329</f>
        <v>6.6534408695151797</v>
      </c>
      <c r="Q330" s="49">
        <f t="shared" ref="Q330" si="392">AVERAGE(F323:F330)</f>
        <v>2.625</v>
      </c>
      <c r="R330" s="49">
        <f t="shared" ref="R330" si="393">AVERAGE(G323:G330)</f>
        <v>1.5</v>
      </c>
      <c r="S330" s="50">
        <f t="shared" ref="S330" si="394">COUNTIF(H324:H330, "AC")/SUM(G324:G330)</f>
        <v>0.63636363636363635</v>
      </c>
      <c r="T330" s="50">
        <f t="shared" ref="T330" si="395">(Q330/5*0.5+(1-(R330-1)/10)*0.25+S330*0.25)*10000</f>
        <v>6590.909090909091</v>
      </c>
      <c r="U330" s="50">
        <f t="shared" ref="U330" si="396">T330-T329</f>
        <v>0</v>
      </c>
      <c r="V330" s="50">
        <f>IF(A330&lt;&gt;"",AVERAGE($F$2:F330),"")</f>
        <v>1.5288753799392096</v>
      </c>
      <c r="W330" s="50">
        <f>IF(A330&lt;&gt;"", AVERAGE($G$2:G330), "")</f>
        <v>1.6717325227963526</v>
      </c>
      <c r="X330" s="50">
        <f>IF(A330&lt;&gt;"", COUNTIF($H$2:H330, "AC")/SUM($G$2:G330), "")</f>
        <v>0.58363636363636362</v>
      </c>
      <c r="Y330" s="50">
        <f t="shared" ref="Y330" si="397">IF(A330&lt;&gt;"", V330/5*0.5+(1-(W330-1)/10)*0.25+X330*0.25, "")*10000</f>
        <v>5320.0331583310299</v>
      </c>
      <c r="Z330" s="50">
        <f t="shared" ref="Z330" si="398">Y330-Y329</f>
        <v>6.8931365619591816</v>
      </c>
      <c r="AA330" s="50">
        <f t="shared" si="64"/>
        <v>0.10868055555555556</v>
      </c>
      <c r="AB330" s="75">
        <f t="shared" si="65"/>
        <v>1.8113425925925925E-2</v>
      </c>
      <c r="AC330" s="51">
        <v>1.8113425925925925E-2</v>
      </c>
      <c r="AD330" s="51" t="s">
        <v>1043</v>
      </c>
      <c r="AE330" s="51" t="s">
        <v>1043</v>
      </c>
      <c r="AF330" s="51" t="s">
        <v>1043</v>
      </c>
    </row>
    <row r="331" spans="1:32" x14ac:dyDescent="0.15">
      <c r="A331" s="43" t="s">
        <v>1013</v>
      </c>
      <c r="B331" s="57">
        <v>257</v>
      </c>
      <c r="C331" s="57" t="s">
        <v>1212</v>
      </c>
      <c r="D331" s="58" t="s">
        <v>1211</v>
      </c>
      <c r="E331" s="58" t="s">
        <v>973</v>
      </c>
      <c r="F331" s="58">
        <v>3</v>
      </c>
      <c r="G331" s="46">
        <v>1</v>
      </c>
      <c r="H331" s="47" t="s">
        <v>961</v>
      </c>
      <c r="I331" s="59" t="s">
        <v>1093</v>
      </c>
      <c r="J331" s="56">
        <v>41336</v>
      </c>
      <c r="K331" s="61"/>
      <c r="L331" s="61"/>
      <c r="M331" s="73" t="s">
        <v>973</v>
      </c>
      <c r="N331" s="80">
        <f t="shared" si="262"/>
        <v>8000</v>
      </c>
      <c r="O331" s="77">
        <f>AVERAGE($N$2:N331)</f>
        <v>5824.284511784509</v>
      </c>
      <c r="P331" s="77">
        <f t="shared" ref="P331" si="399">O331-O330</f>
        <v>6.6131169854570544</v>
      </c>
      <c r="Q331" s="49">
        <f t="shared" ref="Q331" si="400">AVERAGE(F324:F331)</f>
        <v>2.75</v>
      </c>
      <c r="R331" s="49">
        <f t="shared" ref="R331" si="401">AVERAGE(G324:G331)</f>
        <v>1.5</v>
      </c>
      <c r="S331" s="50">
        <f t="shared" ref="S331" si="402">COUNTIF(H325:H331, "AC")/SUM(G325:G331)</f>
        <v>0.63636363636363635</v>
      </c>
      <c r="T331" s="50">
        <f t="shared" ref="T331" si="403">(Q331/5*0.5+(1-(R331-1)/10)*0.25+S331*0.25)*10000</f>
        <v>6715.9090909090901</v>
      </c>
      <c r="U331" s="50">
        <f t="shared" ref="U331" si="404">T331-T330</f>
        <v>124.99999999999909</v>
      </c>
      <c r="V331" s="50">
        <f>IF(A331&lt;&gt;"",AVERAGE($F$2:F331),"")</f>
        <v>1.5333333333333334</v>
      </c>
      <c r="W331" s="50">
        <f>IF(A331&lt;&gt;"", AVERAGE($G$2:G331), "")</f>
        <v>1.6696969696969697</v>
      </c>
      <c r="X331" s="50">
        <f>IF(A331&lt;&gt;"", COUNTIF($H$2:H331, "AC")/SUM($G$2:G331), "")</f>
        <v>0.58439201451905631</v>
      </c>
      <c r="Y331" s="50">
        <f t="shared" ref="Y331" si="405">IF(A331&lt;&gt;"", V331/5*0.5+(1-(W331-1)/10)*0.25+X331*0.25, "")*10000</f>
        <v>5326.8891272067322</v>
      </c>
      <c r="Z331" s="50">
        <f t="shared" ref="Z331" si="406">Y331-Y330</f>
        <v>6.8559688757022741</v>
      </c>
      <c r="AA331" s="50">
        <f t="shared" si="64"/>
        <v>7.9166666666666663E-2</v>
      </c>
      <c r="AB331" s="75">
        <f t="shared" si="65"/>
        <v>1.3194444444444444E-2</v>
      </c>
      <c r="AC331" s="51">
        <v>1.3194444444444444E-2</v>
      </c>
      <c r="AD331" s="51" t="s">
        <v>1043</v>
      </c>
      <c r="AE331" s="51" t="s">
        <v>1043</v>
      </c>
      <c r="AF331" s="51" t="s">
        <v>1043</v>
      </c>
    </row>
    <row r="332" spans="1:32" x14ac:dyDescent="0.15">
      <c r="A332" s="43" t="s">
        <v>1013</v>
      </c>
      <c r="B332" s="57">
        <v>112</v>
      </c>
      <c r="C332" s="57" t="s">
        <v>1213</v>
      </c>
      <c r="D332" s="58" t="s">
        <v>1211</v>
      </c>
      <c r="E332" s="58" t="s">
        <v>973</v>
      </c>
      <c r="F332" s="58">
        <v>3</v>
      </c>
      <c r="G332" s="46">
        <v>2</v>
      </c>
      <c r="H332" s="47" t="s">
        <v>961</v>
      </c>
      <c r="I332" s="59" t="s">
        <v>1093</v>
      </c>
      <c r="J332" s="56">
        <v>41336</v>
      </c>
      <c r="K332" s="61"/>
      <c r="L332" s="61"/>
      <c r="M332" s="73" t="s">
        <v>973</v>
      </c>
      <c r="N332" s="80">
        <f t="shared" si="262"/>
        <v>6500</v>
      </c>
      <c r="O332" s="77">
        <f>AVERAGE($N$2:N332)</f>
        <v>5826.3259483047977</v>
      </c>
      <c r="P332" s="77">
        <f t="shared" ref="P332" si="407">O332-O331</f>
        <v>2.0414365202886984</v>
      </c>
      <c r="Q332" s="49">
        <f t="shared" ref="Q332" si="408">AVERAGE(F325:F332)</f>
        <v>2.875</v>
      </c>
      <c r="R332" s="49">
        <f t="shared" ref="R332" si="409">AVERAGE(G325:G332)</f>
        <v>1.625</v>
      </c>
      <c r="S332" s="50">
        <f t="shared" ref="S332" si="410">COUNTIF(H326:H332, "AC")/SUM(G326:G332)</f>
        <v>0.77777777777777779</v>
      </c>
      <c r="T332" s="50">
        <f t="shared" ref="T332" si="411">(Q332/5*0.5+(1-(R332-1)/10)*0.25+S332*0.25)*10000</f>
        <v>7163.1944444444443</v>
      </c>
      <c r="U332" s="50">
        <f t="shared" ref="U332" si="412">T332-T331</f>
        <v>447.28535353535426</v>
      </c>
      <c r="V332" s="50">
        <f>IF(A332&lt;&gt;"",AVERAGE($F$2:F332),"")</f>
        <v>1.5377643504531722</v>
      </c>
      <c r="W332" s="50">
        <f>IF(A332&lt;&gt;"", AVERAGE($G$2:G332), "")</f>
        <v>1.6706948640483383</v>
      </c>
      <c r="X332" s="50">
        <f>IF(A332&lt;&gt;"", COUNTIF($H$2:H332, "AC")/SUM($G$2:G332), "")</f>
        <v>0.58408679927667273</v>
      </c>
      <c r="Y332" s="50">
        <f t="shared" ref="Y332" si="413">IF(A332&lt;&gt;"", V332/5*0.5+(1-(W332-1)/10)*0.25+X332*0.25, "")*10000</f>
        <v>5330.3076326327691</v>
      </c>
      <c r="Z332" s="50">
        <f t="shared" ref="Z332" si="414">Y332-Y331</f>
        <v>3.4185054260369725</v>
      </c>
      <c r="AA332" s="50">
        <f t="shared" si="64"/>
        <v>5.1597222222222211E-2</v>
      </c>
      <c r="AB332" s="75">
        <f t="shared" si="65"/>
        <v>8.5995370370370357E-3</v>
      </c>
      <c r="AC332" s="51">
        <v>8.5995370370370357E-3</v>
      </c>
      <c r="AD332" s="51" t="s">
        <v>1043</v>
      </c>
      <c r="AE332" s="51" t="s">
        <v>1043</v>
      </c>
      <c r="AF332" s="51" t="s">
        <v>1043</v>
      </c>
    </row>
    <row r="333" spans="1:32" x14ac:dyDescent="0.15">
      <c r="A333" s="43" t="s">
        <v>1013</v>
      </c>
      <c r="B333" s="57">
        <v>110</v>
      </c>
      <c r="C333" s="57" t="s">
        <v>1214</v>
      </c>
      <c r="D333" s="58" t="s">
        <v>1185</v>
      </c>
      <c r="E333" s="58" t="s">
        <v>973</v>
      </c>
      <c r="F333" s="58">
        <v>4</v>
      </c>
      <c r="G333" s="46">
        <v>2</v>
      </c>
      <c r="H333" s="47" t="s">
        <v>961</v>
      </c>
      <c r="I333" s="59" t="s">
        <v>1093</v>
      </c>
      <c r="J333" s="56">
        <v>41336</v>
      </c>
      <c r="K333" s="61"/>
      <c r="L333" s="61"/>
      <c r="M333" s="73" t="s">
        <v>973</v>
      </c>
      <c r="N333" s="80">
        <f t="shared" si="262"/>
        <v>7500</v>
      </c>
      <c r="O333" s="77">
        <f>AVERAGE($N$2:N333)</f>
        <v>5831.3671352074944</v>
      </c>
      <c r="P333" s="77">
        <f t="shared" ref="P333" si="415">O333-O332</f>
        <v>5.0411869026966087</v>
      </c>
      <c r="Q333" s="49">
        <f t="shared" ref="Q333" si="416">AVERAGE(F326:F333)</f>
        <v>3</v>
      </c>
      <c r="R333" s="49">
        <f t="shared" ref="R333" si="417">AVERAGE(G326:G333)</f>
        <v>1.375</v>
      </c>
      <c r="S333" s="50">
        <f t="shared" ref="S333" si="418">COUNTIF(H327:H333, "AC")/SUM(G327:G333)</f>
        <v>0.7</v>
      </c>
      <c r="T333" s="50">
        <f t="shared" ref="T333" si="419">(Q333/5*0.5+(1-(R333-1)/10)*0.25+S333*0.25)*10000</f>
        <v>7156.25</v>
      </c>
      <c r="U333" s="50">
        <f t="shared" ref="U333" si="420">T333-T332</f>
        <v>-6.9444444444443434</v>
      </c>
      <c r="V333" s="50">
        <f>IF(A333&lt;&gt;"",AVERAGE($F$2:F333),"")</f>
        <v>1.5451807228915662</v>
      </c>
      <c r="W333" s="50">
        <f>IF(A333&lt;&gt;"", AVERAGE($G$2:G333), "")</f>
        <v>1.6716867469879517</v>
      </c>
      <c r="X333" s="50">
        <f>IF(A333&lt;&gt;"", COUNTIF($H$2:H333, "AC")/SUM($G$2:G333), "")</f>
        <v>0.58378378378378382</v>
      </c>
      <c r="Y333" s="50">
        <f t="shared" ref="Y333" si="421">IF(A333&lt;&gt;"", V333/5*0.5+(1-(W333-1)/10)*0.25+X333*0.25, "")*10000</f>
        <v>5336.7184956040383</v>
      </c>
      <c r="Z333" s="50">
        <f t="shared" ref="Z333" si="422">Y333-Y332</f>
        <v>6.4108629712691254</v>
      </c>
      <c r="AA333" s="50">
        <f t="shared" si="64"/>
        <v>0.27083333333333331</v>
      </c>
      <c r="AB333" s="75">
        <f t="shared" si="65"/>
        <v>4.5138888888888888E-2</v>
      </c>
      <c r="AC333" s="51">
        <v>4.5138888888888888E-2</v>
      </c>
      <c r="AD333" s="51" t="s">
        <v>1043</v>
      </c>
      <c r="AE333" s="51" t="s">
        <v>1043</v>
      </c>
      <c r="AF333" s="51" t="s">
        <v>1043</v>
      </c>
    </row>
    <row r="334" spans="1:32" x14ac:dyDescent="0.15">
      <c r="A334" s="43" t="s">
        <v>1013</v>
      </c>
      <c r="B334" s="57">
        <v>303</v>
      </c>
      <c r="C334" s="57" t="s">
        <v>1215</v>
      </c>
      <c r="D334" s="58" t="s">
        <v>1063</v>
      </c>
      <c r="E334" s="58" t="s">
        <v>973</v>
      </c>
      <c r="F334" s="58">
        <v>2</v>
      </c>
      <c r="G334" s="46">
        <v>1</v>
      </c>
      <c r="H334" s="47" t="s">
        <v>961</v>
      </c>
      <c r="I334" s="59" t="s">
        <v>1093</v>
      </c>
      <c r="J334" s="56">
        <v>41336</v>
      </c>
      <c r="K334" s="61"/>
      <c r="L334" s="61"/>
      <c r="M334" s="73" t="s">
        <v>973</v>
      </c>
      <c r="N334" s="80">
        <f t="shared" si="262"/>
        <v>7000</v>
      </c>
      <c r="O334" s="77">
        <f>AVERAGE($N$2:N334)</f>
        <v>5834.8765432098744</v>
      </c>
      <c r="P334" s="77">
        <f t="shared" ref="P334" si="423">O334-O333</f>
        <v>3.5094080023800416</v>
      </c>
      <c r="Q334" s="49">
        <f t="shared" ref="Q334" si="424">AVERAGE(F327:F334)</f>
        <v>2.875</v>
      </c>
      <c r="R334" s="49">
        <f t="shared" ref="R334" si="425">AVERAGE(G327:G334)</f>
        <v>1.375</v>
      </c>
      <c r="S334" s="50">
        <f t="shared" ref="S334" si="426">COUNTIF(H328:H334, "AC")/SUM(G328:G334)</f>
        <v>0.7</v>
      </c>
      <c r="T334" s="50">
        <f t="shared" ref="T334" si="427">(Q334/5*0.5+(1-(R334-1)/10)*0.25+S334*0.25)*10000</f>
        <v>7031.25</v>
      </c>
      <c r="U334" s="50">
        <f t="shared" ref="U334" si="428">T334-T333</f>
        <v>-125</v>
      </c>
      <c r="V334" s="50">
        <f>IF(A334&lt;&gt;"",AVERAGE($F$2:F334),"")</f>
        <v>1.5465465465465464</v>
      </c>
      <c r="W334" s="50">
        <f>IF(A334&lt;&gt;"", AVERAGE($G$2:G334), "")</f>
        <v>1.6696696696696696</v>
      </c>
      <c r="X334" s="50">
        <f>IF(A334&lt;&gt;"", COUNTIF($H$2:H334, "AC")/SUM($G$2:G334), "")</f>
        <v>0.58453237410071945</v>
      </c>
      <c r="Y334" s="50">
        <f t="shared" ref="Y334" si="429">IF(A334&lt;&gt;"", V334/5*0.5+(1-(W334-1)/10)*0.25+X334*0.25, "")*10000</f>
        <v>5340.4600643809272</v>
      </c>
      <c r="Z334" s="50">
        <f t="shared" ref="Z334" si="430">Y334-Y333</f>
        <v>3.7415687768889256</v>
      </c>
      <c r="AA334" s="50">
        <f t="shared" si="64"/>
        <v>4.9166666666666678E-2</v>
      </c>
      <c r="AB334" s="75">
        <f t="shared" si="65"/>
        <v>8.1944444444444452E-3</v>
      </c>
      <c r="AC334" s="51">
        <v>8.1944444444444452E-3</v>
      </c>
      <c r="AD334" s="51" t="s">
        <v>1043</v>
      </c>
      <c r="AE334" s="51" t="s">
        <v>1043</v>
      </c>
      <c r="AF334" s="51" t="s">
        <v>1043</v>
      </c>
    </row>
    <row r="335" spans="1:32" x14ac:dyDescent="0.15">
      <c r="A335" s="43" t="s">
        <v>1013</v>
      </c>
      <c r="B335" s="57">
        <v>198</v>
      </c>
      <c r="C335" s="57" t="s">
        <v>1216</v>
      </c>
      <c r="D335" s="58" t="s">
        <v>1063</v>
      </c>
      <c r="E335" s="58" t="s">
        <v>973</v>
      </c>
      <c r="F335" s="58">
        <v>3</v>
      </c>
      <c r="G335" s="46">
        <v>1</v>
      </c>
      <c r="H335" s="47" t="s">
        <v>961</v>
      </c>
      <c r="I335" s="59" t="s">
        <v>1093</v>
      </c>
      <c r="J335" s="56">
        <v>41336</v>
      </c>
      <c r="K335" s="61"/>
      <c r="L335" s="61" t="s">
        <v>1217</v>
      </c>
      <c r="M335" s="73" t="s">
        <v>973</v>
      </c>
      <c r="N335" s="80">
        <f t="shared" si="262"/>
        <v>8000</v>
      </c>
      <c r="O335" s="77">
        <f>AVERAGE($N$2:N335)</f>
        <v>5841.3589487691261</v>
      </c>
      <c r="P335" s="77">
        <f t="shared" ref="P335" si="431">O335-O334</f>
        <v>6.4824055592516743</v>
      </c>
      <c r="Q335" s="49">
        <f t="shared" ref="Q335" si="432">AVERAGE(F328:F335)</f>
        <v>2.875</v>
      </c>
      <c r="R335" s="49">
        <f t="shared" ref="R335" si="433">AVERAGE(G328:G335)</f>
        <v>1.375</v>
      </c>
      <c r="S335" s="50">
        <f t="shared" ref="S335" si="434">COUNTIF(H329:H335, "AC")/SUM(G329:G335)</f>
        <v>0.7</v>
      </c>
      <c r="T335" s="50">
        <f t="shared" ref="T335" si="435">(Q335/5*0.5+(1-(R335-1)/10)*0.25+S335*0.25)*10000</f>
        <v>7031.25</v>
      </c>
      <c r="U335" s="50">
        <f t="shared" ref="U335" si="436">T335-T334</f>
        <v>0</v>
      </c>
      <c r="V335" s="50">
        <f>IF(A335&lt;&gt;"",AVERAGE($F$2:F335),"")</f>
        <v>1.5508982035928143</v>
      </c>
      <c r="W335" s="50">
        <f>IF(A335&lt;&gt;"", AVERAGE($G$2:G335), "")</f>
        <v>1.6676646706586826</v>
      </c>
      <c r="X335" s="50">
        <f>IF(A335&lt;&gt;"", COUNTIF($H$2:H335, "AC")/SUM($G$2:G335), "")</f>
        <v>0.58527827648114905</v>
      </c>
      <c r="Y335" s="50">
        <f t="shared" ref="Y335" si="437">IF(A335&lt;&gt;"", V335/5*0.5+(1-(W335-1)/10)*0.25+X335*0.25, "")*10000</f>
        <v>5347.1777271310166</v>
      </c>
      <c r="Z335" s="50">
        <f t="shared" ref="Z335" si="438">Y335-Y334</f>
        <v>6.7176627500894028</v>
      </c>
      <c r="AA335" s="50">
        <f t="shared" si="64"/>
        <v>9.5000000000000015E-2</v>
      </c>
      <c r="AB335" s="75">
        <f t="shared" si="65"/>
        <v>1.5833333333333335E-2</v>
      </c>
      <c r="AC335" s="51">
        <v>1.5833333333333335E-2</v>
      </c>
      <c r="AD335" s="51" t="s">
        <v>1043</v>
      </c>
      <c r="AE335" s="51" t="s">
        <v>1043</v>
      </c>
      <c r="AF335" s="51" t="s">
        <v>1043</v>
      </c>
    </row>
    <row r="336" spans="1:32" x14ac:dyDescent="0.15">
      <c r="A336" s="43" t="s">
        <v>1013</v>
      </c>
      <c r="B336" s="57">
        <v>53</v>
      </c>
      <c r="C336" s="57" t="s">
        <v>1218</v>
      </c>
      <c r="D336" s="58" t="s">
        <v>1063</v>
      </c>
      <c r="E336" s="58" t="s">
        <v>973</v>
      </c>
      <c r="F336" s="58">
        <v>3</v>
      </c>
      <c r="G336" s="46">
        <v>2</v>
      </c>
      <c r="H336" s="47" t="s">
        <v>961</v>
      </c>
      <c r="I336" s="59" t="s">
        <v>1093</v>
      </c>
      <c r="J336" s="56">
        <v>41336</v>
      </c>
      <c r="K336" s="61"/>
      <c r="L336" s="61" t="s">
        <v>1219</v>
      </c>
      <c r="M336" s="73" t="s">
        <v>973</v>
      </c>
      <c r="N336" s="80">
        <f t="shared" si="262"/>
        <v>6500</v>
      </c>
      <c r="O336" s="77">
        <f>AVERAGE($N$2:N336)</f>
        <v>5843.3250414593676</v>
      </c>
      <c r="P336" s="77">
        <f t="shared" ref="P336" si="439">O336-O335</f>
        <v>1.9660926902415667</v>
      </c>
      <c r="Q336" s="49">
        <f t="shared" ref="Q336" si="440">AVERAGE(F329:F336)</f>
        <v>3</v>
      </c>
      <c r="R336" s="49">
        <f t="shared" ref="R336" si="441">AVERAGE(G329:G336)</f>
        <v>1.5</v>
      </c>
      <c r="S336" s="50">
        <f t="shared" ref="S336" si="442">COUNTIF(H330:H336, "AC")/SUM(G330:G336)</f>
        <v>0.7</v>
      </c>
      <c r="T336" s="50">
        <f t="shared" ref="T336" si="443">(Q336/5*0.5+(1-(R336-1)/10)*0.25+S336*0.25)*10000</f>
        <v>7124.9999999999991</v>
      </c>
      <c r="U336" s="50">
        <f t="shared" ref="U336" si="444">T336-T335</f>
        <v>93.749999999999091</v>
      </c>
      <c r="V336" s="50">
        <f>IF(A336&lt;&gt;"",AVERAGE($F$2:F336),"")</f>
        <v>1.5552238805970149</v>
      </c>
      <c r="W336" s="50">
        <f>IF(A336&lt;&gt;"", AVERAGE($G$2:G336), "")</f>
        <v>1.6686567164179105</v>
      </c>
      <c r="X336" s="50">
        <f>IF(A336&lt;&gt;"", COUNTIF($H$2:H336, "AC")/SUM($G$2:G336), "")</f>
        <v>0.58497316636851515</v>
      </c>
      <c r="Y336" s="50">
        <f t="shared" ref="Y336" si="445">IF(A336&lt;&gt;"", V336/5*0.5+(1-(W336-1)/10)*0.25+X336*0.25, "")*10000</f>
        <v>5350.4926174138245</v>
      </c>
      <c r="Z336" s="50">
        <f t="shared" ref="Z336" si="446">Y336-Y335</f>
        <v>3.3148902828079372</v>
      </c>
      <c r="AA336" s="50">
        <f t="shared" si="64"/>
        <v>0.12076388888888891</v>
      </c>
      <c r="AB336" s="75">
        <f t="shared" si="65"/>
        <v>2.0127314814814817E-2</v>
      </c>
      <c r="AC336" s="51">
        <v>2.0127314814814817E-2</v>
      </c>
      <c r="AD336" s="51" t="s">
        <v>1043</v>
      </c>
      <c r="AE336" s="51" t="s">
        <v>1043</v>
      </c>
      <c r="AF336" s="51" t="s">
        <v>1043</v>
      </c>
    </row>
    <row r="337" spans="1:32" x14ac:dyDescent="0.15">
      <c r="A337" s="43" t="s">
        <v>1013</v>
      </c>
      <c r="B337" s="57">
        <v>70</v>
      </c>
      <c r="C337" s="57" t="s">
        <v>1220</v>
      </c>
      <c r="D337" s="58" t="s">
        <v>435</v>
      </c>
      <c r="E337" s="58" t="s">
        <v>973</v>
      </c>
      <c r="F337" s="58">
        <v>2</v>
      </c>
      <c r="G337" s="46">
        <v>1</v>
      </c>
      <c r="H337" s="47" t="s">
        <v>961</v>
      </c>
      <c r="I337" s="59" t="s">
        <v>1093</v>
      </c>
      <c r="J337" s="56">
        <v>41336</v>
      </c>
      <c r="K337" s="61"/>
      <c r="L337" s="61"/>
      <c r="M337" s="73" t="s">
        <v>973</v>
      </c>
      <c r="N337" s="80">
        <f t="shared" si="262"/>
        <v>7000</v>
      </c>
      <c r="O337" s="77">
        <f>AVERAGE($N$2:N337)</f>
        <v>5846.7675264550244</v>
      </c>
      <c r="P337" s="77">
        <f t="shared" ref="P337" si="447">O337-O336</f>
        <v>3.4424849956567414</v>
      </c>
      <c r="Q337" s="49">
        <f t="shared" ref="Q337" si="448">AVERAGE(F330:F337)</f>
        <v>2.875</v>
      </c>
      <c r="R337" s="49">
        <f t="shared" ref="R337" si="449">AVERAGE(G330:G337)</f>
        <v>1.375</v>
      </c>
      <c r="S337" s="50">
        <f t="shared" ref="S337" si="450">COUNTIF(H331:H337, "AC")/SUM(G331:G337)</f>
        <v>0.7</v>
      </c>
      <c r="T337" s="50">
        <f t="shared" ref="T337" si="451">(Q337/5*0.5+(1-(R337-1)/10)*0.25+S337*0.25)*10000</f>
        <v>7031.25</v>
      </c>
      <c r="U337" s="50">
        <f t="shared" ref="U337" si="452">T337-T336</f>
        <v>-93.749999999999091</v>
      </c>
      <c r="V337" s="50">
        <f>IF(A337&lt;&gt;"",AVERAGE($F$2:F337),"")</f>
        <v>1.5565476190476191</v>
      </c>
      <c r="W337" s="50">
        <f>IF(A337&lt;&gt;"", AVERAGE($G$2:G337), "")</f>
        <v>1.6666666666666667</v>
      </c>
      <c r="X337" s="50">
        <f>IF(A337&lt;&gt;"", COUNTIF($H$2:H337, "AC")/SUM($G$2:G337), "")</f>
        <v>0.58571428571428574</v>
      </c>
      <c r="Y337" s="50">
        <f t="shared" ref="Y337" si="453">IF(A337&lt;&gt;"", V337/5*0.5+(1-(W337-1)/10)*0.25+X337*0.25, "")*10000</f>
        <v>5354.166666666667</v>
      </c>
      <c r="Z337" s="50">
        <f t="shared" ref="Z337" si="454">Y337-Y336</f>
        <v>3.6740492528424511</v>
      </c>
      <c r="AA337" s="50">
        <f t="shared" si="64"/>
        <v>2.5000000000000001E-2</v>
      </c>
      <c r="AB337" s="75">
        <f t="shared" si="65"/>
        <v>4.1666666666666666E-3</v>
      </c>
      <c r="AC337" s="51">
        <v>4.1666666666666666E-3</v>
      </c>
      <c r="AD337" s="51" t="s">
        <v>1043</v>
      </c>
      <c r="AE337" s="51" t="s">
        <v>1043</v>
      </c>
      <c r="AF337" s="51" t="s">
        <v>1043</v>
      </c>
    </row>
    <row r="338" spans="1:32" x14ac:dyDescent="0.15">
      <c r="A338" s="43" t="s">
        <v>1013</v>
      </c>
      <c r="B338" s="57">
        <v>121</v>
      </c>
      <c r="C338" s="57" t="s">
        <v>1221</v>
      </c>
      <c r="D338" s="58" t="s">
        <v>1063</v>
      </c>
      <c r="E338" s="58" t="s">
        <v>973</v>
      </c>
      <c r="F338" s="58">
        <v>3</v>
      </c>
      <c r="G338" s="46">
        <v>1</v>
      </c>
      <c r="H338" s="47" t="s">
        <v>961</v>
      </c>
      <c r="I338" s="59" t="s">
        <v>1093</v>
      </c>
      <c r="J338" s="56">
        <v>41336</v>
      </c>
      <c r="K338" s="61"/>
      <c r="L338" s="61"/>
      <c r="M338" s="73" t="s">
        <v>973</v>
      </c>
      <c r="N338" s="80">
        <f t="shared" si="262"/>
        <v>8000</v>
      </c>
      <c r="O338" s="77">
        <f>AVERAGE($N$2:N338)</f>
        <v>5853.1569403231097</v>
      </c>
      <c r="P338" s="77">
        <f t="shared" ref="P338" si="455">O338-O337</f>
        <v>6.3894138680852848</v>
      </c>
      <c r="Q338" s="49">
        <f t="shared" ref="Q338" si="456">AVERAGE(F331:F338)</f>
        <v>2.875</v>
      </c>
      <c r="R338" s="49">
        <f t="shared" ref="R338" si="457">AVERAGE(G331:G338)</f>
        <v>1.375</v>
      </c>
      <c r="S338" s="50">
        <f t="shared" ref="S338" si="458">COUNTIF(H332:H338, "AC")/SUM(G332:G338)</f>
        <v>0.7</v>
      </c>
      <c r="T338" s="50">
        <f t="shared" ref="T338" si="459">(Q338/5*0.5+(1-(R338-1)/10)*0.25+S338*0.25)*10000</f>
        <v>7031.25</v>
      </c>
      <c r="U338" s="50">
        <f t="shared" ref="U338" si="460">T338-T337</f>
        <v>0</v>
      </c>
      <c r="V338" s="50">
        <f>IF(A338&lt;&gt;"",AVERAGE($F$2:F338),"")</f>
        <v>1.5608308605341246</v>
      </c>
      <c r="W338" s="50">
        <f>IF(A338&lt;&gt;"", AVERAGE($G$2:G338), "")</f>
        <v>1.6646884272997033</v>
      </c>
      <c r="X338" s="50">
        <f>IF(A338&lt;&gt;"", COUNTIF($H$2:H338, "AC")/SUM($G$2:G338), "")</f>
        <v>0.58645276292335113</v>
      </c>
      <c r="Y338" s="50">
        <f t="shared" ref="Y338" si="461">IF(A338&lt;&gt;"", V338/5*0.5+(1-(W338-1)/10)*0.25+X338*0.25, "")*10000</f>
        <v>5360.790661017576</v>
      </c>
      <c r="Z338" s="50">
        <f t="shared" ref="Z338" si="462">Y338-Y337</f>
        <v>6.6239943509090153</v>
      </c>
      <c r="AA338" s="50">
        <f t="shared" si="64"/>
        <v>5.5208333333333331E-2</v>
      </c>
      <c r="AB338" s="75">
        <f t="shared" si="65"/>
        <v>9.2013888888888892E-3</v>
      </c>
      <c r="AC338" s="51">
        <v>9.2013888888888892E-3</v>
      </c>
      <c r="AD338" s="51" t="s">
        <v>1043</v>
      </c>
      <c r="AE338" s="51" t="s">
        <v>1043</v>
      </c>
      <c r="AF338" s="51" t="s">
        <v>1043</v>
      </c>
    </row>
    <row r="339" spans="1:32" x14ac:dyDescent="0.15">
      <c r="A339" s="43" t="s">
        <v>1146</v>
      </c>
      <c r="B339" s="57" t="s">
        <v>1222</v>
      </c>
      <c r="C339" s="57" t="s">
        <v>1223</v>
      </c>
      <c r="D339" s="58" t="s">
        <v>949</v>
      </c>
      <c r="E339" s="58">
        <v>1</v>
      </c>
      <c r="F339" s="58">
        <v>4</v>
      </c>
      <c r="G339" s="46">
        <v>2</v>
      </c>
      <c r="H339" s="47" t="s">
        <v>961</v>
      </c>
      <c r="I339" s="59" t="s">
        <v>968</v>
      </c>
      <c r="J339" s="56">
        <v>41337</v>
      </c>
      <c r="K339" s="61"/>
      <c r="L339" s="61" t="s">
        <v>1224</v>
      </c>
      <c r="M339" s="73" t="s">
        <v>968</v>
      </c>
      <c r="N339" s="80">
        <f t="shared" si="262"/>
        <v>7500</v>
      </c>
      <c r="O339" s="77">
        <f>AVERAGE($N$2:N339)</f>
        <v>5858.0292570677166</v>
      </c>
      <c r="P339" s="77">
        <f t="shared" ref="P339" si="463">O339-O338</f>
        <v>4.8723167446069056</v>
      </c>
      <c r="Q339" s="49">
        <f t="shared" ref="Q339" si="464">AVERAGE(F332:F339)</f>
        <v>3</v>
      </c>
      <c r="R339" s="49">
        <f t="shared" ref="R339" si="465">AVERAGE(G332:G339)</f>
        <v>1.5</v>
      </c>
      <c r="S339" s="50">
        <f t="shared" ref="S339" si="466">COUNTIF(H333:H339, "AC")/SUM(G333:G339)</f>
        <v>0.7</v>
      </c>
      <c r="T339" s="50">
        <f t="shared" ref="T339" si="467">(Q339/5*0.5+(1-(R339-1)/10)*0.25+S339*0.25)*10000</f>
        <v>7124.9999999999991</v>
      </c>
      <c r="U339" s="50">
        <f t="shared" ref="U339" si="468">T339-T338</f>
        <v>93.749999999999091</v>
      </c>
      <c r="V339" s="50">
        <f>IF(A339&lt;&gt;"",AVERAGE($F$2:F339),"")</f>
        <v>1.5680473372781065</v>
      </c>
      <c r="W339" s="50">
        <f>IF(A339&lt;&gt;"", AVERAGE($G$2:G339), "")</f>
        <v>1.665680473372781</v>
      </c>
      <c r="X339" s="50">
        <f>IF(A339&lt;&gt;"", COUNTIF($H$2:H339, "AC")/SUM($G$2:G339), "")</f>
        <v>0.58614564831261107</v>
      </c>
      <c r="Y339" s="50">
        <f t="shared" ref="Y339" si="469">IF(A339&lt;&gt;"", V339/5*0.5+(1-(W339-1)/10)*0.25+X339*0.25, "")*10000</f>
        <v>5366.9913397164382</v>
      </c>
      <c r="Z339" s="50">
        <f t="shared" ref="Z339" si="470">Y339-Y338</f>
        <v>6.200678698862248</v>
      </c>
      <c r="AA339" s="50" t="str">
        <f t="shared" si="64"/>
        <v>NA</v>
      </c>
      <c r="AB339" s="75" t="str">
        <f t="shared" si="65"/>
        <v>NA</v>
      </c>
      <c r="AC339" s="51" t="s">
        <v>1043</v>
      </c>
      <c r="AD339" s="51" t="s">
        <v>1043</v>
      </c>
      <c r="AE339" s="51" t="s">
        <v>1043</v>
      </c>
      <c r="AF339" s="51" t="s">
        <v>1043</v>
      </c>
    </row>
    <row r="340" spans="1:32" x14ac:dyDescent="0.15">
      <c r="A340" s="43" t="s">
        <v>1225</v>
      </c>
      <c r="B340" s="57">
        <v>278</v>
      </c>
      <c r="C340" s="57" t="s">
        <v>1226</v>
      </c>
      <c r="D340" s="58" t="s">
        <v>1227</v>
      </c>
      <c r="E340" s="58" t="s">
        <v>1228</v>
      </c>
      <c r="F340" s="58">
        <v>1</v>
      </c>
      <c r="G340" s="46">
        <v>1</v>
      </c>
      <c r="H340" s="47" t="s">
        <v>1229</v>
      </c>
      <c r="I340" s="59" t="s">
        <v>1230</v>
      </c>
      <c r="J340" s="56">
        <v>41344</v>
      </c>
      <c r="K340" s="61"/>
      <c r="L340" s="61"/>
      <c r="M340" s="73" t="s">
        <v>1228</v>
      </c>
      <c r="N340" s="80">
        <f t="shared" si="262"/>
        <v>6000</v>
      </c>
      <c r="O340" s="77">
        <f>AVERAGE($N$2:N340)</f>
        <v>5858.448049819729</v>
      </c>
      <c r="P340" s="77">
        <f t="shared" ref="P340" si="471">O340-O339</f>
        <v>0.41879275201245036</v>
      </c>
      <c r="Q340" s="49">
        <f t="shared" ref="Q340" si="472">AVERAGE(F333:F340)</f>
        <v>2.75</v>
      </c>
      <c r="R340" s="49">
        <f t="shared" ref="R340" si="473">AVERAGE(G333:G340)</f>
        <v>1.375</v>
      </c>
      <c r="S340" s="50">
        <f t="shared" ref="S340" si="474">COUNTIF(H334:H340, "AC")/SUM(G334:G340)</f>
        <v>0.77777777777777779</v>
      </c>
      <c r="T340" s="50">
        <f t="shared" ref="T340" si="475">(Q340/5*0.5+(1-(R340-1)/10)*0.25+S340*0.25)*10000</f>
        <v>7100.6944444444443</v>
      </c>
      <c r="U340" s="50">
        <f t="shared" ref="U340" si="476">T340-T339</f>
        <v>-24.305555555554747</v>
      </c>
      <c r="V340" s="50">
        <f>IF(A340&lt;&gt;"",AVERAGE($F$2:F340),"")</f>
        <v>1.5663716814159292</v>
      </c>
      <c r="W340" s="50">
        <f>IF(A340&lt;&gt;"", AVERAGE($G$2:G340), "")</f>
        <v>1.663716814159292</v>
      </c>
      <c r="X340" s="50">
        <f>IF(A340&lt;&gt;"", COUNTIF($H$2:H340, "AC")/SUM($G$2:G340), "")</f>
        <v>0.58687943262411346</v>
      </c>
      <c r="Y340" s="50">
        <f t="shared" ref="Y340" si="477">IF(A340&lt;&gt;"", V340/5*0.5+(1-(W340-1)/10)*0.25+X340*0.25, "")*10000</f>
        <v>5367.6410594363897</v>
      </c>
      <c r="Z340" s="50">
        <f t="shared" ref="Z340" si="478">Y340-Y339</f>
        <v>0.64971971995146305</v>
      </c>
      <c r="AA340" s="50">
        <f t="shared" si="64"/>
        <v>2.2430555555555561E-2</v>
      </c>
      <c r="AB340" s="75">
        <f t="shared" si="65"/>
        <v>3.7384259259259263E-3</v>
      </c>
      <c r="AC340" s="51">
        <v>3.7384259259259263E-3</v>
      </c>
      <c r="AD340" s="51" t="s">
        <v>1043</v>
      </c>
      <c r="AE340" s="51" t="s">
        <v>1043</v>
      </c>
      <c r="AF340" s="51" t="s">
        <v>1043</v>
      </c>
    </row>
    <row r="341" spans="1:32" x14ac:dyDescent="0.15">
      <c r="A341" s="43" t="s">
        <v>1225</v>
      </c>
      <c r="B341" s="57">
        <v>475</v>
      </c>
      <c r="C341" s="57" t="s">
        <v>1231</v>
      </c>
      <c r="D341" s="58" t="s">
        <v>1227</v>
      </c>
      <c r="E341" s="58" t="s">
        <v>1228</v>
      </c>
      <c r="F341" s="58">
        <v>3</v>
      </c>
      <c r="G341" s="46">
        <v>2</v>
      </c>
      <c r="H341" s="47" t="s">
        <v>1232</v>
      </c>
      <c r="I341" s="59" t="s">
        <v>1230</v>
      </c>
      <c r="J341" s="56">
        <v>41344</v>
      </c>
      <c r="K341" s="61"/>
      <c r="L341" s="61"/>
      <c r="M341" s="73" t="s">
        <v>1228</v>
      </c>
      <c r="N341" s="80">
        <f t="shared" si="262"/>
        <v>5250</v>
      </c>
      <c r="O341" s="77">
        <f>AVERAGE($N$2:N341)</f>
        <v>5856.6584967320241</v>
      </c>
      <c r="P341" s="77">
        <f t="shared" ref="P341" si="479">O341-O340</f>
        <v>-1.7895530877049168</v>
      </c>
      <c r="Q341" s="49">
        <f t="shared" ref="Q341" si="480">AVERAGE(F334:F341)</f>
        <v>2.625</v>
      </c>
      <c r="R341" s="49">
        <f t="shared" ref="R341" si="481">AVERAGE(G334:G341)</f>
        <v>1.375</v>
      </c>
      <c r="S341" s="50">
        <f t="shared" ref="S341" si="482">COUNTIF(H335:H341, "AC")/SUM(G335:G341)</f>
        <v>0.6</v>
      </c>
      <c r="T341" s="50">
        <f t="shared" ref="T341" si="483">(Q341/5*0.5+(1-(R341-1)/10)*0.25+S341*0.25)*10000</f>
        <v>6531.2500000000009</v>
      </c>
      <c r="U341" s="50">
        <f t="shared" ref="U341" si="484">T341-T340</f>
        <v>-569.44444444444343</v>
      </c>
      <c r="V341" s="50">
        <f>IF(A341&lt;&gt;"",AVERAGE($F$2:F341),"")</f>
        <v>1.5705882352941176</v>
      </c>
      <c r="W341" s="50">
        <f>IF(A341&lt;&gt;"", AVERAGE($G$2:G341), "")</f>
        <v>1.6647058823529413</v>
      </c>
      <c r="X341" s="50">
        <f>IF(A341&lt;&gt;"", COUNTIF($H$2:H341, "AC")/SUM($G$2:G341), "")</f>
        <v>0.5848056537102474</v>
      </c>
      <c r="Y341" s="50">
        <f t="shared" ref="Y341" si="485">IF(A341&lt;&gt;"", V341/5*0.5+(1-(W341-1)/10)*0.25+X341*0.25, "")*10000</f>
        <v>5366.4258989815007</v>
      </c>
      <c r="Z341" s="50">
        <f t="shared" ref="Z341" si="486">Y341-Y340</f>
        <v>-1.2151604548889736</v>
      </c>
      <c r="AA341" s="50">
        <f t="shared" si="64"/>
        <v>0.15875</v>
      </c>
      <c r="AB341" s="75">
        <f t="shared" si="65"/>
        <v>2.6458333333333334E-2</v>
      </c>
      <c r="AC341" s="51">
        <v>1.4351851851851852E-2</v>
      </c>
      <c r="AD341" s="51">
        <v>1.2106481481481482E-2</v>
      </c>
      <c r="AE341" s="51" t="s">
        <v>1043</v>
      </c>
      <c r="AF341" s="51" t="s">
        <v>1043</v>
      </c>
    </row>
    <row r="342" spans="1:32" x14ac:dyDescent="0.15">
      <c r="A342" s="43" t="s">
        <v>989</v>
      </c>
      <c r="B342" s="57">
        <v>561</v>
      </c>
      <c r="C342" s="57" t="s">
        <v>1233</v>
      </c>
      <c r="D342" s="58" t="s">
        <v>1234</v>
      </c>
      <c r="E342" s="58" t="s">
        <v>969</v>
      </c>
      <c r="F342" s="58">
        <v>2</v>
      </c>
      <c r="G342" s="46">
        <v>1</v>
      </c>
      <c r="H342" s="47" t="s">
        <v>961</v>
      </c>
      <c r="I342" s="59" t="s">
        <v>950</v>
      </c>
      <c r="J342" s="56">
        <v>41402</v>
      </c>
      <c r="K342" s="61"/>
      <c r="L342" s="61" t="s">
        <v>1235</v>
      </c>
      <c r="M342" s="73" t="s">
        <v>969</v>
      </c>
      <c r="N342" s="80">
        <f t="shared" si="262"/>
        <v>7000</v>
      </c>
      <c r="O342" s="77">
        <f>AVERAGE($N$2:N342)</f>
        <v>5860.0114043662406</v>
      </c>
      <c r="P342" s="77">
        <f t="shared" ref="P342" si="487">O342-O341</f>
        <v>3.3529076342165354</v>
      </c>
      <c r="Q342" s="49">
        <f t="shared" ref="Q342" si="488">AVERAGE(F335:F342)</f>
        <v>2.625</v>
      </c>
      <c r="R342" s="49">
        <f t="shared" ref="R342" si="489">AVERAGE(G335:G342)</f>
        <v>1.375</v>
      </c>
      <c r="S342" s="50">
        <f t="shared" ref="S342" si="490">COUNTIF(H336:H342, "AC")/SUM(G336:G342)</f>
        <v>0.6</v>
      </c>
      <c r="T342" s="50">
        <f t="shared" ref="T342" si="491">(Q342/5*0.5+(1-(R342-1)/10)*0.25+S342*0.25)*10000</f>
        <v>6531.2500000000009</v>
      </c>
      <c r="U342" s="50">
        <f t="shared" ref="U342" si="492">T342-T341</f>
        <v>0</v>
      </c>
      <c r="V342" s="50">
        <f>IF(A342&lt;&gt;"",AVERAGE($F$2:F342),"")</f>
        <v>1.5718475073313782</v>
      </c>
      <c r="W342" s="50">
        <f>IF(A342&lt;&gt;"", AVERAGE($G$2:G342), "")</f>
        <v>1.6627565982404693</v>
      </c>
      <c r="X342" s="50">
        <f>IF(A342&lt;&gt;"", COUNTIF($H$2:H342, "AC")/SUM($G$2:G342), "")</f>
        <v>0.58553791887125217</v>
      </c>
      <c r="Y342" s="50">
        <f t="shared" ref="Y342" si="493">IF(A342&lt;&gt;"", V342/5*0.5+(1-(W342-1)/10)*0.25+X342*0.25, "")*10000</f>
        <v>5370.0031549493924</v>
      </c>
      <c r="Z342" s="50">
        <f t="shared" ref="Z342" si="494">Y342-Y341</f>
        <v>3.5772559678916878</v>
      </c>
      <c r="AA342" s="50">
        <f t="shared" si="64"/>
        <v>1.9305555555555555E-2</v>
      </c>
      <c r="AB342" s="75">
        <f t="shared" si="65"/>
        <v>3.2175925925925926E-3</v>
      </c>
      <c r="AC342" s="51">
        <v>3.2175925925925926E-3</v>
      </c>
      <c r="AD342" s="51" t="s">
        <v>1043</v>
      </c>
      <c r="AE342" s="51" t="s">
        <v>1043</v>
      </c>
      <c r="AF342" s="51" t="s">
        <v>1043</v>
      </c>
    </row>
    <row r="343" spans="1:32" x14ac:dyDescent="0.15">
      <c r="A343" s="43" t="s">
        <v>989</v>
      </c>
      <c r="B343" s="57">
        <v>566</v>
      </c>
      <c r="C343" s="57" t="s">
        <v>1236</v>
      </c>
      <c r="D343" s="58" t="s">
        <v>1237</v>
      </c>
      <c r="E343" s="58" t="s">
        <v>969</v>
      </c>
      <c r="F343" s="58">
        <v>2</v>
      </c>
      <c r="G343" s="46">
        <v>1</v>
      </c>
      <c r="H343" s="47" t="s">
        <v>961</v>
      </c>
      <c r="I343" s="59" t="s">
        <v>950</v>
      </c>
      <c r="J343" s="56">
        <v>41402</v>
      </c>
      <c r="K343" s="61"/>
      <c r="L343" s="61"/>
      <c r="N343" s="80">
        <f t="shared" si="262"/>
        <v>7000</v>
      </c>
      <c r="O343" s="77">
        <f>AVERAGE($N$2:N343)</f>
        <v>5863.3447043534743</v>
      </c>
      <c r="P343" s="77">
        <f t="shared" ref="P343" si="495">O343-O342</f>
        <v>3.3332999872336586</v>
      </c>
      <c r="Q343" s="49">
        <f t="shared" ref="Q343" si="496">AVERAGE(F336:F343)</f>
        <v>2.5</v>
      </c>
      <c r="R343" s="49">
        <f t="shared" ref="R343" si="497">AVERAGE(G336:G343)</f>
        <v>1.375</v>
      </c>
      <c r="S343" s="50">
        <f t="shared" ref="S343" si="498">COUNTIF(H337:H343, "AC")/SUM(G337:G343)</f>
        <v>0.66666666666666663</v>
      </c>
      <c r="T343" s="50">
        <f t="shared" ref="T343" si="499">(Q343/5*0.5+(1-(R343-1)/10)*0.25+S343*0.25)*10000</f>
        <v>6572.9166666666661</v>
      </c>
      <c r="U343" s="50">
        <f t="shared" ref="U343" si="500">T343-T342</f>
        <v>41.666666666665151</v>
      </c>
      <c r="V343" s="50">
        <f>IF(A343&lt;&gt;"",AVERAGE($F$2:F343),"")</f>
        <v>1.5730994152046784</v>
      </c>
      <c r="W343" s="50">
        <f>IF(A343&lt;&gt;"", AVERAGE($G$2:G343), "")</f>
        <v>1.6608187134502923</v>
      </c>
      <c r="X343" s="50">
        <f>IF(A343&lt;&gt;"", COUNTIF($H$2:H343, "AC")/SUM($G$2:G343), "")</f>
        <v>0.58626760563380287</v>
      </c>
      <c r="Y343" s="50">
        <f t="shared" ref="Y343" si="501">IF(A343&lt;&gt;"", V343/5*0.5+(1-(W343-1)/10)*0.25+X343*0.25, "")*10000</f>
        <v>5373.5637509266135</v>
      </c>
      <c r="Z343" s="50">
        <f t="shared" ref="Z343" si="502">Y343-Y342</f>
        <v>3.5605959772210554</v>
      </c>
      <c r="AA343" s="50">
        <f t="shared" si="64"/>
        <v>3.784722222222222E-2</v>
      </c>
      <c r="AB343" s="75">
        <f t="shared" si="65"/>
        <v>6.3078703703703708E-3</v>
      </c>
      <c r="AC343" s="51">
        <v>6.3078703703703708E-3</v>
      </c>
      <c r="AD343" s="51" t="s">
        <v>1043</v>
      </c>
      <c r="AE343" s="51" t="s">
        <v>1043</v>
      </c>
      <c r="AF343" s="51" t="s">
        <v>1043</v>
      </c>
    </row>
    <row r="344" spans="1:32" x14ac:dyDescent="0.15">
      <c r="A344" s="43" t="s">
        <v>989</v>
      </c>
      <c r="B344" s="57">
        <v>485</v>
      </c>
      <c r="C344" s="57" t="s">
        <v>1238</v>
      </c>
      <c r="D344" s="58" t="s">
        <v>1074</v>
      </c>
      <c r="E344" s="58" t="s">
        <v>970</v>
      </c>
      <c r="F344" s="58">
        <v>1</v>
      </c>
      <c r="G344" s="46">
        <v>1</v>
      </c>
      <c r="H344" s="47" t="s">
        <v>961</v>
      </c>
      <c r="I344" s="59" t="s">
        <v>1239</v>
      </c>
      <c r="J344" s="56">
        <v>41403</v>
      </c>
      <c r="K344" s="61"/>
      <c r="L344" s="61"/>
      <c r="M344" s="73" t="s">
        <v>970</v>
      </c>
      <c r="N344" s="80">
        <f t="shared" si="262"/>
        <v>6000</v>
      </c>
      <c r="O344" s="77">
        <f>AVERAGE($N$2:N344)</f>
        <v>5863.7431162941339</v>
      </c>
      <c r="P344" s="77">
        <f t="shared" ref="P344" si="503">O344-O343</f>
        <v>0.39841194065957097</v>
      </c>
      <c r="Q344" s="49">
        <f t="shared" ref="Q344" si="504">AVERAGE(F337:F344)</f>
        <v>2.25</v>
      </c>
      <c r="R344" s="49">
        <f t="shared" ref="R344" si="505">AVERAGE(G337:G344)</f>
        <v>1.25</v>
      </c>
      <c r="S344" s="50">
        <f t="shared" ref="S344" si="506">COUNTIF(H338:H344, "AC")/SUM(G338:G344)</f>
        <v>0.66666666666666663</v>
      </c>
      <c r="T344" s="50">
        <f t="shared" ref="T344" si="507">(Q344/5*0.5+(1-(R344-1)/10)*0.25+S344*0.25)*10000</f>
        <v>6354.1666666666661</v>
      </c>
      <c r="U344" s="50">
        <f t="shared" ref="U344" si="508">T344-T343</f>
        <v>-218.75</v>
      </c>
      <c r="V344" s="50">
        <f>IF(A344&lt;&gt;"",AVERAGE($F$2:F344),"")</f>
        <v>1.5714285714285714</v>
      </c>
      <c r="W344" s="50">
        <f>IF(A344&lt;&gt;"", AVERAGE($G$2:G344), "")</f>
        <v>1.6588921282798834</v>
      </c>
      <c r="X344" s="50">
        <f>IF(A344&lt;&gt;"", COUNTIF($H$2:H344, "AC")/SUM($G$2:G344), "")</f>
        <v>0.58699472759226712</v>
      </c>
      <c r="Y344" s="50">
        <f t="shared" ref="Y344" si="509">IF(A344&lt;&gt;"", V344/5*0.5+(1-(W344-1)/10)*0.25+X344*0.25, "")*10000</f>
        <v>5374.1923583392681</v>
      </c>
      <c r="Z344" s="50">
        <f t="shared" ref="Z344" si="510">Y344-Y343</f>
        <v>0.62860741265467368</v>
      </c>
      <c r="AA344" s="50">
        <f t="shared" si="64"/>
        <v>2.2152777777777778E-2</v>
      </c>
      <c r="AB344" s="75">
        <f t="shared" si="65"/>
        <v>3.6921296296296298E-3</v>
      </c>
      <c r="AC344" s="51">
        <v>3.6921296296296298E-3</v>
      </c>
      <c r="AD344" s="51" t="s">
        <v>1043</v>
      </c>
      <c r="AE344" s="51" t="s">
        <v>1043</v>
      </c>
      <c r="AF344" s="51" t="s">
        <v>1043</v>
      </c>
    </row>
    <row r="345" spans="1:32" x14ac:dyDescent="0.15">
      <c r="A345" s="43" t="s">
        <v>989</v>
      </c>
      <c r="B345" s="57">
        <v>442</v>
      </c>
      <c r="C345" s="57" t="s">
        <v>1240</v>
      </c>
      <c r="D345" s="58" t="s">
        <v>1243</v>
      </c>
      <c r="E345" s="58">
        <v>1</v>
      </c>
      <c r="F345" s="58">
        <v>3</v>
      </c>
      <c r="G345" s="46">
        <v>1</v>
      </c>
      <c r="H345" s="47" t="s">
        <v>961</v>
      </c>
      <c r="I345" s="59" t="s">
        <v>1008</v>
      </c>
      <c r="J345" s="56">
        <v>41403</v>
      </c>
      <c r="K345" s="61"/>
      <c r="L345" s="61" t="s">
        <v>1241</v>
      </c>
      <c r="M345" s="73" t="s">
        <v>970</v>
      </c>
      <c r="N345" s="80">
        <f t="shared" si="262"/>
        <v>8000</v>
      </c>
      <c r="O345" s="77">
        <f>AVERAGE($N$2:N345)</f>
        <v>5869.9531653746744</v>
      </c>
      <c r="P345" s="77">
        <f t="shared" ref="P345" si="511">O345-O344</f>
        <v>6.210049080540557</v>
      </c>
      <c r="Q345" s="49">
        <f t="shared" ref="Q345" si="512">AVERAGE(F338:F345)</f>
        <v>2.375</v>
      </c>
      <c r="R345" s="49">
        <f t="shared" ref="R345" si="513">AVERAGE(G338:G345)</f>
        <v>1.25</v>
      </c>
      <c r="S345" s="50">
        <f t="shared" ref="S345" si="514">COUNTIF(H339:H345, "AC")/SUM(G339:G345)</f>
        <v>0.66666666666666663</v>
      </c>
      <c r="T345" s="50">
        <f t="shared" ref="T345" si="515">(Q345/5*0.5+(1-(R345-1)/10)*0.25+S345*0.25)*10000</f>
        <v>6479.1666666666661</v>
      </c>
      <c r="U345" s="50">
        <f t="shared" ref="U345" si="516">T345-T344</f>
        <v>125</v>
      </c>
      <c r="V345" s="50">
        <f>IF(A345&lt;&gt;"",AVERAGE($F$2:F345),"")</f>
        <v>1.5755813953488371</v>
      </c>
      <c r="W345" s="50">
        <f>IF(A345&lt;&gt;"", AVERAGE($G$2:G345), "")</f>
        <v>1.6569767441860466</v>
      </c>
      <c r="X345" s="50">
        <f>IF(A345&lt;&gt;"", COUNTIF($H$2:H345, "AC")/SUM($G$2:G345), "")</f>
        <v>0.58771929824561409</v>
      </c>
      <c r="Y345" s="50">
        <f t="shared" ref="Y345" si="517">IF(A345&lt;&gt;"", V345/5*0.5+(1-(W345-1)/10)*0.25+X345*0.25, "")*10000</f>
        <v>5380.6354549163607</v>
      </c>
      <c r="Z345" s="50">
        <f t="shared" ref="Z345" si="518">Y345-Y344</f>
        <v>6.4430965770925468</v>
      </c>
      <c r="AA345" s="50">
        <f t="shared" si="64"/>
        <v>4.2013888888888892E-2</v>
      </c>
      <c r="AB345" s="75">
        <f t="shared" si="65"/>
        <v>7.0023148148148154E-3</v>
      </c>
      <c r="AC345" s="51">
        <v>7.0023148148148154E-3</v>
      </c>
      <c r="AD345" s="51" t="s">
        <v>1043</v>
      </c>
      <c r="AE345" s="51" t="s">
        <v>1043</v>
      </c>
      <c r="AF345" s="51" t="s">
        <v>1043</v>
      </c>
    </row>
    <row r="346" spans="1:32" x14ac:dyDescent="0.15">
      <c r="A346" s="43" t="s">
        <v>989</v>
      </c>
      <c r="B346" s="57">
        <v>448</v>
      </c>
      <c r="C346" s="57" t="s">
        <v>1242</v>
      </c>
      <c r="D346" s="58" t="s">
        <v>1244</v>
      </c>
      <c r="E346" s="58" t="s">
        <v>970</v>
      </c>
      <c r="F346" s="58">
        <v>3</v>
      </c>
      <c r="G346" s="46">
        <v>2</v>
      </c>
      <c r="H346" s="47" t="s">
        <v>961</v>
      </c>
      <c r="I346" s="59" t="s">
        <v>1239</v>
      </c>
      <c r="J346" s="56">
        <v>41403</v>
      </c>
      <c r="K346" s="61"/>
      <c r="L346" s="61" t="s">
        <v>1245</v>
      </c>
      <c r="M346" s="73" t="s">
        <v>970</v>
      </c>
      <c r="N346" s="80">
        <f t="shared" si="262"/>
        <v>6500</v>
      </c>
      <c r="O346" s="77">
        <f>AVERAGE($N$2:N346)</f>
        <v>5871.7793880837335</v>
      </c>
      <c r="P346" s="77">
        <f t="shared" ref="P346" si="519">O346-O345</f>
        <v>1.8262227090590386</v>
      </c>
      <c r="Q346" s="49">
        <f t="shared" ref="Q346" si="520">AVERAGE(F339:F346)</f>
        <v>2.375</v>
      </c>
      <c r="R346" s="49">
        <f t="shared" ref="R346" si="521">AVERAGE(G339:G346)</f>
        <v>1.375</v>
      </c>
      <c r="S346" s="50">
        <f t="shared" ref="S346" si="522">COUNTIF(H340:H346, "AC")/SUM(G340:G346)</f>
        <v>0.66666666666666663</v>
      </c>
      <c r="T346" s="50">
        <f t="shared" ref="T346" si="523">(Q346/5*0.5+(1-(R346-1)/10)*0.25+S346*0.25)*10000</f>
        <v>6447.916666666667</v>
      </c>
      <c r="U346" s="50">
        <f t="shared" ref="U346" si="524">T346-T345</f>
        <v>-31.249999999999091</v>
      </c>
      <c r="V346" s="50">
        <f>IF(A346&lt;&gt;"",AVERAGE($F$2:F346),"")</f>
        <v>1.5797101449275361</v>
      </c>
      <c r="W346" s="50">
        <f>IF(A346&lt;&gt;"", AVERAGE($G$2:G346), "")</f>
        <v>1.6579710144927535</v>
      </c>
      <c r="X346" s="50">
        <f>IF(A346&lt;&gt;"", COUNTIF($H$2:H346, "AC")/SUM($G$2:G346), "")</f>
        <v>0.58741258741258739</v>
      </c>
      <c r="Y346" s="50">
        <f t="shared" ref="Y346" si="525">IF(A346&lt;&gt;"", V346/5*0.5+(1-(W346-1)/10)*0.25+X346*0.25, "")*10000</f>
        <v>5383.7488598358159</v>
      </c>
      <c r="Z346" s="50">
        <f t="shared" ref="Z346" si="526">Y346-Y345</f>
        <v>3.1134049194552063</v>
      </c>
      <c r="AA346" s="50">
        <f t="shared" si="64"/>
        <v>7.2638888888888892E-2</v>
      </c>
      <c r="AB346" s="75">
        <f t="shared" si="65"/>
        <v>1.2106481481481482E-2</v>
      </c>
      <c r="AC346" s="51">
        <v>1.2106481481481482E-2</v>
      </c>
      <c r="AD346" s="51" t="s">
        <v>1043</v>
      </c>
      <c r="AE346" s="51" t="s">
        <v>1043</v>
      </c>
      <c r="AF346" s="51" t="s">
        <v>1043</v>
      </c>
    </row>
    <row r="347" spans="1:32" x14ac:dyDescent="0.15">
      <c r="A347" s="43" t="s">
        <v>1004</v>
      </c>
      <c r="B347" s="57">
        <v>495</v>
      </c>
      <c r="C347" s="57" t="s">
        <v>1246</v>
      </c>
      <c r="D347" s="58" t="s">
        <v>1074</v>
      </c>
      <c r="E347" s="58" t="s">
        <v>968</v>
      </c>
      <c r="F347" s="58">
        <v>2</v>
      </c>
      <c r="G347" s="46">
        <v>1</v>
      </c>
      <c r="H347" s="47" t="s">
        <v>961</v>
      </c>
      <c r="I347" s="59" t="s">
        <v>966</v>
      </c>
      <c r="J347" s="56">
        <v>41404</v>
      </c>
      <c r="K347" s="61"/>
      <c r="L347" s="61"/>
      <c r="M347" s="73" t="s">
        <v>968</v>
      </c>
      <c r="N347" s="80">
        <f t="shared" si="262"/>
        <v>7000</v>
      </c>
      <c r="O347" s="77">
        <f>AVERAGE($N$2:N347)</f>
        <v>5875.0401412973642</v>
      </c>
      <c r="P347" s="77">
        <f t="shared" ref="P347" si="527">O347-O346</f>
        <v>3.2607532136307782</v>
      </c>
      <c r="Q347" s="49">
        <f t="shared" ref="Q347" si="528">AVERAGE(F340:F347)</f>
        <v>2.125</v>
      </c>
      <c r="R347" s="49">
        <f t="shared" ref="R347" si="529">AVERAGE(G340:G347)</f>
        <v>1.25</v>
      </c>
      <c r="S347" s="50">
        <f t="shared" ref="S347" si="530">COUNTIF(H341:H347, "AC")/SUM(G341:G347)</f>
        <v>0.66666666666666663</v>
      </c>
      <c r="T347" s="50">
        <f t="shared" ref="T347" si="531">(Q347/5*0.5+(1-(R347-1)/10)*0.25+S347*0.25)*10000</f>
        <v>6229.166666666667</v>
      </c>
      <c r="U347" s="50">
        <f t="shared" ref="U347" si="532">T347-T346</f>
        <v>-218.75</v>
      </c>
      <c r="V347" s="50">
        <f>IF(A347&lt;&gt;"",AVERAGE($F$2:F347),"")</f>
        <v>1.5809248554913296</v>
      </c>
      <c r="W347" s="50">
        <f>IF(A347&lt;&gt;"", AVERAGE($G$2:G347), "")</f>
        <v>1.6560693641618498</v>
      </c>
      <c r="X347" s="50">
        <f>IF(A347&lt;&gt;"", COUNTIF($H$2:H347, "AC")/SUM($G$2:G347), "")</f>
        <v>0.58813263525305415</v>
      </c>
      <c r="Y347" s="50">
        <f t="shared" ref="Y347" si="533">IF(A347&lt;&gt;"", V347/5*0.5+(1-(W347-1)/10)*0.25+X347*0.25, "")*10000</f>
        <v>5387.2391025835022</v>
      </c>
      <c r="Z347" s="50">
        <f t="shared" ref="Z347" si="534">Y347-Y346</f>
        <v>3.4902427476863522</v>
      </c>
      <c r="AA347" s="50">
        <f t="shared" ref="AA347:AA406" si="535">IF(ISERROR(MIN(86400*AB347/(4*3600), 1)), "NA", MIN(86400*AB347/(4*3600), 1))</f>
        <v>8.819444444444445E-2</v>
      </c>
      <c r="AB347" s="75">
        <f t="shared" ref="AB347:AB406" si="536">IF(AC347="-","NA",SUM(AC347:AF347))</f>
        <v>1.4699074074074074E-2</v>
      </c>
      <c r="AC347" s="51">
        <v>1.4699074074074074E-2</v>
      </c>
      <c r="AD347" s="51" t="s">
        <v>1043</v>
      </c>
      <c r="AE347" s="51" t="s">
        <v>1043</v>
      </c>
      <c r="AF347" s="51" t="s">
        <v>1043</v>
      </c>
    </row>
    <row r="348" spans="1:32" x14ac:dyDescent="0.15">
      <c r="A348" s="43" t="s">
        <v>1004</v>
      </c>
      <c r="B348" s="57">
        <v>283</v>
      </c>
      <c r="C348" s="57" t="s">
        <v>1247</v>
      </c>
      <c r="D348" s="58" t="s">
        <v>1074</v>
      </c>
      <c r="E348" s="58" t="s">
        <v>968</v>
      </c>
      <c r="F348" s="58">
        <v>2</v>
      </c>
      <c r="G348" s="46">
        <v>1</v>
      </c>
      <c r="H348" s="47" t="s">
        <v>961</v>
      </c>
      <c r="I348" s="59" t="s">
        <v>950</v>
      </c>
      <c r="J348" s="56">
        <v>41404</v>
      </c>
      <c r="K348" s="61"/>
      <c r="L348" s="61"/>
      <c r="M348" s="73" t="s">
        <v>968</v>
      </c>
      <c r="N348" s="80">
        <f t="shared" si="262"/>
        <v>7000</v>
      </c>
      <c r="O348" s="77">
        <f>AVERAGE($N$2:N348)</f>
        <v>5878.2821005443457</v>
      </c>
      <c r="P348" s="77">
        <f t="shared" ref="P348" si="537">O348-O347</f>
        <v>3.2419592469814233</v>
      </c>
      <c r="Q348" s="49">
        <f t="shared" ref="Q348" si="538">AVERAGE(F341:F348)</f>
        <v>2.25</v>
      </c>
      <c r="R348" s="49">
        <f t="shared" ref="R348" si="539">AVERAGE(G341:G348)</f>
        <v>1.25</v>
      </c>
      <c r="S348" s="50">
        <f t="shared" ref="S348" si="540">COUNTIF(H342:H348, "AC")/SUM(G342:G348)</f>
        <v>0.875</v>
      </c>
      <c r="T348" s="50">
        <f t="shared" ref="T348" si="541">(Q348/5*0.5+(1-(R348-1)/10)*0.25+S348*0.25)*10000</f>
        <v>6875</v>
      </c>
      <c r="U348" s="50">
        <f t="shared" ref="U348" si="542">T348-T347</f>
        <v>645.83333333333303</v>
      </c>
      <c r="V348" s="50">
        <f>IF(A348&lt;&gt;"",AVERAGE($F$2:F348),"")</f>
        <v>1.5821325648414986</v>
      </c>
      <c r="W348" s="50">
        <f>IF(A348&lt;&gt;"", AVERAGE($G$2:G348), "")</f>
        <v>1.6541786743515849</v>
      </c>
      <c r="X348" s="50">
        <f>IF(A348&lt;&gt;"", COUNTIF($H$2:H348, "AC")/SUM($G$2:G348), "")</f>
        <v>0.58885017421602792</v>
      </c>
      <c r="Y348" s="50">
        <f t="shared" ref="Y348" si="543">IF(A348&lt;&gt;"", V348/5*0.5+(1-(W348-1)/10)*0.25+X348*0.25, "")*10000</f>
        <v>5390.7133317936732</v>
      </c>
      <c r="Z348" s="50">
        <f t="shared" ref="Z348" si="544">Y348-Y347</f>
        <v>3.4742292101709609</v>
      </c>
      <c r="AA348" s="50">
        <f t="shared" si="535"/>
        <v>7.048611111111111E-2</v>
      </c>
      <c r="AB348" s="75">
        <f t="shared" si="536"/>
        <v>1.1747685185185186E-2</v>
      </c>
      <c r="AC348" s="51">
        <v>1.1747685185185186E-2</v>
      </c>
      <c r="AD348" s="51" t="s">
        <v>1043</v>
      </c>
      <c r="AE348" s="51" t="s">
        <v>1043</v>
      </c>
      <c r="AF348" s="51" t="s">
        <v>1043</v>
      </c>
    </row>
    <row r="349" spans="1:32" x14ac:dyDescent="0.15">
      <c r="A349" s="43" t="s">
        <v>1004</v>
      </c>
      <c r="B349" s="57">
        <v>238</v>
      </c>
      <c r="C349" s="57" t="s">
        <v>1248</v>
      </c>
      <c r="D349" s="58" t="s">
        <v>1249</v>
      </c>
      <c r="E349" s="58">
        <v>1</v>
      </c>
      <c r="F349" s="58">
        <v>3</v>
      </c>
      <c r="G349" s="46">
        <v>1</v>
      </c>
      <c r="H349" s="47" t="s">
        <v>961</v>
      </c>
      <c r="I349" s="59" t="s">
        <v>966</v>
      </c>
      <c r="J349" s="56">
        <v>41404</v>
      </c>
      <c r="K349" s="61"/>
      <c r="L349" s="61" t="s">
        <v>1250</v>
      </c>
      <c r="M349" s="73" t="s">
        <v>968</v>
      </c>
      <c r="N349" s="80">
        <f t="shared" si="262"/>
        <v>8000</v>
      </c>
      <c r="O349" s="77">
        <f>AVERAGE($N$2:N349)</f>
        <v>5884.3789910600235</v>
      </c>
      <c r="P349" s="77">
        <f t="shared" ref="P349" si="545">O349-O348</f>
        <v>6.0968905156778419</v>
      </c>
      <c r="Q349" s="49">
        <f t="shared" ref="Q349" si="546">AVERAGE(F342:F349)</f>
        <v>2.25</v>
      </c>
      <c r="R349" s="49">
        <f t="shared" ref="R349" si="547">AVERAGE(G342:G349)</f>
        <v>1.125</v>
      </c>
      <c r="S349" s="50">
        <f t="shared" ref="S349" si="548">COUNTIF(H343:H349, "AC")/SUM(G343:G349)</f>
        <v>0.875</v>
      </c>
      <c r="T349" s="50">
        <f t="shared" ref="T349" si="549">(Q349/5*0.5+(1-(R349-1)/10)*0.25+S349*0.25)*10000</f>
        <v>6906.25</v>
      </c>
      <c r="U349" s="50">
        <f t="shared" ref="U349" si="550">T349-T348</f>
        <v>31.25</v>
      </c>
      <c r="V349" s="50">
        <f>IF(A349&lt;&gt;"",AVERAGE($F$2:F349),"")</f>
        <v>1.5862068965517242</v>
      </c>
      <c r="W349" s="50">
        <f>IF(A349&lt;&gt;"", AVERAGE($G$2:G349), "")</f>
        <v>1.6522988505747127</v>
      </c>
      <c r="X349" s="50">
        <f>IF(A349&lt;&gt;"", COUNTIF($H$2:H349, "AC")/SUM($G$2:G349), "")</f>
        <v>0.5895652173913043</v>
      </c>
      <c r="Y349" s="50">
        <f t="shared" ref="Y349" si="551">IF(A349&lt;&gt;"", V349/5*0.5+(1-(W349-1)/10)*0.25+X349*0.25, "")*10000</f>
        <v>5397.0452273863066</v>
      </c>
      <c r="Z349" s="50">
        <f t="shared" ref="Z349" si="552">Y349-Y348</f>
        <v>6.3318955926333729</v>
      </c>
      <c r="AA349" s="50">
        <f t="shared" si="535"/>
        <v>8.1736111111111093E-2</v>
      </c>
      <c r="AB349" s="75">
        <f t="shared" si="536"/>
        <v>1.3622685185185184E-2</v>
      </c>
      <c r="AC349" s="51">
        <v>1.3622685185185184E-2</v>
      </c>
      <c r="AD349" s="51" t="s">
        <v>1043</v>
      </c>
      <c r="AE349" s="51" t="s">
        <v>1043</v>
      </c>
      <c r="AF349" s="51" t="s">
        <v>1043</v>
      </c>
    </row>
    <row r="350" spans="1:32" x14ac:dyDescent="0.15">
      <c r="A350" s="43" t="s">
        <v>976</v>
      </c>
      <c r="B350" s="57">
        <v>122</v>
      </c>
      <c r="C350" s="57" t="s">
        <v>1251</v>
      </c>
      <c r="D350" s="58" t="s">
        <v>1252</v>
      </c>
      <c r="E350" s="58" t="s">
        <v>978</v>
      </c>
      <c r="F350" s="58">
        <v>2</v>
      </c>
      <c r="G350" s="46">
        <v>1</v>
      </c>
      <c r="H350" s="47" t="s">
        <v>965</v>
      </c>
      <c r="I350" s="59" t="s">
        <v>1093</v>
      </c>
      <c r="J350" s="56">
        <v>41417</v>
      </c>
      <c r="K350" s="61"/>
      <c r="L350" s="61"/>
      <c r="M350" s="73" t="s">
        <v>978</v>
      </c>
      <c r="N350" s="80">
        <f t="shared" si="262"/>
        <v>7000</v>
      </c>
      <c r="O350" s="77">
        <f>AVERAGE($N$2:N350)</f>
        <v>5887.5756128621433</v>
      </c>
      <c r="P350" s="77">
        <f t="shared" ref="P350" si="553">O350-O349</f>
        <v>3.1966218021198074</v>
      </c>
      <c r="Q350" s="49">
        <f t="shared" ref="Q350" si="554">AVERAGE(F343:F350)</f>
        <v>2.25</v>
      </c>
      <c r="R350" s="49">
        <f t="shared" ref="R350" si="555">AVERAGE(G343:G350)</f>
        <v>1.125</v>
      </c>
      <c r="S350" s="50">
        <f t="shared" ref="S350" si="556">COUNTIF(H344:H350, "AC")/SUM(G344:G350)</f>
        <v>0.875</v>
      </c>
      <c r="T350" s="50">
        <f t="shared" ref="T350" si="557">(Q350/5*0.5+(1-(R350-1)/10)*0.25+S350*0.25)*10000</f>
        <v>6906.25</v>
      </c>
      <c r="U350" s="50">
        <f t="shared" ref="U350" si="558">T350-T349</f>
        <v>0</v>
      </c>
      <c r="V350" s="50">
        <f>IF(A350&lt;&gt;"",AVERAGE($F$2:F350),"")</f>
        <v>1.5873925501432664</v>
      </c>
      <c r="W350" s="50">
        <f>IF(A350&lt;&gt;"", AVERAGE($G$2:G350), "")</f>
        <v>1.6504297994269341</v>
      </c>
      <c r="X350" s="50">
        <f>IF(A350&lt;&gt;"", COUNTIF($H$2:H350, "AC")/SUM($G$2:G350), "")</f>
        <v>0.59027777777777779</v>
      </c>
      <c r="Y350" s="50">
        <f t="shared" ref="Y350" si="559">IF(A350&lt;&gt;"", V350/5*0.5+(1-(W350-1)/10)*0.25+X350*0.25, "")*10000</f>
        <v>5400.4795447309771</v>
      </c>
      <c r="Z350" s="50">
        <f t="shared" ref="Z350" si="560">Y350-Y349</f>
        <v>3.4343173446704895</v>
      </c>
      <c r="AA350" s="50">
        <f t="shared" si="535"/>
        <v>4.6527777777777772E-2</v>
      </c>
      <c r="AB350" s="75">
        <f t="shared" si="536"/>
        <v>7.7546296296296287E-3</v>
      </c>
      <c r="AC350" s="51">
        <v>7.7546296296296287E-3</v>
      </c>
      <c r="AD350" s="51" t="s">
        <v>1043</v>
      </c>
      <c r="AE350" s="51" t="s">
        <v>1043</v>
      </c>
      <c r="AF350" s="51" t="s">
        <v>1043</v>
      </c>
    </row>
    <row r="351" spans="1:32" x14ac:dyDescent="0.15">
      <c r="A351" s="43" t="s">
        <v>976</v>
      </c>
      <c r="B351" s="57">
        <v>169</v>
      </c>
      <c r="C351" s="57" t="s">
        <v>1253</v>
      </c>
      <c r="D351" s="58" t="s">
        <v>1254</v>
      </c>
      <c r="E351" s="58" t="s">
        <v>978</v>
      </c>
      <c r="F351" s="58">
        <v>2</v>
      </c>
      <c r="G351" s="46">
        <v>1</v>
      </c>
      <c r="H351" s="47" t="s">
        <v>965</v>
      </c>
      <c r="I351" s="59" t="s">
        <v>1093</v>
      </c>
      <c r="J351" s="56">
        <v>41417</v>
      </c>
      <c r="K351" s="61"/>
      <c r="L351" s="61"/>
      <c r="M351" s="73" t="s">
        <v>978</v>
      </c>
      <c r="N351" s="80">
        <f t="shared" si="262"/>
        <v>7000</v>
      </c>
      <c r="O351" s="77">
        <f>AVERAGE($N$2:N351)</f>
        <v>5890.7539682539655</v>
      </c>
      <c r="P351" s="77">
        <f t="shared" ref="P351" si="561">O351-O350</f>
        <v>3.1783553918221514</v>
      </c>
      <c r="Q351" s="49">
        <f t="shared" ref="Q351" si="562">AVERAGE(F344:F351)</f>
        <v>2.25</v>
      </c>
      <c r="R351" s="49">
        <f t="shared" ref="R351" si="563">AVERAGE(G344:G351)</f>
        <v>1.125</v>
      </c>
      <c r="S351" s="50">
        <f t="shared" ref="S351" si="564">COUNTIF(H345:H351, "AC")/SUM(G345:G351)</f>
        <v>0.875</v>
      </c>
      <c r="T351" s="50">
        <f t="shared" ref="T351" si="565">(Q351/5*0.5+(1-(R351-1)/10)*0.25+S351*0.25)*10000</f>
        <v>6906.25</v>
      </c>
      <c r="U351" s="50">
        <f t="shared" ref="U351" si="566">T351-T350</f>
        <v>0</v>
      </c>
      <c r="V351" s="50">
        <f>IF(A351&lt;&gt;"",AVERAGE($F$2:F351),"")</f>
        <v>1.5885714285714285</v>
      </c>
      <c r="W351" s="50">
        <f>IF(A351&lt;&gt;"", AVERAGE($G$2:G351), "")</f>
        <v>1.6485714285714286</v>
      </c>
      <c r="X351" s="50">
        <f>IF(A351&lt;&gt;"", COUNTIF($H$2:H351, "AC")/SUM($G$2:G351), "")</f>
        <v>0.59098786828422878</v>
      </c>
      <c r="Y351" s="50">
        <f t="shared" ref="Y351" si="567">IF(A351&lt;&gt;"", V351/5*0.5+(1-(W351-1)/10)*0.25+X351*0.25, "")*10000</f>
        <v>5403.8982421391438</v>
      </c>
      <c r="Z351" s="50">
        <f t="shared" ref="Z351" si="568">Y351-Y350</f>
        <v>3.4186974081667358</v>
      </c>
      <c r="AA351" s="50">
        <f t="shared" si="535"/>
        <v>3.4444444444444451E-2</v>
      </c>
      <c r="AB351" s="75">
        <f t="shared" si="536"/>
        <v>5.7407407407407416E-3</v>
      </c>
      <c r="AC351" s="51">
        <v>5.7407407407407416E-3</v>
      </c>
      <c r="AD351" s="51" t="s">
        <v>1043</v>
      </c>
      <c r="AE351" s="51" t="s">
        <v>1043</v>
      </c>
      <c r="AF351" s="51" t="s">
        <v>1043</v>
      </c>
    </row>
    <row r="352" spans="1:32" x14ac:dyDescent="0.15">
      <c r="A352" s="43" t="s">
        <v>976</v>
      </c>
      <c r="B352" s="57">
        <v>217</v>
      </c>
      <c r="C352" s="57" t="s">
        <v>1255</v>
      </c>
      <c r="D352" s="58" t="s">
        <v>1254</v>
      </c>
      <c r="E352" s="58" t="s">
        <v>978</v>
      </c>
      <c r="F352" s="58">
        <v>2</v>
      </c>
      <c r="G352" s="46">
        <v>1</v>
      </c>
      <c r="H352" s="47" t="s">
        <v>965</v>
      </c>
      <c r="I352" s="59" t="s">
        <v>1093</v>
      </c>
      <c r="J352" s="56">
        <v>41417</v>
      </c>
      <c r="K352" s="61"/>
      <c r="L352" s="61"/>
      <c r="M352" s="73" t="s">
        <v>978</v>
      </c>
      <c r="N352" s="80">
        <f t="shared" si="262"/>
        <v>7000</v>
      </c>
      <c r="O352" s="77">
        <f>AVERAGE($N$2:N352)</f>
        <v>5893.9142133586556</v>
      </c>
      <c r="P352" s="77">
        <f t="shared" ref="P352" si="569">O352-O351</f>
        <v>3.1602451046901479</v>
      </c>
      <c r="Q352" s="49">
        <f t="shared" ref="Q352" si="570">AVERAGE(F345:F352)</f>
        <v>2.375</v>
      </c>
      <c r="R352" s="49">
        <f t="shared" ref="R352" si="571">AVERAGE(G345:G352)</f>
        <v>1.125</v>
      </c>
      <c r="S352" s="50">
        <f t="shared" ref="S352" si="572">COUNTIF(H346:H352, "AC")/SUM(G346:G352)</f>
        <v>0.875</v>
      </c>
      <c r="T352" s="50">
        <f t="shared" ref="T352" si="573">(Q352/5*0.5+(1-(R352-1)/10)*0.25+S352*0.25)*10000</f>
        <v>7031.25</v>
      </c>
      <c r="U352" s="50">
        <f t="shared" ref="U352" si="574">T352-T351</f>
        <v>125</v>
      </c>
      <c r="V352" s="50">
        <f>IF(A352&lt;&gt;"",AVERAGE($F$2:F352),"")</f>
        <v>1.5897435897435896</v>
      </c>
      <c r="W352" s="50">
        <f>IF(A352&lt;&gt;"", AVERAGE($G$2:G352), "")</f>
        <v>1.6467236467236468</v>
      </c>
      <c r="X352" s="50">
        <f>IF(A352&lt;&gt;"", COUNTIF($H$2:H352, "AC")/SUM($G$2:G352), "")</f>
        <v>0.59169550173010377</v>
      </c>
      <c r="Y352" s="50">
        <f t="shared" ref="Y352" si="575">IF(A352&lt;&gt;"", V352/5*0.5+(1-(W352-1)/10)*0.25+X352*0.25, "")*10000</f>
        <v>5407.3014323879379</v>
      </c>
      <c r="Z352" s="50">
        <f t="shared" ref="Z352" si="576">Y352-Y351</f>
        <v>3.4031902487940897</v>
      </c>
      <c r="AA352" s="50">
        <f t="shared" si="535"/>
        <v>1.638888888888889E-2</v>
      </c>
      <c r="AB352" s="75">
        <f t="shared" si="536"/>
        <v>2.7314814814814819E-3</v>
      </c>
      <c r="AC352" s="51">
        <v>2.7314814814814819E-3</v>
      </c>
      <c r="AD352" s="51" t="s">
        <v>1043</v>
      </c>
      <c r="AE352" s="51" t="s">
        <v>1043</v>
      </c>
      <c r="AF352" s="51" t="s">
        <v>1043</v>
      </c>
    </row>
    <row r="353" spans="1:32" x14ac:dyDescent="0.15">
      <c r="A353" s="43" t="s">
        <v>976</v>
      </c>
      <c r="B353" s="57">
        <v>268</v>
      </c>
      <c r="C353" s="57" t="s">
        <v>1256</v>
      </c>
      <c r="D353" s="58" t="s">
        <v>1244</v>
      </c>
      <c r="E353" s="58" t="s">
        <v>978</v>
      </c>
      <c r="F353" s="58">
        <v>3</v>
      </c>
      <c r="G353" s="46">
        <v>1</v>
      </c>
      <c r="H353" s="47" t="s">
        <v>965</v>
      </c>
      <c r="I353" s="59" t="s">
        <v>1093</v>
      </c>
      <c r="J353" s="56">
        <v>41417</v>
      </c>
      <c r="K353" s="61"/>
      <c r="L353" s="61"/>
      <c r="M353" s="73" t="s">
        <v>978</v>
      </c>
      <c r="N353" s="80">
        <f t="shared" si="262"/>
        <v>8000</v>
      </c>
      <c r="O353" s="77">
        <f>AVERAGE($N$2:N353)</f>
        <v>5899.8974116161589</v>
      </c>
      <c r="P353" s="77">
        <f t="shared" ref="P353" si="577">O353-O352</f>
        <v>5.983198257503318</v>
      </c>
      <c r="Q353" s="49">
        <f t="shared" ref="Q353" si="578">AVERAGE(F346:F353)</f>
        <v>2.375</v>
      </c>
      <c r="R353" s="49">
        <f t="shared" ref="R353" si="579">AVERAGE(G346:G353)</f>
        <v>1.125</v>
      </c>
      <c r="S353" s="50">
        <f t="shared" ref="S353" si="580">COUNTIF(H347:H353, "AC")/SUM(G347:G353)</f>
        <v>1</v>
      </c>
      <c r="T353" s="50">
        <f t="shared" ref="T353" si="581">(Q353/5*0.5+(1-(R353-1)/10)*0.25+S353*0.25)*10000</f>
        <v>7343.75</v>
      </c>
      <c r="U353" s="50">
        <f t="shared" ref="U353" si="582">T353-T352</f>
        <v>312.5</v>
      </c>
      <c r="V353" s="50">
        <f>IF(A353&lt;&gt;"",AVERAGE($F$2:F353),"")</f>
        <v>1.59375</v>
      </c>
      <c r="W353" s="50">
        <f>IF(A353&lt;&gt;"", AVERAGE($G$2:G353), "")</f>
        <v>1.6448863636363635</v>
      </c>
      <c r="X353" s="50">
        <f>IF(A353&lt;&gt;"", COUNTIF($H$2:H353, "AC")/SUM($G$2:G353), "")</f>
        <v>0.59240069084628666</v>
      </c>
      <c r="Y353" s="50">
        <f t="shared" ref="Y353" si="583">IF(A353&lt;&gt;"", V353/5*0.5+(1-(W353-1)/10)*0.25+X353*0.25, "")*10000</f>
        <v>5413.5301362066257</v>
      </c>
      <c r="Z353" s="50">
        <f t="shared" ref="Z353" si="584">Y353-Y352</f>
        <v>6.2287038186877908</v>
      </c>
      <c r="AA353" s="50">
        <f t="shared" si="535"/>
        <v>6.3611111111111118E-2</v>
      </c>
      <c r="AB353" s="75">
        <f t="shared" si="536"/>
        <v>1.0601851851851854E-2</v>
      </c>
      <c r="AC353" s="51">
        <v>1.0601851851851854E-2</v>
      </c>
      <c r="AD353" s="51" t="s">
        <v>1043</v>
      </c>
      <c r="AE353" s="51" t="s">
        <v>1043</v>
      </c>
      <c r="AF353" s="51" t="s">
        <v>1043</v>
      </c>
    </row>
    <row r="354" spans="1:32" x14ac:dyDescent="0.15">
      <c r="A354" s="43" t="s">
        <v>976</v>
      </c>
      <c r="B354" s="57">
        <v>216</v>
      </c>
      <c r="C354" s="57" t="s">
        <v>1257</v>
      </c>
      <c r="D354" s="58" t="s">
        <v>1258</v>
      </c>
      <c r="E354" s="58" t="s">
        <v>968</v>
      </c>
      <c r="F354" s="58">
        <v>3</v>
      </c>
      <c r="G354" s="46">
        <v>1</v>
      </c>
      <c r="H354" s="47" t="s">
        <v>961</v>
      </c>
      <c r="I354" s="59" t="s">
        <v>1008</v>
      </c>
      <c r="J354" s="56">
        <v>41418</v>
      </c>
      <c r="K354" s="61"/>
      <c r="L354" s="61" t="s">
        <v>1259</v>
      </c>
      <c r="M354" s="73" t="s">
        <v>968</v>
      </c>
      <c r="N354" s="80">
        <f t="shared" si="262"/>
        <v>8000</v>
      </c>
      <c r="O354" s="77">
        <f>AVERAGE($N$2:N354)</f>
        <v>5905.8467107333936</v>
      </c>
      <c r="P354" s="77">
        <f t="shared" ref="P354" si="585">O354-O353</f>
        <v>5.9492991172346592</v>
      </c>
      <c r="Q354" s="49">
        <f t="shared" ref="Q354" si="586">AVERAGE(F347:F354)</f>
        <v>2.375</v>
      </c>
      <c r="R354" s="49">
        <f t="shared" ref="R354" si="587">AVERAGE(G347:G354)</f>
        <v>1</v>
      </c>
      <c r="S354" s="50">
        <f t="shared" ref="S354" si="588">COUNTIF(H348:H354, "AC")/SUM(G348:G354)</f>
        <v>1</v>
      </c>
      <c r="T354" s="50">
        <f t="shared" ref="T354" si="589">(Q354/5*0.5+(1-(R354-1)/10)*0.25+S354*0.25)*10000</f>
        <v>7375</v>
      </c>
      <c r="U354" s="50">
        <f t="shared" ref="U354" si="590">T354-T353</f>
        <v>31.25</v>
      </c>
      <c r="V354" s="50">
        <f>IF(A354&lt;&gt;"",AVERAGE($F$2:F354),"")</f>
        <v>1.5977337110481586</v>
      </c>
      <c r="W354" s="50">
        <f>IF(A354&lt;&gt;"", AVERAGE($G$2:G354), "")</f>
        <v>1.6430594900849858</v>
      </c>
      <c r="X354" s="50">
        <f>IF(A354&lt;&gt;"", COUNTIF($H$2:H354, "AC")/SUM($G$2:G354), "")</f>
        <v>0.59310344827586203</v>
      </c>
      <c r="Y354" s="50">
        <f t="shared" ref="Y354" si="591">IF(A354&lt;&gt;"", V354/5*0.5+(1-(W354-1)/10)*0.25+X354*0.25, "")*10000</f>
        <v>5419.7274592165668</v>
      </c>
      <c r="Z354" s="50">
        <f t="shared" ref="Z354" si="592">Y354-Y353</f>
        <v>6.1973230099411012</v>
      </c>
      <c r="AA354" s="50">
        <f t="shared" si="535"/>
        <v>0.13020833333333334</v>
      </c>
      <c r="AB354" s="75">
        <f t="shared" si="536"/>
        <v>2.1701388888888892E-2</v>
      </c>
      <c r="AC354" s="51">
        <v>2.1701388888888892E-2</v>
      </c>
      <c r="AD354" s="51" t="s">
        <v>1043</v>
      </c>
      <c r="AE354" s="51" t="s">
        <v>1043</v>
      </c>
      <c r="AF354" s="51" t="s">
        <v>1043</v>
      </c>
    </row>
    <row r="355" spans="1:32" x14ac:dyDescent="0.15">
      <c r="A355" s="43" t="s">
        <v>976</v>
      </c>
      <c r="B355" s="57">
        <v>560</v>
      </c>
      <c r="C355" s="57" t="s">
        <v>1260</v>
      </c>
      <c r="D355" s="58" t="s">
        <v>1445</v>
      </c>
      <c r="E355" s="58">
        <v>1</v>
      </c>
      <c r="F355" s="58">
        <v>4</v>
      </c>
      <c r="G355" s="46">
        <v>2</v>
      </c>
      <c r="H355" s="47" t="s">
        <v>961</v>
      </c>
      <c r="I355" s="59" t="s">
        <v>1008</v>
      </c>
      <c r="J355" s="56">
        <v>41418</v>
      </c>
      <c r="K355" s="61"/>
      <c r="L355" s="61" t="s">
        <v>1261</v>
      </c>
      <c r="M355" s="73" t="s">
        <v>1037</v>
      </c>
      <c r="N355" s="80">
        <f t="shared" si="262"/>
        <v>7500</v>
      </c>
      <c r="O355" s="77">
        <f>AVERAGE($N$2:N355)</f>
        <v>5910.3499686126779</v>
      </c>
      <c r="P355" s="77">
        <f t="shared" ref="P355" si="593">O355-O354</f>
        <v>4.5032578792843196</v>
      </c>
      <c r="Q355" s="49">
        <f t="shared" ref="Q355" si="594">AVERAGE(F348:F355)</f>
        <v>2.625</v>
      </c>
      <c r="R355" s="49">
        <f t="shared" ref="R355" si="595">AVERAGE(G348:G355)</f>
        <v>1.125</v>
      </c>
      <c r="S355" s="50">
        <f t="shared" ref="S355" si="596">COUNTIF(H349:H355, "AC")/SUM(G349:G355)</f>
        <v>0.875</v>
      </c>
      <c r="T355" s="50">
        <f t="shared" ref="T355" si="597">(Q355/5*0.5+(1-(R355-1)/10)*0.25+S355*0.25)*10000</f>
        <v>7281.25</v>
      </c>
      <c r="U355" s="50">
        <f t="shared" ref="U355" si="598">T355-T354</f>
        <v>-93.75</v>
      </c>
      <c r="V355" s="50">
        <f>IF(A355&lt;&gt;"",AVERAGE($F$2:F355),"")</f>
        <v>1.6045197740112995</v>
      </c>
      <c r="W355" s="50">
        <f>IF(A355&lt;&gt;"", AVERAGE($G$2:G355), "")</f>
        <v>1.6440677966101696</v>
      </c>
      <c r="X355" s="50">
        <f>IF(A355&lt;&gt;"", COUNTIF($H$2:H355, "AC")/SUM($G$2:G355), "")</f>
        <v>0.59278350515463918</v>
      </c>
      <c r="Y355" s="50">
        <f t="shared" ref="Y355" si="599">IF(A355&lt;&gt;"", V355/5*0.5+(1-(W355-1)/10)*0.25+X355*0.25, "")*10000</f>
        <v>5425.4615877453552</v>
      </c>
      <c r="Z355" s="50">
        <f t="shared" ref="Z355" si="600">Y355-Y354</f>
        <v>5.7341285287884602</v>
      </c>
      <c r="AA355" s="50" t="str">
        <f t="shared" si="535"/>
        <v>NA</v>
      </c>
      <c r="AB355" s="75" t="str">
        <f t="shared" si="536"/>
        <v>NA</v>
      </c>
      <c r="AC355" s="51" t="s">
        <v>1043</v>
      </c>
      <c r="AD355" s="51" t="s">
        <v>1043</v>
      </c>
      <c r="AE355" s="51" t="s">
        <v>1043</v>
      </c>
      <c r="AF355" s="51" t="s">
        <v>1043</v>
      </c>
    </row>
    <row r="356" spans="1:32" x14ac:dyDescent="0.15">
      <c r="A356" s="43" t="s">
        <v>976</v>
      </c>
      <c r="B356" s="57">
        <v>78</v>
      </c>
      <c r="C356" s="57" t="s">
        <v>1262</v>
      </c>
      <c r="D356" s="58" t="s">
        <v>1263</v>
      </c>
      <c r="E356" s="58">
        <v>1</v>
      </c>
      <c r="F356" s="58">
        <v>3</v>
      </c>
      <c r="G356" s="46">
        <v>1</v>
      </c>
      <c r="H356" s="47" t="s">
        <v>961</v>
      </c>
      <c r="I356" s="59" t="s">
        <v>966</v>
      </c>
      <c r="J356" s="56">
        <v>41419</v>
      </c>
      <c r="K356" s="61"/>
      <c r="L356" s="61" t="s">
        <v>1264</v>
      </c>
      <c r="M356" s="73" t="s">
        <v>1037</v>
      </c>
      <c r="N356" s="80">
        <f t="shared" si="262"/>
        <v>8000</v>
      </c>
      <c r="O356" s="77">
        <f>AVERAGE($N$2:N356)</f>
        <v>5916.2363067292617</v>
      </c>
      <c r="P356" s="77">
        <f t="shared" ref="P356" si="601">O356-O355</f>
        <v>5.8863381165838291</v>
      </c>
      <c r="Q356" s="49">
        <f t="shared" ref="Q356" si="602">AVERAGE(F349:F356)</f>
        <v>2.75</v>
      </c>
      <c r="R356" s="49">
        <f t="shared" ref="R356" si="603">AVERAGE(G349:G356)</f>
        <v>1.125</v>
      </c>
      <c r="S356" s="50">
        <f t="shared" ref="S356" si="604">COUNTIF(H350:H356, "AC")/SUM(G350:G356)</f>
        <v>0.875</v>
      </c>
      <c r="T356" s="50">
        <f t="shared" ref="T356" si="605">(Q356/5*0.5+(1-(R356-1)/10)*0.25+S356*0.25)*10000</f>
        <v>7406.2500000000009</v>
      </c>
      <c r="U356" s="50">
        <f t="shared" ref="U356" si="606">T356-T355</f>
        <v>125.00000000000091</v>
      </c>
      <c r="V356" s="50">
        <f>IF(A356&lt;&gt;"",AVERAGE($F$2:F356),"")</f>
        <v>1.6084507042253522</v>
      </c>
      <c r="W356" s="50">
        <f>IF(A356&lt;&gt;"", AVERAGE($G$2:G356), "")</f>
        <v>1.6422535211267606</v>
      </c>
      <c r="X356" s="50">
        <f>IF(A356&lt;&gt;"", COUNTIF($H$2:H356, "AC")/SUM($G$2:G356), "")</f>
        <v>0.59348198970840482</v>
      </c>
      <c r="Y356" s="50">
        <f t="shared" ref="Y356" si="607">IF(A356&lt;&gt;"", V356/5*0.5+(1-(W356-1)/10)*0.25+X356*0.25, "")*10000</f>
        <v>5431.592298214674</v>
      </c>
      <c r="Z356" s="50">
        <f t="shared" ref="Z356" si="608">Y356-Y355</f>
        <v>6.1307104693187284</v>
      </c>
      <c r="AA356" s="50">
        <f t="shared" si="535"/>
        <v>6.5000000000000002E-2</v>
      </c>
      <c r="AB356" s="75">
        <f t="shared" si="536"/>
        <v>1.0833333333333334E-2</v>
      </c>
      <c r="AC356" s="51">
        <v>1.0833333333333334E-2</v>
      </c>
      <c r="AD356" s="51" t="s">
        <v>1043</v>
      </c>
      <c r="AE356" s="51" t="s">
        <v>1043</v>
      </c>
      <c r="AF356" s="51" t="s">
        <v>1043</v>
      </c>
    </row>
    <row r="357" spans="1:32" x14ac:dyDescent="0.15">
      <c r="A357" s="43" t="s">
        <v>1225</v>
      </c>
      <c r="B357" s="57">
        <v>62</v>
      </c>
      <c r="C357" s="57" t="s">
        <v>1265</v>
      </c>
      <c r="D357" s="58" t="s">
        <v>1266</v>
      </c>
      <c r="E357" s="58" t="s">
        <v>1228</v>
      </c>
      <c r="F357" s="58">
        <v>3</v>
      </c>
      <c r="G357" s="46">
        <v>1</v>
      </c>
      <c r="H357" s="47" t="s">
        <v>1229</v>
      </c>
      <c r="I357" s="59" t="s">
        <v>966</v>
      </c>
      <c r="J357" s="56">
        <v>41420</v>
      </c>
      <c r="K357" s="61"/>
      <c r="L357" s="61"/>
      <c r="M357" s="73" t="s">
        <v>1228</v>
      </c>
      <c r="N357" s="80">
        <f t="shared" si="262"/>
        <v>8000</v>
      </c>
      <c r="O357" s="77">
        <f>AVERAGE($N$2:N357)</f>
        <v>5922.0895755305846</v>
      </c>
      <c r="P357" s="77">
        <f t="shared" ref="P357:P358" si="609">O357-O356</f>
        <v>5.8532688013228835</v>
      </c>
      <c r="Q357" s="49">
        <f t="shared" ref="Q357:Q358" si="610">AVERAGE(F350:F357)</f>
        <v>2.75</v>
      </c>
      <c r="R357" s="49">
        <f t="shared" ref="R357:R358" si="611">AVERAGE(G350:G357)</f>
        <v>1.125</v>
      </c>
      <c r="S357" s="50">
        <f t="shared" ref="S357:S358" si="612">COUNTIF(H351:H357, "AC")/SUM(G351:G357)</f>
        <v>0.875</v>
      </c>
      <c r="T357" s="50">
        <f t="shared" ref="T357:T358" si="613">(Q357/5*0.5+(1-(R357-1)/10)*0.25+S357*0.25)*10000</f>
        <v>7406.2500000000009</v>
      </c>
      <c r="U357" s="50">
        <f t="shared" ref="U357:U358" si="614">T357-T356</f>
        <v>0</v>
      </c>
      <c r="V357" s="50">
        <f>IF(A357&lt;&gt;"",AVERAGE($F$2:F357),"")</f>
        <v>1.6123595505617978</v>
      </c>
      <c r="W357" s="50">
        <f>IF(A357&lt;&gt;"", AVERAGE($G$2:G357), "")</f>
        <v>1.6404494382022472</v>
      </c>
      <c r="X357" s="50">
        <f>IF(A357&lt;&gt;"", COUNTIF($H$2:H357, "AC")/SUM($G$2:G357), "")</f>
        <v>0.59417808219178081</v>
      </c>
      <c r="Y357" s="50">
        <f t="shared" ref="Y357:Y358" si="615">IF(A357&lt;&gt;"", V357/5*0.5+(1-(W357-1)/10)*0.25+X357*0.25, "")*10000</f>
        <v>5437.6923964906873</v>
      </c>
      <c r="Z357" s="50">
        <f t="shared" ref="Z357:Z358" si="616">Y357-Y356</f>
        <v>6.1000982760133411</v>
      </c>
      <c r="AA357" s="50" t="str">
        <f t="shared" si="535"/>
        <v>NA</v>
      </c>
      <c r="AB357" s="75" t="str">
        <f t="shared" si="536"/>
        <v>NA</v>
      </c>
      <c r="AC357" s="51" t="s">
        <v>1043</v>
      </c>
      <c r="AD357" s="51" t="s">
        <v>1043</v>
      </c>
      <c r="AE357" s="51" t="s">
        <v>1043</v>
      </c>
      <c r="AF357" s="51" t="s">
        <v>1043</v>
      </c>
    </row>
    <row r="358" spans="1:32" x14ac:dyDescent="0.15">
      <c r="A358" s="43" t="s">
        <v>1225</v>
      </c>
      <c r="B358" s="57">
        <v>59</v>
      </c>
      <c r="C358" s="57" t="s">
        <v>1267</v>
      </c>
      <c r="D358" s="58" t="s">
        <v>399</v>
      </c>
      <c r="E358" s="58" t="s">
        <v>1228</v>
      </c>
      <c r="F358" s="58">
        <v>3</v>
      </c>
      <c r="G358" s="46">
        <v>1</v>
      </c>
      <c r="H358" s="47" t="s">
        <v>1229</v>
      </c>
      <c r="I358" s="59" t="s">
        <v>966</v>
      </c>
      <c r="J358" s="56">
        <v>41421</v>
      </c>
      <c r="K358" s="61"/>
      <c r="L358" s="61"/>
      <c r="M358" s="73" t="s">
        <v>1228</v>
      </c>
      <c r="N358" s="80">
        <f t="shared" si="262"/>
        <v>8000</v>
      </c>
      <c r="O358" s="77">
        <f>AVERAGE($N$2:N358)</f>
        <v>5927.9100529100506</v>
      </c>
      <c r="P358" s="77">
        <f t="shared" si="609"/>
        <v>5.8204773794659559</v>
      </c>
      <c r="Q358" s="49">
        <f t="shared" si="610"/>
        <v>2.875</v>
      </c>
      <c r="R358" s="49">
        <f t="shared" si="611"/>
        <v>1.125</v>
      </c>
      <c r="S358" s="50">
        <f t="shared" si="612"/>
        <v>0.875</v>
      </c>
      <c r="T358" s="50">
        <f t="shared" si="613"/>
        <v>7531.25</v>
      </c>
      <c r="U358" s="50">
        <f t="shared" si="614"/>
        <v>124.99999999999909</v>
      </c>
      <c r="V358" s="50">
        <f>IF(A358&lt;&gt;"",AVERAGE($F$2:F358),"")</f>
        <v>1.6162464985994398</v>
      </c>
      <c r="W358" s="50">
        <f>IF(A358&lt;&gt;"", AVERAGE($G$2:G358), "")</f>
        <v>1.6386554621848739</v>
      </c>
      <c r="X358" s="50">
        <f>IF(A358&lt;&gt;"", COUNTIF($H$2:H358, "AC")/SUM($G$2:G358), "")</f>
        <v>0.59487179487179487</v>
      </c>
      <c r="Y358" s="50">
        <f t="shared" si="615"/>
        <v>5443.7621202327091</v>
      </c>
      <c r="Z358" s="50">
        <f t="shared" si="616"/>
        <v>6.0697237420217789</v>
      </c>
      <c r="AA358" s="50">
        <f t="shared" si="535"/>
        <v>0.11201388888888889</v>
      </c>
      <c r="AB358" s="75">
        <f t="shared" si="536"/>
        <v>1.8668981481481481E-2</v>
      </c>
      <c r="AC358" s="51">
        <v>1.8668981481481481E-2</v>
      </c>
      <c r="AD358" s="51" t="s">
        <v>1043</v>
      </c>
      <c r="AE358" s="51" t="s">
        <v>1043</v>
      </c>
      <c r="AF358" s="51" t="s">
        <v>1043</v>
      </c>
    </row>
    <row r="359" spans="1:32" x14ac:dyDescent="0.15">
      <c r="A359" s="43" t="s">
        <v>1225</v>
      </c>
      <c r="B359" s="57">
        <v>565</v>
      </c>
      <c r="C359" s="57" t="s">
        <v>1268</v>
      </c>
      <c r="D359" s="58" t="s">
        <v>1269</v>
      </c>
      <c r="E359" s="58" t="s">
        <v>1228</v>
      </c>
      <c r="F359" s="58">
        <v>3</v>
      </c>
      <c r="G359" s="46">
        <v>3</v>
      </c>
      <c r="H359" s="47" t="s">
        <v>1229</v>
      </c>
      <c r="I359" s="59" t="s">
        <v>966</v>
      </c>
      <c r="J359" s="56">
        <v>41422</v>
      </c>
      <c r="K359" s="61"/>
      <c r="L359" s="61" t="s">
        <v>1270</v>
      </c>
      <c r="M359" s="73" t="s">
        <v>1228</v>
      </c>
      <c r="N359" s="80">
        <f t="shared" si="262"/>
        <v>5833.3333333333339</v>
      </c>
      <c r="O359" s="77">
        <f>AVERAGE($N$2:N359)</f>
        <v>5927.6458721291101</v>
      </c>
      <c r="P359" s="77">
        <f t="shared" ref="P359" si="617">O359-O358</f>
        <v>-0.26418078094047814</v>
      </c>
      <c r="Q359" s="49">
        <f t="shared" ref="Q359" si="618">AVERAGE(F352:F359)</f>
        <v>3</v>
      </c>
      <c r="R359" s="49">
        <f t="shared" ref="R359" si="619">AVERAGE(G352:G359)</f>
        <v>1.375</v>
      </c>
      <c r="S359" s="50">
        <f t="shared" ref="S359" si="620">COUNTIF(H353:H359, "AC")/SUM(G353:G359)</f>
        <v>0.7</v>
      </c>
      <c r="T359" s="50">
        <f t="shared" ref="T359" si="621">(Q359/5*0.5+(1-(R359-1)/10)*0.25+S359*0.25)*10000</f>
        <v>7156.25</v>
      </c>
      <c r="U359" s="50">
        <f t="shared" ref="U359" si="622">T359-T358</f>
        <v>-375</v>
      </c>
      <c r="V359" s="50">
        <f>IF(A359&lt;&gt;"",AVERAGE($F$2:F359),"")</f>
        <v>1.6201117318435754</v>
      </c>
      <c r="W359" s="50">
        <f>IF(A359&lt;&gt;"", AVERAGE($G$2:G359), "")</f>
        <v>1.6424581005586592</v>
      </c>
      <c r="X359" s="50">
        <f>IF(A359&lt;&gt;"", COUNTIF($H$2:H359, "AC")/SUM($G$2:G359), "")</f>
        <v>0.59353741496598644</v>
      </c>
      <c r="Y359" s="50">
        <f t="shared" ref="Y359" si="623">IF(A359&lt;&gt;"", V359/5*0.5+(1-(W359-1)/10)*0.25+X359*0.25, "")*10000</f>
        <v>5443.3407441188765</v>
      </c>
      <c r="Z359" s="50">
        <f t="shared" ref="Z359" si="624">Y359-Y358</f>
        <v>-0.42137611383259355</v>
      </c>
      <c r="AA359" s="50">
        <f t="shared" si="535"/>
        <v>0.10034722222222221</v>
      </c>
      <c r="AB359" s="75">
        <f t="shared" si="536"/>
        <v>1.6724537037037034E-2</v>
      </c>
      <c r="AC359" s="51">
        <v>1.6724537037037034E-2</v>
      </c>
      <c r="AD359" s="51" t="s">
        <v>1043</v>
      </c>
      <c r="AE359" s="51" t="s">
        <v>1043</v>
      </c>
      <c r="AF359" s="51" t="s">
        <v>1043</v>
      </c>
    </row>
    <row r="360" spans="1:32" x14ac:dyDescent="0.15">
      <c r="A360" s="43" t="s">
        <v>1225</v>
      </c>
      <c r="B360" s="57">
        <v>380</v>
      </c>
      <c r="C360" s="57" t="s">
        <v>1271</v>
      </c>
      <c r="D360" s="58" t="s">
        <v>1272</v>
      </c>
      <c r="E360" s="58" t="s">
        <v>1228</v>
      </c>
      <c r="F360" s="58">
        <v>3</v>
      </c>
      <c r="G360" s="46">
        <v>2</v>
      </c>
      <c r="H360" s="47" t="s">
        <v>1229</v>
      </c>
      <c r="I360" s="59" t="s">
        <v>966</v>
      </c>
      <c r="J360" s="56">
        <v>41422</v>
      </c>
      <c r="K360" s="61"/>
      <c r="L360" s="61"/>
      <c r="M360" s="73" t="s">
        <v>1228</v>
      </c>
      <c r="N360" s="80">
        <f t="shared" si="262"/>
        <v>6500</v>
      </c>
      <c r="O360" s="77">
        <f>AVERAGE($N$2:N360)</f>
        <v>5929.2401733209517</v>
      </c>
      <c r="P360" s="77">
        <f t="shared" ref="P360" si="625">O360-O359</f>
        <v>1.5943011918416232</v>
      </c>
      <c r="Q360" s="49">
        <f t="shared" ref="Q360" si="626">AVERAGE(F353:F360)</f>
        <v>3.125</v>
      </c>
      <c r="R360" s="49">
        <f t="shared" ref="R360" si="627">AVERAGE(G353:G360)</f>
        <v>1.5</v>
      </c>
      <c r="S360" s="50">
        <f t="shared" ref="S360" si="628">COUNTIF(H354:H360, "AC")/SUM(G354:G360)</f>
        <v>0.63636363636363635</v>
      </c>
      <c r="T360" s="50">
        <f t="shared" ref="T360" si="629">(Q360/5*0.5+(1-(R360-1)/10)*0.25+S360*0.25)*10000</f>
        <v>7090.909090909091</v>
      </c>
      <c r="U360" s="50">
        <f t="shared" ref="U360" si="630">T360-T359</f>
        <v>-65.340909090909008</v>
      </c>
      <c r="V360" s="50">
        <f>IF(A360&lt;&gt;"",AVERAGE($F$2:F360),"")</f>
        <v>1.6239554317548746</v>
      </c>
      <c r="W360" s="50">
        <f>IF(A360&lt;&gt;"", AVERAGE($G$2:G360), "")</f>
        <v>1.6434540389972145</v>
      </c>
      <c r="X360" s="50">
        <f>IF(A360&lt;&gt;"", COUNTIF($H$2:H360, "AC")/SUM($G$2:G360), "")</f>
        <v>0.59322033898305082</v>
      </c>
      <c r="Y360" s="50">
        <f t="shared" ref="Y360" si="631">IF(A360&lt;&gt;"", V360/5*0.5+(1-(W360-1)/10)*0.25+X360*0.25, "")*10000</f>
        <v>5446.1427694631984</v>
      </c>
      <c r="Z360" s="50">
        <f t="shared" ref="Z360" si="632">Y360-Y359</f>
        <v>2.802025344321919</v>
      </c>
      <c r="AA360" s="50">
        <f t="shared" si="535"/>
        <v>7.9027777777777766E-2</v>
      </c>
      <c r="AB360" s="75">
        <f t="shared" si="536"/>
        <v>1.3171296296296294E-2</v>
      </c>
      <c r="AC360" s="51">
        <v>1.3171296296296294E-2</v>
      </c>
      <c r="AD360" s="51" t="s">
        <v>1043</v>
      </c>
      <c r="AE360" s="51" t="s">
        <v>1043</v>
      </c>
      <c r="AF360" s="51" t="s">
        <v>1043</v>
      </c>
    </row>
    <row r="361" spans="1:32" x14ac:dyDescent="0.15">
      <c r="A361" s="43" t="s">
        <v>1225</v>
      </c>
      <c r="B361" s="57">
        <v>27</v>
      </c>
      <c r="C361" s="57" t="s">
        <v>1273</v>
      </c>
      <c r="D361" s="58" t="s">
        <v>141</v>
      </c>
      <c r="E361" s="58" t="s">
        <v>1228</v>
      </c>
      <c r="F361" s="58">
        <v>2</v>
      </c>
      <c r="G361" s="46">
        <v>1</v>
      </c>
      <c r="H361" s="47" t="s">
        <v>1229</v>
      </c>
      <c r="I361" s="59" t="s">
        <v>966</v>
      </c>
      <c r="J361" s="56">
        <v>41422</v>
      </c>
      <c r="K361" s="61"/>
      <c r="L361" s="61" t="s">
        <v>1274</v>
      </c>
      <c r="M361" s="73" t="s">
        <v>1228</v>
      </c>
      <c r="N361" s="80">
        <f t="shared" si="262"/>
        <v>7000</v>
      </c>
      <c r="O361" s="77">
        <f>AVERAGE($N$2:N361)</f>
        <v>5932.2145061728379</v>
      </c>
      <c r="P361" s="77">
        <f t="shared" ref="P361" si="633">O361-O360</f>
        <v>2.9743328518861745</v>
      </c>
      <c r="Q361" s="49">
        <f t="shared" ref="Q361" si="634">AVERAGE(F354:F361)</f>
        <v>3</v>
      </c>
      <c r="R361" s="49">
        <f t="shared" ref="R361" si="635">AVERAGE(G354:G361)</f>
        <v>1.5</v>
      </c>
      <c r="S361" s="50">
        <f t="shared" ref="S361" si="636">COUNTIF(H355:H361, "AC")/SUM(G355:G361)</f>
        <v>0.63636363636363635</v>
      </c>
      <c r="T361" s="50">
        <f t="shared" ref="T361" si="637">(Q361/5*0.5+(1-(R361-1)/10)*0.25+S361*0.25)*10000</f>
        <v>6965.9090909090901</v>
      </c>
      <c r="U361" s="50">
        <f t="shared" ref="U361" si="638">T361-T360</f>
        <v>-125.00000000000091</v>
      </c>
      <c r="V361" s="50">
        <f>IF(A361&lt;&gt;"",AVERAGE($F$2:F361),"")</f>
        <v>1.625</v>
      </c>
      <c r="W361" s="50">
        <f>IF(A361&lt;&gt;"", AVERAGE($G$2:G361), "")</f>
        <v>1.6416666666666666</v>
      </c>
      <c r="X361" s="50">
        <f>IF(A361&lt;&gt;"", COUNTIF($H$2:H361, "AC")/SUM($G$2:G361), "")</f>
        <v>0.59390862944162437</v>
      </c>
      <c r="Y361" s="50">
        <f t="shared" ref="Y361" si="639">IF(A361&lt;&gt;"", V361/5*0.5+(1-(W361-1)/10)*0.25+X361*0.25, "")*10000</f>
        <v>5449.3549069373948</v>
      </c>
      <c r="Z361" s="50">
        <f t="shared" ref="Z361" si="640">Y361-Y360</f>
        <v>3.2121374741964246</v>
      </c>
      <c r="AA361" s="50">
        <f t="shared" si="535"/>
        <v>3.3125000000000002E-2</v>
      </c>
      <c r="AB361" s="75">
        <f t="shared" si="536"/>
        <v>5.5208333333333333E-3</v>
      </c>
      <c r="AC361" s="51">
        <v>5.5208333333333333E-3</v>
      </c>
      <c r="AD361" s="51" t="s">
        <v>1043</v>
      </c>
      <c r="AE361" s="51" t="s">
        <v>1043</v>
      </c>
      <c r="AF361" s="51" t="s">
        <v>1043</v>
      </c>
    </row>
    <row r="362" spans="1:32" x14ac:dyDescent="0.15">
      <c r="A362" s="43" t="s">
        <v>1225</v>
      </c>
      <c r="B362" s="57">
        <v>66</v>
      </c>
      <c r="C362" s="57" t="s">
        <v>1275</v>
      </c>
      <c r="D362" s="58" t="s">
        <v>20</v>
      </c>
      <c r="E362" s="58" t="s">
        <v>1228</v>
      </c>
      <c r="F362" s="58">
        <v>2</v>
      </c>
      <c r="G362" s="46">
        <v>1</v>
      </c>
      <c r="H362" s="47" t="s">
        <v>1229</v>
      </c>
      <c r="I362" s="59" t="s">
        <v>1230</v>
      </c>
      <c r="J362" s="56">
        <v>41422</v>
      </c>
      <c r="K362" s="61"/>
      <c r="L362" s="61"/>
      <c r="M362" s="73" t="s">
        <v>1228</v>
      </c>
      <c r="N362" s="80">
        <f t="shared" si="262"/>
        <v>7000</v>
      </c>
      <c r="O362" s="77">
        <f>AVERAGE($N$2:N362)</f>
        <v>5935.1723607263757</v>
      </c>
      <c r="P362" s="77">
        <f t="shared" ref="P362" si="641">O362-O361</f>
        <v>2.9578545535377998</v>
      </c>
      <c r="Q362" s="49">
        <f t="shared" ref="Q362" si="642">AVERAGE(F355:F362)</f>
        <v>2.875</v>
      </c>
      <c r="R362" s="49">
        <f t="shared" ref="R362" si="643">AVERAGE(G355:G362)</f>
        <v>1.5</v>
      </c>
      <c r="S362" s="50">
        <f t="shared" ref="S362" si="644">COUNTIF(H356:H362, "AC")/SUM(G356:G362)</f>
        <v>0.7</v>
      </c>
      <c r="T362" s="50">
        <f t="shared" ref="T362" si="645">(Q362/5*0.5+(1-(R362-1)/10)*0.25+S362*0.25)*10000</f>
        <v>7000</v>
      </c>
      <c r="U362" s="50">
        <f t="shared" ref="U362" si="646">T362-T361</f>
        <v>34.090909090909918</v>
      </c>
      <c r="V362" s="50">
        <f>IF(A362&lt;&gt;"",AVERAGE($F$2:F362),"")</f>
        <v>1.6260387811634349</v>
      </c>
      <c r="W362" s="50">
        <f>IF(A362&lt;&gt;"", AVERAGE($G$2:G362), "")</f>
        <v>1.6398891966759004</v>
      </c>
      <c r="X362" s="50">
        <f>IF(A362&lt;&gt;"", COUNTIF($H$2:H362, "AC")/SUM($G$2:G362), "")</f>
        <v>0.59459459459459463</v>
      </c>
      <c r="Y362" s="50">
        <f t="shared" ref="Y362" si="647">IF(A362&lt;&gt;"", V362/5*0.5+(1-(W362-1)/10)*0.25+X362*0.25, "")*10000</f>
        <v>5452.5529684809471</v>
      </c>
      <c r="Z362" s="50">
        <f t="shared" ref="Z362" si="648">Y362-Y361</f>
        <v>3.198061543552285</v>
      </c>
      <c r="AA362" s="50">
        <f t="shared" si="535"/>
        <v>3.2222222222222222E-2</v>
      </c>
      <c r="AB362" s="75">
        <f t="shared" si="536"/>
        <v>5.37037037037037E-3</v>
      </c>
      <c r="AC362" s="51">
        <v>5.37037037037037E-3</v>
      </c>
      <c r="AD362" s="51" t="s">
        <v>1043</v>
      </c>
      <c r="AE362" s="51" t="s">
        <v>1043</v>
      </c>
      <c r="AF362" s="51" t="s">
        <v>1043</v>
      </c>
    </row>
    <row r="363" spans="1:32" x14ac:dyDescent="0.15">
      <c r="A363" s="43" t="s">
        <v>1225</v>
      </c>
      <c r="B363" s="57">
        <v>64</v>
      </c>
      <c r="C363" s="57" t="s">
        <v>1276</v>
      </c>
      <c r="D363" s="58" t="s">
        <v>435</v>
      </c>
      <c r="E363" s="58" t="s">
        <v>1228</v>
      </c>
      <c r="F363" s="58">
        <v>3</v>
      </c>
      <c r="G363" s="46">
        <v>2</v>
      </c>
      <c r="H363" s="47" t="s">
        <v>1229</v>
      </c>
      <c r="I363" s="59" t="s">
        <v>1277</v>
      </c>
      <c r="J363" s="56">
        <v>41423</v>
      </c>
      <c r="K363" s="61"/>
      <c r="L363" s="61" t="s">
        <v>1278</v>
      </c>
      <c r="M363" s="73" t="s">
        <v>1228</v>
      </c>
      <c r="N363" s="80">
        <f t="shared" si="262"/>
        <v>6500</v>
      </c>
      <c r="O363" s="77">
        <f>AVERAGE($N$2:N363)</f>
        <v>5936.7326580724348</v>
      </c>
      <c r="P363" s="77">
        <f t="shared" ref="P363" si="649">O363-O362</f>
        <v>1.5602973460590874</v>
      </c>
      <c r="Q363" s="49">
        <f t="shared" ref="Q363" si="650">AVERAGE(F356:F363)</f>
        <v>2.75</v>
      </c>
      <c r="R363" s="49">
        <f t="shared" ref="R363" si="651">AVERAGE(G356:G363)</f>
        <v>1.5</v>
      </c>
      <c r="S363" s="50">
        <f t="shared" ref="S363" si="652">COUNTIF(H357:H363, "AC")/SUM(G357:G363)</f>
        <v>0.63636363636363635</v>
      </c>
      <c r="T363" s="50">
        <f t="shared" ref="T363" si="653">(Q363/5*0.5+(1-(R363-1)/10)*0.25+S363*0.25)*10000</f>
        <v>6715.9090909090901</v>
      </c>
      <c r="U363" s="50">
        <f t="shared" ref="U363" si="654">T363-T362</f>
        <v>-284.09090909090992</v>
      </c>
      <c r="V363" s="50">
        <f>IF(A363&lt;&gt;"",AVERAGE($F$2:F363),"")</f>
        <v>1.6298342541436464</v>
      </c>
      <c r="W363" s="50">
        <f>IF(A363&lt;&gt;"", AVERAGE($G$2:G363), "")</f>
        <v>1.6408839779005524</v>
      </c>
      <c r="X363" s="50">
        <f>IF(A363&lt;&gt;"", COUNTIF($H$2:H363, "AC")/SUM($G$2:G363), "")</f>
        <v>0.59427609427609429</v>
      </c>
      <c r="Y363" s="50">
        <f t="shared" ref="Y363" si="655">IF(A363&lt;&gt;"", V363/5*0.5+(1-(W363-1)/10)*0.25+X363*0.25, "")*10000</f>
        <v>5455.3034953587439</v>
      </c>
      <c r="Z363" s="50">
        <f t="shared" ref="Z363" si="656">Y363-Y362</f>
        <v>2.7505268777968013</v>
      </c>
      <c r="AA363" s="50">
        <f t="shared" si="535"/>
        <v>5.9583333333333335E-2</v>
      </c>
      <c r="AB363" s="75">
        <f t="shared" si="536"/>
        <v>9.9305555555555553E-3</v>
      </c>
      <c r="AC363" s="51">
        <v>9.9305555555555553E-3</v>
      </c>
      <c r="AD363" s="51" t="s">
        <v>1043</v>
      </c>
      <c r="AE363" s="51" t="s">
        <v>1043</v>
      </c>
      <c r="AF363" s="51" t="s">
        <v>1043</v>
      </c>
    </row>
    <row r="364" spans="1:32" x14ac:dyDescent="0.15">
      <c r="A364" s="43" t="s">
        <v>1225</v>
      </c>
      <c r="B364" s="57">
        <v>118</v>
      </c>
      <c r="C364" s="57" t="s">
        <v>1279</v>
      </c>
      <c r="D364" s="58" t="s">
        <v>399</v>
      </c>
      <c r="E364" s="58" t="s">
        <v>1228</v>
      </c>
      <c r="F364" s="58">
        <v>2</v>
      </c>
      <c r="G364" s="46">
        <v>1</v>
      </c>
      <c r="H364" s="47" t="s">
        <v>1229</v>
      </c>
      <c r="I364" s="59" t="s">
        <v>1230</v>
      </c>
      <c r="J364" s="56">
        <v>41423</v>
      </c>
      <c r="K364" s="61"/>
      <c r="L364" s="61"/>
      <c r="M364" s="73" t="s">
        <v>1228</v>
      </c>
      <c r="N364" s="80">
        <f t="shared" si="262"/>
        <v>7000</v>
      </c>
      <c r="O364" s="77">
        <f>AVERAGE($N$2:N364)</f>
        <v>5939.6617692072223</v>
      </c>
      <c r="P364" s="77">
        <f t="shared" ref="P364" si="657">O364-O363</f>
        <v>2.9291111347874903</v>
      </c>
      <c r="Q364" s="49">
        <f t="shared" ref="Q364" si="658">AVERAGE(F357:F364)</f>
        <v>2.625</v>
      </c>
      <c r="R364" s="49">
        <f t="shared" ref="R364" si="659">AVERAGE(G357:G364)</f>
        <v>1.5</v>
      </c>
      <c r="S364" s="50">
        <f t="shared" ref="S364" si="660">COUNTIF(H358:H364, "AC")/SUM(G358:G364)</f>
        <v>0.63636363636363635</v>
      </c>
      <c r="T364" s="50">
        <f t="shared" ref="T364" si="661">(Q364/5*0.5+(1-(R364-1)/10)*0.25+S364*0.25)*10000</f>
        <v>6590.909090909091</v>
      </c>
      <c r="U364" s="50">
        <f t="shared" ref="U364" si="662">T364-T363</f>
        <v>-124.99999999999909</v>
      </c>
      <c r="V364" s="50">
        <f>IF(A364&lt;&gt;"",AVERAGE($F$2:F364),"")</f>
        <v>1.6308539944903582</v>
      </c>
      <c r="W364" s="50">
        <f>IF(A364&lt;&gt;"", AVERAGE($G$2:G364), "")</f>
        <v>1.6391184573002755</v>
      </c>
      <c r="X364" s="50">
        <f>IF(A364&lt;&gt;"", COUNTIF($H$2:H364, "AC")/SUM($G$2:G364), "")</f>
        <v>0.59495798319327731</v>
      </c>
      <c r="Y364" s="50">
        <f t="shared" ref="Y364" si="663">IF(A364&lt;&gt;"", V364/5*0.5+(1-(W364-1)/10)*0.25+X364*0.25, "")*10000</f>
        <v>5458.4693381484831</v>
      </c>
      <c r="Z364" s="50">
        <f t="shared" ref="Z364" si="664">Y364-Y363</f>
        <v>3.1658427897391448</v>
      </c>
      <c r="AA364" s="50">
        <f t="shared" si="535"/>
        <v>3.7152777777777778E-2</v>
      </c>
      <c r="AB364" s="75">
        <f t="shared" si="536"/>
        <v>6.1921296296296299E-3</v>
      </c>
      <c r="AC364" s="51">
        <v>6.1921296296296299E-3</v>
      </c>
      <c r="AD364" s="51" t="s">
        <v>1043</v>
      </c>
      <c r="AE364" s="51" t="s">
        <v>1043</v>
      </c>
      <c r="AF364" s="51" t="s">
        <v>1043</v>
      </c>
    </row>
    <row r="365" spans="1:32" x14ac:dyDescent="0.15">
      <c r="A365" s="43" t="s">
        <v>1225</v>
      </c>
      <c r="B365" s="57">
        <v>39</v>
      </c>
      <c r="C365" s="57" t="s">
        <v>1280</v>
      </c>
      <c r="D365" s="58" t="s">
        <v>1281</v>
      </c>
      <c r="E365" s="58" t="s">
        <v>1228</v>
      </c>
      <c r="F365" s="58">
        <v>3</v>
      </c>
      <c r="G365" s="46">
        <v>1</v>
      </c>
      <c r="H365" s="47" t="s">
        <v>1229</v>
      </c>
      <c r="I365" s="59" t="s">
        <v>1277</v>
      </c>
      <c r="J365" s="56">
        <v>41423</v>
      </c>
      <c r="K365" s="61"/>
      <c r="L365" s="61"/>
      <c r="M365" s="73" t="s">
        <v>1228</v>
      </c>
      <c r="N365" s="80">
        <f t="shared" si="262"/>
        <v>8000</v>
      </c>
      <c r="O365" s="77">
        <f>AVERAGE($N$2:N365)</f>
        <v>5945.3220390720371</v>
      </c>
      <c r="P365" s="77">
        <f t="shared" ref="P365" si="665">O365-O364</f>
        <v>5.6602698648148362</v>
      </c>
      <c r="Q365" s="49">
        <f t="shared" ref="Q365" si="666">AVERAGE(F358:F365)</f>
        <v>2.625</v>
      </c>
      <c r="R365" s="49">
        <f t="shared" ref="R365" si="667">AVERAGE(G358:G365)</f>
        <v>1.5</v>
      </c>
      <c r="S365" s="50">
        <f t="shared" ref="S365" si="668">COUNTIF(H359:H365, "AC")/SUM(G359:G365)</f>
        <v>0.63636363636363635</v>
      </c>
      <c r="T365" s="50">
        <f t="shared" ref="T365" si="669">(Q365/5*0.5+(1-(R365-1)/10)*0.25+S365*0.25)*10000</f>
        <v>6590.909090909091</v>
      </c>
      <c r="U365" s="50">
        <f t="shared" ref="U365" si="670">T365-T364</f>
        <v>0</v>
      </c>
      <c r="V365" s="50">
        <f>IF(A365&lt;&gt;"",AVERAGE($F$2:F365),"")</f>
        <v>1.6346153846153846</v>
      </c>
      <c r="W365" s="50">
        <f>IF(A365&lt;&gt;"", AVERAGE($G$2:G365), "")</f>
        <v>1.6373626373626373</v>
      </c>
      <c r="X365" s="50">
        <f>IF(A365&lt;&gt;"", COUNTIF($H$2:H365, "AC")/SUM($G$2:G365), "")</f>
        <v>0.59563758389261745</v>
      </c>
      <c r="Y365" s="50">
        <f t="shared" ref="Y365" si="671">IF(A365&lt;&gt;"", V365/5*0.5+(1-(W365-1)/10)*0.25+X365*0.25, "")*10000</f>
        <v>5464.3686850062686</v>
      </c>
      <c r="Z365" s="50">
        <f t="shared" ref="Z365" si="672">Y365-Y364</f>
        <v>5.899346857785531</v>
      </c>
      <c r="AA365" s="50">
        <f t="shared" si="535"/>
        <v>6.368055555555556E-2</v>
      </c>
      <c r="AB365" s="75">
        <f t="shared" si="536"/>
        <v>1.0613425925925927E-2</v>
      </c>
      <c r="AC365" s="51">
        <v>1.0613425925925927E-2</v>
      </c>
      <c r="AD365" s="51" t="s">
        <v>1043</v>
      </c>
      <c r="AE365" s="51" t="s">
        <v>1043</v>
      </c>
      <c r="AF365" s="51" t="s">
        <v>1043</v>
      </c>
    </row>
    <row r="366" spans="1:32" x14ac:dyDescent="0.15">
      <c r="A366" s="43" t="s">
        <v>1225</v>
      </c>
      <c r="B366" s="57">
        <v>75</v>
      </c>
      <c r="C366" s="57" t="s">
        <v>1282</v>
      </c>
      <c r="D366" s="58" t="s">
        <v>1283</v>
      </c>
      <c r="E366" s="58" t="s">
        <v>1228</v>
      </c>
      <c r="F366" s="58">
        <v>3</v>
      </c>
      <c r="G366" s="46">
        <v>1</v>
      </c>
      <c r="H366" s="47" t="s">
        <v>1229</v>
      </c>
      <c r="I366" s="59" t="s">
        <v>1277</v>
      </c>
      <c r="J366" s="56">
        <v>41423</v>
      </c>
      <c r="K366" s="61"/>
      <c r="L366" s="61"/>
      <c r="M366" s="73" t="s">
        <v>1228</v>
      </c>
      <c r="N366" s="80">
        <f t="shared" si="262"/>
        <v>8000</v>
      </c>
      <c r="O366" s="77">
        <f>AVERAGE($N$2:N366)</f>
        <v>5950.9512937595109</v>
      </c>
      <c r="P366" s="77">
        <f t="shared" ref="P366" si="673">O366-O365</f>
        <v>5.6292546874738036</v>
      </c>
      <c r="Q366" s="49">
        <f t="shared" ref="Q366" si="674">AVERAGE(F359:F366)</f>
        <v>2.625</v>
      </c>
      <c r="R366" s="49">
        <f t="shared" ref="R366" si="675">AVERAGE(G359:G366)</f>
        <v>1.5</v>
      </c>
      <c r="S366" s="50">
        <f t="shared" ref="S366" si="676">COUNTIF(H360:H366, "AC")/SUM(G360:G366)</f>
        <v>0.77777777777777779</v>
      </c>
      <c r="T366" s="50">
        <f t="shared" ref="T366" si="677">(Q366/5*0.5+(1-(R366-1)/10)*0.25+S366*0.25)*10000</f>
        <v>6944.4444444444443</v>
      </c>
      <c r="U366" s="50">
        <f t="shared" ref="U366" si="678">T366-T365</f>
        <v>353.53535353535335</v>
      </c>
      <c r="V366" s="50">
        <f>IF(A366&lt;&gt;"",AVERAGE($F$2:F366),"")</f>
        <v>1.6383561643835616</v>
      </c>
      <c r="W366" s="50">
        <f>IF(A366&lt;&gt;"", AVERAGE($G$2:G366), "")</f>
        <v>1.6356164383561644</v>
      </c>
      <c r="X366" s="50">
        <f>IF(A366&lt;&gt;"", COUNTIF($H$2:H366, "AC")/SUM($G$2:G366), "")</f>
        <v>0.59631490787269681</v>
      </c>
      <c r="Y366" s="50">
        <f t="shared" ref="Y366" si="679">IF(A366&lt;&gt;"", V366/5*0.5+(1-(W366-1)/10)*0.25+X366*0.25, "")*10000</f>
        <v>5470.2393244762625</v>
      </c>
      <c r="Z366" s="50">
        <f t="shared" ref="Z366" si="680">Y366-Y365</f>
        <v>5.8706394699938755</v>
      </c>
      <c r="AA366" s="50">
        <f t="shared" si="535"/>
        <v>0.11041666666666666</v>
      </c>
      <c r="AB366" s="75">
        <f t="shared" si="536"/>
        <v>1.8402777777777778E-2</v>
      </c>
      <c r="AC366" s="51">
        <v>1.8402777777777778E-2</v>
      </c>
      <c r="AD366" s="51" t="s">
        <v>1043</v>
      </c>
      <c r="AE366" s="51" t="s">
        <v>1043</v>
      </c>
      <c r="AF366" s="51" t="s">
        <v>1043</v>
      </c>
    </row>
    <row r="367" spans="1:32" x14ac:dyDescent="0.15">
      <c r="A367" s="43" t="s">
        <v>1225</v>
      </c>
      <c r="B367" s="57">
        <v>289</v>
      </c>
      <c r="C367" s="57" t="s">
        <v>1284</v>
      </c>
      <c r="D367" s="58" t="s">
        <v>20</v>
      </c>
      <c r="E367" s="58" t="s">
        <v>1228</v>
      </c>
      <c r="F367" s="58">
        <v>3</v>
      </c>
      <c r="G367" s="46">
        <v>1</v>
      </c>
      <c r="H367" s="47" t="s">
        <v>1229</v>
      </c>
      <c r="I367" s="59" t="s">
        <v>1277</v>
      </c>
      <c r="J367" s="56">
        <v>41425</v>
      </c>
      <c r="K367" s="61"/>
      <c r="L367" s="61"/>
      <c r="M367" s="73" t="s">
        <v>1228</v>
      </c>
      <c r="N367" s="80">
        <f t="shared" ref="N367:N374" si="681">(0.5*F367/5+0.25*(1-(G367-1)/10)+0.25*(IF(H367="AC",1,0)/G367))*10000</f>
        <v>8000</v>
      </c>
      <c r="O367" s="77">
        <f>AVERAGE($N$2:N367)</f>
        <v>5956.5497874924085</v>
      </c>
      <c r="P367" s="77">
        <f t="shared" ref="P367" si="682">O367-O366</f>
        <v>5.598493732897623</v>
      </c>
      <c r="Q367" s="49">
        <f t="shared" ref="Q367" si="683">AVERAGE(F360:F367)</f>
        <v>2.625</v>
      </c>
      <c r="R367" s="49">
        <f t="shared" ref="R367" si="684">AVERAGE(G360:G367)</f>
        <v>1.25</v>
      </c>
      <c r="S367" s="50">
        <f t="shared" ref="S367" si="685">COUNTIF(H361:H367, "AC")/SUM(G361:G367)</f>
        <v>0.875</v>
      </c>
      <c r="T367" s="50">
        <f t="shared" ref="T367" si="686">(Q367/5*0.5+(1-(R367-1)/10)*0.25+S367*0.25)*10000</f>
        <v>7250</v>
      </c>
      <c r="U367" s="50">
        <f t="shared" ref="U367" si="687">T367-T366</f>
        <v>305.55555555555566</v>
      </c>
      <c r="V367" s="50">
        <f>IF(A367&lt;&gt;"",AVERAGE($F$2:F367),"")</f>
        <v>1.6420765027322404</v>
      </c>
      <c r="W367" s="50">
        <f>IF(A367&lt;&gt;"", AVERAGE($G$2:G367), "")</f>
        <v>1.6338797814207651</v>
      </c>
      <c r="X367" s="50">
        <f>IF(A367&lt;&gt;"", COUNTIF($H$2:H367, "AC")/SUM($G$2:G367), "")</f>
        <v>0.59698996655518399</v>
      </c>
      <c r="Y367" s="50">
        <f t="shared" ref="Y367" si="688">IF(A367&lt;&gt;"", V367/5*0.5+(1-(W367-1)/10)*0.25+X367*0.25, "")*10000</f>
        <v>5476.0814737650089</v>
      </c>
      <c r="Z367" s="50">
        <f t="shared" ref="Z367" si="689">Y367-Y366</f>
        <v>5.842149288746441</v>
      </c>
      <c r="AA367" s="50">
        <f t="shared" si="535"/>
        <v>7.1458333333333332E-2</v>
      </c>
      <c r="AB367" s="75">
        <f t="shared" si="536"/>
        <v>1.1909722222222223E-2</v>
      </c>
      <c r="AC367" s="51">
        <v>1.1909722222222223E-2</v>
      </c>
      <c r="AD367" s="51" t="s">
        <v>1043</v>
      </c>
      <c r="AE367" s="51" t="s">
        <v>1043</v>
      </c>
      <c r="AF367" s="51" t="s">
        <v>1043</v>
      </c>
    </row>
    <row r="368" spans="1:32" x14ac:dyDescent="0.15">
      <c r="A368" s="43" t="s">
        <v>1225</v>
      </c>
      <c r="B368" s="57">
        <v>10</v>
      </c>
      <c r="C368" s="57" t="s">
        <v>1285</v>
      </c>
      <c r="D368" s="58" t="s">
        <v>1283</v>
      </c>
      <c r="E368" s="58" t="s">
        <v>1228</v>
      </c>
      <c r="F368" s="58">
        <v>3</v>
      </c>
      <c r="G368" s="46">
        <v>3</v>
      </c>
      <c r="H368" s="47" t="s">
        <v>1229</v>
      </c>
      <c r="I368" s="59" t="s">
        <v>1277</v>
      </c>
      <c r="J368" s="56">
        <v>41432</v>
      </c>
      <c r="K368" s="61"/>
      <c r="L368" s="61" t="s">
        <v>1286</v>
      </c>
      <c r="M368" s="73" t="s">
        <v>1228</v>
      </c>
      <c r="N368" s="80">
        <f t="shared" si="681"/>
        <v>5833.3333333333339</v>
      </c>
      <c r="O368" s="77">
        <f>AVERAGE($N$2:N368)</f>
        <v>5956.2140478352994</v>
      </c>
      <c r="P368" s="77">
        <f t="shared" ref="P368" si="690">O368-O367</f>
        <v>-0.3357396571091158</v>
      </c>
      <c r="Q368" s="49">
        <f t="shared" ref="Q368" si="691">AVERAGE(F361:F368)</f>
        <v>2.625</v>
      </c>
      <c r="R368" s="49">
        <f t="shared" ref="R368" si="692">AVERAGE(G361:G368)</f>
        <v>1.375</v>
      </c>
      <c r="S368" s="50">
        <f t="shared" ref="S368" si="693">COUNTIF(H362:H368, "AC")/SUM(G362:G368)</f>
        <v>0.7</v>
      </c>
      <c r="T368" s="50">
        <f t="shared" ref="T368" si="694">(Q368/5*0.5+(1-(R368-1)/10)*0.25+S368*0.25)*10000</f>
        <v>6781.2500000000009</v>
      </c>
      <c r="U368" s="50">
        <f t="shared" ref="U368" si="695">T368-T367</f>
        <v>-468.74999999999909</v>
      </c>
      <c r="V368" s="50">
        <f>IF(A368&lt;&gt;"",AVERAGE($F$2:F368),"")</f>
        <v>1.6457765667574933</v>
      </c>
      <c r="W368" s="50">
        <f>IF(A368&lt;&gt;"", AVERAGE($G$2:G368), "")</f>
        <v>1.6376021798365124</v>
      </c>
      <c r="X368" s="50">
        <f>IF(A368&lt;&gt;"", COUNTIF($H$2:H368, "AC")/SUM($G$2:G368), "")</f>
        <v>0.59567387687188023</v>
      </c>
      <c r="Y368" s="50">
        <f t="shared" ref="Y368" si="696">IF(A368&lt;&gt;"", V368/5*0.5+(1-(W368-1)/10)*0.25+X368*0.25, "")*10000</f>
        <v>5475.5607139780659</v>
      </c>
      <c r="Z368" s="50">
        <f t="shared" ref="Z368" si="697">Y368-Y367</f>
        <v>-0.52075978694301739</v>
      </c>
      <c r="AA368" s="50">
        <f t="shared" si="535"/>
        <v>0.14395833333333333</v>
      </c>
      <c r="AB368" s="75">
        <f t="shared" si="536"/>
        <v>2.3993055555555556E-2</v>
      </c>
      <c r="AC368" s="51">
        <v>2.3993055555555556E-2</v>
      </c>
      <c r="AD368" s="51" t="s">
        <v>1043</v>
      </c>
      <c r="AE368" s="51" t="s">
        <v>1043</v>
      </c>
      <c r="AF368" s="51" t="s">
        <v>1043</v>
      </c>
    </row>
    <row r="369" spans="1:32" x14ac:dyDescent="0.15">
      <c r="A369" s="43" t="s">
        <v>1225</v>
      </c>
      <c r="B369" s="57">
        <v>119</v>
      </c>
      <c r="C369" s="57" t="s">
        <v>1287</v>
      </c>
      <c r="D369" s="58" t="s">
        <v>12</v>
      </c>
      <c r="E369" s="58" t="s">
        <v>1228</v>
      </c>
      <c r="F369" s="58">
        <v>2</v>
      </c>
      <c r="G369" s="46">
        <v>1</v>
      </c>
      <c r="H369" s="47" t="s">
        <v>1229</v>
      </c>
      <c r="I369" s="59" t="s">
        <v>1230</v>
      </c>
      <c r="J369" s="56">
        <v>41432</v>
      </c>
      <c r="K369" s="61"/>
      <c r="L369" s="61"/>
      <c r="M369" s="73" t="s">
        <v>1228</v>
      </c>
      <c r="N369" s="80">
        <f t="shared" si="681"/>
        <v>7000</v>
      </c>
      <c r="O369" s="77">
        <f>AVERAGE($N$2:N369)</f>
        <v>5959.0504227053125</v>
      </c>
      <c r="P369" s="77">
        <f t="shared" ref="P369" si="698">O369-O368</f>
        <v>2.83637487001306</v>
      </c>
      <c r="Q369" s="49">
        <f t="shared" ref="Q369" si="699">AVERAGE(F362:F369)</f>
        <v>2.625</v>
      </c>
      <c r="R369" s="49">
        <f t="shared" ref="R369" si="700">AVERAGE(G362:G369)</f>
        <v>1.375</v>
      </c>
      <c r="S369" s="50">
        <f t="shared" ref="S369" si="701">COUNTIF(H363:H369, "AC")/SUM(G363:G369)</f>
        <v>0.7</v>
      </c>
      <c r="T369" s="50">
        <f t="shared" ref="T369" si="702">(Q369/5*0.5+(1-(R369-1)/10)*0.25+S369*0.25)*10000</f>
        <v>6781.2500000000009</v>
      </c>
      <c r="U369" s="50">
        <f t="shared" ref="U369" si="703">T369-T368</f>
        <v>0</v>
      </c>
      <c r="V369" s="50">
        <f>IF(A369&lt;&gt;"",AVERAGE($F$2:F369),"")</f>
        <v>1.6467391304347827</v>
      </c>
      <c r="W369" s="50">
        <f>IF(A369&lt;&gt;"", AVERAGE($G$2:G369), "")</f>
        <v>1.6358695652173914</v>
      </c>
      <c r="X369" s="50">
        <f>IF(A369&lt;&gt;"", COUNTIF($H$2:H369, "AC")/SUM($G$2:G369), "")</f>
        <v>0.59634551495016608</v>
      </c>
      <c r="Y369" s="50">
        <f t="shared" ref="Y369" si="704">IF(A369&lt;&gt;"", V369/5*0.5+(1-(W369-1)/10)*0.25+X369*0.25, "")*10000</f>
        <v>5478.6355265058492</v>
      </c>
      <c r="Z369" s="50">
        <f t="shared" ref="Z369" si="705">Y369-Y368</f>
        <v>3.0748125277832514</v>
      </c>
      <c r="AA369" s="50">
        <f t="shared" si="535"/>
        <v>4.8541666666666664E-2</v>
      </c>
      <c r="AB369" s="75">
        <f t="shared" si="536"/>
        <v>8.0902777777777778E-3</v>
      </c>
      <c r="AC369" s="51">
        <v>8.0902777777777778E-3</v>
      </c>
      <c r="AD369" s="51" t="s">
        <v>1043</v>
      </c>
      <c r="AE369" s="51" t="s">
        <v>1043</v>
      </c>
      <c r="AF369" s="51" t="s">
        <v>1043</v>
      </c>
    </row>
    <row r="370" spans="1:32" x14ac:dyDescent="0.15">
      <c r="A370" s="43" t="s">
        <v>1225</v>
      </c>
      <c r="B370" s="57">
        <v>73</v>
      </c>
      <c r="C370" s="57" t="s">
        <v>1288</v>
      </c>
      <c r="D370" s="58" t="s">
        <v>1289</v>
      </c>
      <c r="E370" s="58" t="s">
        <v>1228</v>
      </c>
      <c r="F370" s="58">
        <v>3</v>
      </c>
      <c r="G370" s="46">
        <v>1</v>
      </c>
      <c r="H370" s="47" t="s">
        <v>1229</v>
      </c>
      <c r="I370" s="59" t="s">
        <v>1277</v>
      </c>
      <c r="J370" s="56">
        <v>41432</v>
      </c>
      <c r="K370" s="61"/>
      <c r="L370" s="61"/>
      <c r="M370" s="73" t="s">
        <v>1228</v>
      </c>
      <c r="N370" s="80">
        <f t="shared" si="681"/>
        <v>8000</v>
      </c>
      <c r="O370" s="77">
        <f>AVERAGE($N$2:N370)</f>
        <v>5964.581451370068</v>
      </c>
      <c r="P370" s="77">
        <f t="shared" ref="P370" si="706">O370-O369</f>
        <v>5.5310286647554676</v>
      </c>
      <c r="Q370" s="49">
        <f t="shared" ref="Q370" si="707">AVERAGE(F363:F370)</f>
        <v>2.75</v>
      </c>
      <c r="R370" s="49">
        <f t="shared" ref="R370" si="708">AVERAGE(G363:G370)</f>
        <v>1.375</v>
      </c>
      <c r="S370" s="50">
        <f t="shared" ref="S370" si="709">COUNTIF(H364:H370, "AC")/SUM(G364:G370)</f>
        <v>0.77777777777777779</v>
      </c>
      <c r="T370" s="50">
        <f t="shared" ref="T370" si="710">(Q370/5*0.5+(1-(R370-1)/10)*0.25+S370*0.25)*10000</f>
        <v>7100.6944444444443</v>
      </c>
      <c r="U370" s="50">
        <f t="shared" ref="U370" si="711">T370-T369</f>
        <v>319.44444444444343</v>
      </c>
      <c r="V370" s="50">
        <f>IF(A370&lt;&gt;"",AVERAGE($F$2:F370),"")</f>
        <v>1.6504065040650406</v>
      </c>
      <c r="W370" s="50">
        <f>IF(A370&lt;&gt;"", AVERAGE($G$2:G370), "")</f>
        <v>1.6341463414634145</v>
      </c>
      <c r="X370" s="50">
        <f>IF(A370&lt;&gt;"", COUNTIF($H$2:H370, "AC")/SUM($G$2:G370), "")</f>
        <v>0.59701492537313428</v>
      </c>
      <c r="Y370" s="50">
        <f t="shared" ref="Y370" si="712">IF(A370&lt;&gt;"", V370/5*0.5+(1-(W370-1)/10)*0.25+X370*0.25, "")*10000</f>
        <v>5484.4072321320227</v>
      </c>
      <c r="Z370" s="50">
        <f t="shared" ref="Z370" si="713">Y370-Y369</f>
        <v>5.7717056261735706</v>
      </c>
      <c r="AA370" s="50">
        <f t="shared" si="535"/>
        <v>5.3958333333333323E-2</v>
      </c>
      <c r="AB370" s="75">
        <f t="shared" si="536"/>
        <v>8.9930555555555545E-3</v>
      </c>
      <c r="AC370" s="51">
        <v>8.9930555555555545E-3</v>
      </c>
      <c r="AD370" s="51" t="s">
        <v>1043</v>
      </c>
      <c r="AE370" s="51" t="s">
        <v>1043</v>
      </c>
      <c r="AF370" s="51" t="s">
        <v>1043</v>
      </c>
    </row>
    <row r="371" spans="1:32" x14ac:dyDescent="0.15">
      <c r="A371" s="43" t="s">
        <v>1225</v>
      </c>
      <c r="B371" s="57">
        <v>26</v>
      </c>
      <c r="C371" s="57" t="s">
        <v>1290</v>
      </c>
      <c r="D371" s="58" t="s">
        <v>141</v>
      </c>
      <c r="E371" s="58" t="s">
        <v>1228</v>
      </c>
      <c r="F371" s="58">
        <v>2</v>
      </c>
      <c r="G371" s="46">
        <v>1</v>
      </c>
      <c r="H371" s="47" t="s">
        <v>1229</v>
      </c>
      <c r="I371" s="59" t="s">
        <v>1230</v>
      </c>
      <c r="J371" s="56">
        <v>41432</v>
      </c>
      <c r="K371" s="61"/>
      <c r="L371" s="61"/>
      <c r="M371" s="73" t="s">
        <v>1228</v>
      </c>
      <c r="N371" s="80">
        <f t="shared" si="681"/>
        <v>7000</v>
      </c>
      <c r="O371" s="77">
        <f>AVERAGE($N$2:N371)</f>
        <v>5967.3798798798789</v>
      </c>
      <c r="P371" s="77">
        <f t="shared" ref="P371" si="714">O371-O370</f>
        <v>2.7984285098109467</v>
      </c>
      <c r="Q371" s="49">
        <f t="shared" ref="Q371" si="715">AVERAGE(F364:F371)</f>
        <v>2.625</v>
      </c>
      <c r="R371" s="49">
        <f t="shared" ref="R371" si="716">AVERAGE(G364:G371)</f>
        <v>1.25</v>
      </c>
      <c r="S371" s="50">
        <f t="shared" ref="S371" si="717">COUNTIF(H365:H371, "AC")/SUM(G365:G371)</f>
        <v>0.77777777777777779</v>
      </c>
      <c r="T371" s="50">
        <f t="shared" ref="T371" si="718">(Q371/5*0.5+(1-(R371-1)/10)*0.25+S371*0.25)*10000</f>
        <v>7006.9444444444443</v>
      </c>
      <c r="U371" s="50">
        <f t="shared" ref="U371" si="719">T371-T370</f>
        <v>-93.75</v>
      </c>
      <c r="V371" s="50">
        <f>IF(A371&lt;&gt;"",AVERAGE($F$2:F371),"")</f>
        <v>1.6513513513513514</v>
      </c>
      <c r="W371" s="50">
        <f>IF(A371&lt;&gt;"", AVERAGE($G$2:G371), "")</f>
        <v>1.6324324324324324</v>
      </c>
      <c r="X371" s="50">
        <f>IF(A371&lt;&gt;"", COUNTIF($H$2:H371, "AC")/SUM($G$2:G371), "")</f>
        <v>0.59768211920529801</v>
      </c>
      <c r="Y371" s="50">
        <f t="shared" ref="Y371" si="720">IF(A371&lt;&gt;"", V371/5*0.5+(1-(W371-1)/10)*0.25+X371*0.25, "")*10000</f>
        <v>5487.4485412564882</v>
      </c>
      <c r="Z371" s="50">
        <f t="shared" ref="Z371" si="721">Y371-Y370</f>
        <v>3.0413091244654424</v>
      </c>
      <c r="AA371" s="50">
        <f t="shared" si="535"/>
        <v>3.3194444444444443E-2</v>
      </c>
      <c r="AB371" s="75">
        <f t="shared" si="536"/>
        <v>5.5324074074074069E-3</v>
      </c>
      <c r="AC371" s="51">
        <v>5.5324074074074069E-3</v>
      </c>
      <c r="AD371" s="51" t="s">
        <v>1043</v>
      </c>
      <c r="AE371" s="51" t="s">
        <v>1043</v>
      </c>
      <c r="AF371" s="51" t="s">
        <v>1043</v>
      </c>
    </row>
    <row r="372" spans="1:32" x14ac:dyDescent="0.15">
      <c r="A372" s="43" t="s">
        <v>1225</v>
      </c>
      <c r="B372" s="57">
        <v>1</v>
      </c>
      <c r="C372" s="57" t="s">
        <v>1291</v>
      </c>
      <c r="D372" s="58" t="s">
        <v>1292</v>
      </c>
      <c r="E372" s="58" t="s">
        <v>1228</v>
      </c>
      <c r="F372" s="58">
        <v>2</v>
      </c>
      <c r="G372" s="46">
        <v>1</v>
      </c>
      <c r="H372" s="47" t="s">
        <v>1229</v>
      </c>
      <c r="I372" s="59" t="s">
        <v>1230</v>
      </c>
      <c r="J372" s="56">
        <v>41433</v>
      </c>
      <c r="K372" s="61"/>
      <c r="L372" s="61"/>
      <c r="M372" s="73" t="s">
        <v>1228</v>
      </c>
      <c r="N372" s="80">
        <f t="shared" si="681"/>
        <v>7000</v>
      </c>
      <c r="O372" s="77">
        <f>AVERAGE($N$2:N372)</f>
        <v>5970.1632225217118</v>
      </c>
      <c r="P372" s="77">
        <f t="shared" ref="P372" si="722">O372-O371</f>
        <v>2.78334264183286</v>
      </c>
      <c r="Q372" s="49">
        <f t="shared" ref="Q372" si="723">AVERAGE(F365:F372)</f>
        <v>2.625</v>
      </c>
      <c r="R372" s="49">
        <f t="shared" ref="R372" si="724">AVERAGE(G365:G372)</f>
        <v>1.25</v>
      </c>
      <c r="S372" s="50">
        <f t="shared" ref="S372" si="725">COUNTIF(H366:H372, "AC")/SUM(G366:G372)</f>
        <v>0.77777777777777779</v>
      </c>
      <c r="T372" s="50">
        <f t="shared" ref="T372" si="726">(Q372/5*0.5+(1-(R372-1)/10)*0.25+S372*0.25)*10000</f>
        <v>7006.9444444444443</v>
      </c>
      <c r="U372" s="50">
        <f t="shared" ref="U372" si="727">T372-T371</f>
        <v>0</v>
      </c>
      <c r="V372" s="50">
        <f>IF(A372&lt;&gt;"",AVERAGE($F$2:F372),"")</f>
        <v>1.6522911051212938</v>
      </c>
      <c r="W372" s="50">
        <f>IF(A372&lt;&gt;"", AVERAGE($G$2:G372), "")</f>
        <v>1.6307277628032344</v>
      </c>
      <c r="X372" s="50">
        <f>IF(A372&lt;&gt;"", COUNTIF($H$2:H372, "AC")/SUM($G$2:G372), "")</f>
        <v>0.59834710743801656</v>
      </c>
      <c r="Y372" s="50">
        <f t="shared" ref="Y372" si="728">IF(A372&lt;&gt;"", V372/5*0.5+(1-(W372-1)/10)*0.25+X372*0.25, "")*10000</f>
        <v>5490.4769330155268</v>
      </c>
      <c r="Z372" s="50">
        <f t="shared" ref="Z372" si="729">Y372-Y371</f>
        <v>3.0283917590386409</v>
      </c>
      <c r="AA372" s="50">
        <f t="shared" si="535"/>
        <v>4.8194444444444436E-2</v>
      </c>
      <c r="AB372" s="75">
        <f t="shared" si="536"/>
        <v>8.0324074074074065E-3</v>
      </c>
      <c r="AC372" s="51">
        <v>8.0324074074074065E-3</v>
      </c>
      <c r="AD372" s="51" t="s">
        <v>1043</v>
      </c>
      <c r="AE372" s="51" t="s">
        <v>1043</v>
      </c>
      <c r="AF372" s="51" t="s">
        <v>1043</v>
      </c>
    </row>
    <row r="373" spans="1:32" x14ac:dyDescent="0.15">
      <c r="A373" s="43" t="s">
        <v>1225</v>
      </c>
      <c r="B373" s="57">
        <v>80</v>
      </c>
      <c r="C373" s="57" t="s">
        <v>1293</v>
      </c>
      <c r="D373" s="58" t="s">
        <v>1294</v>
      </c>
      <c r="E373" s="58" t="s">
        <v>1228</v>
      </c>
      <c r="F373" s="58">
        <v>2</v>
      </c>
      <c r="G373" s="46">
        <v>1</v>
      </c>
      <c r="H373" s="47" t="s">
        <v>1229</v>
      </c>
      <c r="I373" s="59" t="s">
        <v>1277</v>
      </c>
      <c r="J373" s="56">
        <v>41433</v>
      </c>
      <c r="K373" s="61"/>
      <c r="L373" s="61"/>
      <c r="M373" s="73" t="s">
        <v>1228</v>
      </c>
      <c r="N373" s="80">
        <f t="shared" si="681"/>
        <v>7000</v>
      </c>
      <c r="O373" s="77">
        <f>AVERAGE($N$2:N373)</f>
        <v>5972.9316009557933</v>
      </c>
      <c r="P373" s="77">
        <f t="shared" ref="P373" si="730">O373-O372</f>
        <v>2.7683784340815691</v>
      </c>
      <c r="Q373" s="49">
        <f t="shared" ref="Q373" si="731">AVERAGE(F366:F373)</f>
        <v>2.5</v>
      </c>
      <c r="R373" s="49">
        <f t="shared" ref="R373" si="732">AVERAGE(G366:G373)</f>
        <v>1.25</v>
      </c>
      <c r="S373" s="50">
        <f t="shared" ref="S373" si="733">COUNTIF(H367:H373, "AC")/SUM(G367:G373)</f>
        <v>0.77777777777777779</v>
      </c>
      <c r="T373" s="50">
        <f t="shared" ref="T373" si="734">(Q373/5*0.5+(1-(R373-1)/10)*0.25+S373*0.25)*10000</f>
        <v>6881.9444444444443</v>
      </c>
      <c r="U373" s="50">
        <f t="shared" ref="U373" si="735">T373-T372</f>
        <v>-125</v>
      </c>
      <c r="V373" s="50">
        <f>IF(A373&lt;&gt;"",AVERAGE($F$2:F373),"")</f>
        <v>1.653225806451613</v>
      </c>
      <c r="W373" s="50">
        <f>IF(A373&lt;&gt;"", AVERAGE($G$2:G373), "")</f>
        <v>1.6290322580645162</v>
      </c>
      <c r="X373" s="50">
        <f>IF(A373&lt;&gt;"", COUNTIF($H$2:H373, "AC")/SUM($G$2:G373), "")</f>
        <v>0.59900990099009899</v>
      </c>
      <c r="Y373" s="50">
        <f t="shared" ref="Y373" si="736">IF(A373&lt;&gt;"", V373/5*0.5+(1-(W373-1)/10)*0.25+X373*0.25, "")*10000</f>
        <v>5493.4924944107324</v>
      </c>
      <c r="Z373" s="50">
        <f t="shared" ref="Z373" si="737">Y373-Y372</f>
        <v>3.0155613952056228</v>
      </c>
      <c r="AA373" s="50">
        <f t="shared" si="535"/>
        <v>4.6666666666666662E-2</v>
      </c>
      <c r="AB373" s="75">
        <f t="shared" si="536"/>
        <v>7.7777777777777767E-3</v>
      </c>
      <c r="AC373" s="51">
        <v>7.7777777777777767E-3</v>
      </c>
      <c r="AD373" s="51" t="s">
        <v>1043</v>
      </c>
      <c r="AE373" s="51" t="s">
        <v>1043</v>
      </c>
      <c r="AF373" s="51" t="s">
        <v>1043</v>
      </c>
    </row>
    <row r="374" spans="1:32" x14ac:dyDescent="0.15">
      <c r="A374" s="43" t="s">
        <v>1225</v>
      </c>
      <c r="B374" s="57">
        <v>90</v>
      </c>
      <c r="C374" s="57" t="s">
        <v>1295</v>
      </c>
      <c r="D374" s="58" t="s">
        <v>494</v>
      </c>
      <c r="E374" s="58">
        <v>1</v>
      </c>
      <c r="F374" s="58">
        <v>3</v>
      </c>
      <c r="G374" s="46">
        <v>2</v>
      </c>
      <c r="H374" s="47" t="s">
        <v>1229</v>
      </c>
      <c r="I374" s="59" t="s">
        <v>1277</v>
      </c>
      <c r="J374" s="56">
        <v>41433</v>
      </c>
      <c r="K374" s="61"/>
      <c r="L374" s="61"/>
      <c r="M374" s="73" t="s">
        <v>734</v>
      </c>
      <c r="N374" s="80">
        <f t="shared" si="681"/>
        <v>6500</v>
      </c>
      <c r="O374" s="77">
        <f>AVERAGE($N$2:N374)</f>
        <v>5974.3446529639541</v>
      </c>
      <c r="P374" s="77">
        <f t="shared" ref="P374" si="738">O374-O373</f>
        <v>1.4130520081607756</v>
      </c>
      <c r="Q374" s="49">
        <f t="shared" ref="Q374" si="739">AVERAGE(F367:F374)</f>
        <v>2.5</v>
      </c>
      <c r="R374" s="49">
        <f t="shared" ref="R374" si="740">AVERAGE(G367:G374)</f>
        <v>1.375</v>
      </c>
      <c r="S374" s="50">
        <f t="shared" ref="S374" si="741">COUNTIF(H368:H374, "AC")/SUM(G368:G374)</f>
        <v>0.7</v>
      </c>
      <c r="T374" s="50">
        <f t="shared" ref="T374" si="742">(Q374/5*0.5+(1-(R374-1)/10)*0.25+S374*0.25)*10000</f>
        <v>6656.2499999999991</v>
      </c>
      <c r="U374" s="50">
        <f t="shared" ref="U374" si="743">T374-T373</f>
        <v>-225.69444444444525</v>
      </c>
      <c r="V374" s="50">
        <f>IF(A374&lt;&gt;"",AVERAGE($F$2:F374),"")</f>
        <v>1.6568364611260054</v>
      </c>
      <c r="W374" s="50">
        <f>IF(A374&lt;&gt;"", AVERAGE($G$2:G374), "")</f>
        <v>1.6300268096514745</v>
      </c>
      <c r="X374" s="50">
        <f>IF(A374&lt;&gt;"", COUNTIF($H$2:H374, "AC")/SUM($G$2:G374), "")</f>
        <v>0.59868421052631582</v>
      </c>
      <c r="Y374" s="50">
        <f t="shared" ref="Y374" si="744">IF(A374&lt;&gt;"", V374/5*0.5+(1-(W374-1)/10)*0.25+X374*0.25, "")*10000</f>
        <v>5496.0402850289256</v>
      </c>
      <c r="Z374" s="50">
        <f t="shared" ref="Z374" si="745">Y374-Y373</f>
        <v>2.5477906181931758</v>
      </c>
      <c r="AA374" s="50">
        <f t="shared" si="535"/>
        <v>5.8263888888888879E-2</v>
      </c>
      <c r="AB374" s="75">
        <f t="shared" si="536"/>
        <v>9.7106481481481471E-3</v>
      </c>
      <c r="AC374" s="51">
        <v>9.7106481481481471E-3</v>
      </c>
      <c r="AD374" s="51" t="s">
        <v>1043</v>
      </c>
      <c r="AE374" s="51" t="s">
        <v>1043</v>
      </c>
      <c r="AF374" s="51" t="s">
        <v>1043</v>
      </c>
    </row>
    <row r="375" spans="1:32" x14ac:dyDescent="0.15">
      <c r="A375" s="43" t="s">
        <v>1225</v>
      </c>
      <c r="B375" s="57">
        <v>120</v>
      </c>
      <c r="C375" s="57" t="s">
        <v>1296</v>
      </c>
      <c r="D375" s="58" t="s">
        <v>435</v>
      </c>
      <c r="E375" s="58" t="s">
        <v>1228</v>
      </c>
      <c r="F375" s="58">
        <v>3</v>
      </c>
      <c r="G375" s="46">
        <v>1</v>
      </c>
      <c r="H375" s="47" t="s">
        <v>1229</v>
      </c>
      <c r="I375" s="59" t="s">
        <v>1277</v>
      </c>
      <c r="J375" s="56">
        <v>41433</v>
      </c>
      <c r="K375" s="61"/>
      <c r="L375" s="61"/>
      <c r="M375" s="73" t="s">
        <v>1228</v>
      </c>
      <c r="N375" s="80">
        <f t="shared" ref="N375" si="746">(0.5*F375/5+0.25*(1-(G375-1)/10)+0.25*(IF(H375="AC",1,0)/G375))*10000</f>
        <v>8000</v>
      </c>
      <c r="O375" s="77">
        <f>AVERAGE($N$2:N375)</f>
        <v>5979.7608437314302</v>
      </c>
      <c r="P375" s="77">
        <f t="shared" ref="P375" si="747">O375-O374</f>
        <v>5.4161907674761096</v>
      </c>
      <c r="Q375" s="49">
        <f t="shared" ref="Q375" si="748">AVERAGE(F368:F375)</f>
        <v>2.5</v>
      </c>
      <c r="R375" s="49">
        <f t="shared" ref="R375" si="749">AVERAGE(G368:G375)</f>
        <v>1.375</v>
      </c>
      <c r="S375" s="50">
        <f t="shared" ref="S375" si="750">COUNTIF(H369:H375, "AC")/SUM(G369:G375)</f>
        <v>0.875</v>
      </c>
      <c r="T375" s="50">
        <f t="shared" ref="T375" si="751">(Q375/5*0.5+(1-(R375-1)/10)*0.25+S375*0.25)*10000</f>
        <v>7093.75</v>
      </c>
      <c r="U375" s="50">
        <f t="shared" ref="U375" si="752">T375-T374</f>
        <v>437.50000000000091</v>
      </c>
      <c r="V375" s="50">
        <f>IF(A375&lt;&gt;"",AVERAGE($F$2:F375),"")</f>
        <v>1.660427807486631</v>
      </c>
      <c r="W375" s="50">
        <f>IF(A375&lt;&gt;"", AVERAGE($G$2:G375), "")</f>
        <v>1.6283422459893049</v>
      </c>
      <c r="X375" s="50">
        <f>IF(A375&lt;&gt;"", COUNTIF($H$2:H375, "AC")/SUM($G$2:G375), "")</f>
        <v>0.59934318555008215</v>
      </c>
      <c r="Y375" s="50">
        <f t="shared" ref="Y375" si="753">IF(A375&lt;&gt;"", V375/5*0.5+(1-(W375-1)/10)*0.25+X375*0.25, "")*10000</f>
        <v>5501.7002098645107</v>
      </c>
      <c r="Z375" s="50">
        <f t="shared" ref="Z375" si="754">Y375-Y374</f>
        <v>5.6599248355851159</v>
      </c>
      <c r="AA375" s="50">
        <f t="shared" si="535"/>
        <v>5.9097222222222225E-2</v>
      </c>
      <c r="AB375" s="75">
        <f t="shared" si="536"/>
        <v>9.8495370370370369E-3</v>
      </c>
      <c r="AC375" s="51">
        <v>9.8495370370370369E-3</v>
      </c>
      <c r="AD375" s="51" t="s">
        <v>1043</v>
      </c>
      <c r="AE375" s="51" t="s">
        <v>1043</v>
      </c>
      <c r="AF375" s="51" t="s">
        <v>1043</v>
      </c>
    </row>
    <row r="376" spans="1:32" x14ac:dyDescent="0.15">
      <c r="A376" s="43" t="s">
        <v>1225</v>
      </c>
      <c r="B376" s="57">
        <v>40</v>
      </c>
      <c r="C376" s="33" t="s">
        <v>1297</v>
      </c>
      <c r="D376" s="58" t="s">
        <v>1281</v>
      </c>
      <c r="E376" s="58" t="s">
        <v>1228</v>
      </c>
      <c r="F376" s="58">
        <v>3</v>
      </c>
      <c r="G376" s="46">
        <v>1</v>
      </c>
      <c r="H376" s="47" t="s">
        <v>1229</v>
      </c>
      <c r="I376" s="59" t="s">
        <v>1277</v>
      </c>
      <c r="J376" s="56">
        <v>41433</v>
      </c>
      <c r="K376" s="61"/>
      <c r="L376" s="61" t="s">
        <v>1298</v>
      </c>
      <c r="M376" s="73" t="s">
        <v>1228</v>
      </c>
      <c r="N376" s="80">
        <f t="shared" ref="N376:N378" si="755">(0.5*F376/5+0.25*(1-(G376-1)/10)+0.25*(IF(H376="AC",1,0)/G376))*10000</f>
        <v>8000</v>
      </c>
      <c r="O376" s="77">
        <f>AVERAGE($N$2:N376)</f>
        <v>5985.1481481481469</v>
      </c>
      <c r="P376" s="77">
        <f t="shared" ref="P376" si="756">O376-O375</f>
        <v>5.3873044167166881</v>
      </c>
      <c r="Q376" s="49">
        <f t="shared" ref="Q376" si="757">AVERAGE(F369:F376)</f>
        <v>2.5</v>
      </c>
      <c r="R376" s="49">
        <f t="shared" ref="R376" si="758">AVERAGE(G369:G376)</f>
        <v>1.125</v>
      </c>
      <c r="S376" s="50">
        <f t="shared" ref="S376" si="759">COUNTIF(H370:H376, "AC")/SUM(G370:G376)</f>
        <v>0.875</v>
      </c>
      <c r="T376" s="50">
        <f t="shared" ref="T376" si="760">(Q376/5*0.5+(1-(R376-1)/10)*0.25+S376*0.25)*10000</f>
        <v>7156.25</v>
      </c>
      <c r="U376" s="50">
        <f t="shared" ref="U376" si="761">T376-T375</f>
        <v>62.5</v>
      </c>
      <c r="V376" s="50">
        <f>IF(A376&lt;&gt;"",AVERAGE($F$2:F376),"")</f>
        <v>1.6639999999999999</v>
      </c>
      <c r="W376" s="50">
        <f>IF(A376&lt;&gt;"", AVERAGE($G$2:G376), "")</f>
        <v>1.6266666666666667</v>
      </c>
      <c r="X376" s="50">
        <f>IF(A376&lt;&gt;"", COUNTIF($H$2:H376, "AC")/SUM($G$2:G376), "")</f>
        <v>0.6</v>
      </c>
      <c r="Y376" s="50">
        <f t="shared" ref="Y376" si="762">IF(A376&lt;&gt;"", V376/5*0.5+(1-(W376-1)/10)*0.25+X376*0.25, "")*10000</f>
        <v>5507.333333333333</v>
      </c>
      <c r="Z376" s="50">
        <f t="shared" ref="Z376" si="763">Y376-Y375</f>
        <v>5.6331234688223049</v>
      </c>
      <c r="AA376" s="50">
        <f t="shared" si="535"/>
        <v>7.4236111111111114E-2</v>
      </c>
      <c r="AB376" s="75">
        <f t="shared" si="536"/>
        <v>1.2372685185185186E-2</v>
      </c>
      <c r="AC376" s="51">
        <v>1.2372685185185186E-2</v>
      </c>
      <c r="AD376" s="51" t="s">
        <v>1043</v>
      </c>
      <c r="AE376" s="51" t="s">
        <v>1043</v>
      </c>
      <c r="AF376" s="51" t="s">
        <v>1043</v>
      </c>
    </row>
    <row r="377" spans="1:32" x14ac:dyDescent="0.15">
      <c r="A377" s="43" t="s">
        <v>1225</v>
      </c>
      <c r="B377" s="57">
        <v>219</v>
      </c>
      <c r="C377" s="33" t="s">
        <v>1299</v>
      </c>
      <c r="D377" s="58" t="s">
        <v>1292</v>
      </c>
      <c r="E377" s="58" t="s">
        <v>1228</v>
      </c>
      <c r="F377" s="58">
        <v>2</v>
      </c>
      <c r="G377" s="46">
        <v>2</v>
      </c>
      <c r="H377" s="47" t="s">
        <v>1229</v>
      </c>
      <c r="I377" s="59" t="s">
        <v>1230</v>
      </c>
      <c r="J377" s="56">
        <v>41433</v>
      </c>
      <c r="K377" s="61"/>
      <c r="L377" s="61"/>
      <c r="M377" s="73" t="s">
        <v>1228</v>
      </c>
      <c r="N377" s="80">
        <f t="shared" si="755"/>
        <v>5500</v>
      </c>
      <c r="O377" s="77">
        <f>AVERAGE($N$2:N377)</f>
        <v>5983.8578605200928</v>
      </c>
      <c r="P377" s="77">
        <f t="shared" ref="P377" si="764">O377-O376</f>
        <v>-1.2902876280541022</v>
      </c>
      <c r="Q377" s="49">
        <f t="shared" ref="Q377" si="765">AVERAGE(F370:F377)</f>
        <v>2.5</v>
      </c>
      <c r="R377" s="49">
        <f t="shared" ref="R377" si="766">AVERAGE(G370:G377)</f>
        <v>1.25</v>
      </c>
      <c r="S377" s="50">
        <f t="shared" ref="S377" si="767">COUNTIF(H371:H377, "AC")/SUM(G371:G377)</f>
        <v>0.77777777777777779</v>
      </c>
      <c r="T377" s="50">
        <f t="shared" ref="T377" si="768">(Q377/5*0.5+(1-(R377-1)/10)*0.25+S377*0.25)*10000</f>
        <v>6881.9444444444443</v>
      </c>
      <c r="U377" s="50">
        <f t="shared" ref="U377" si="769">T377-T376</f>
        <v>-274.30555555555566</v>
      </c>
      <c r="V377" s="50">
        <f>IF(A377&lt;&gt;"",AVERAGE($F$2:F377),"")</f>
        <v>1.6648936170212767</v>
      </c>
      <c r="W377" s="50">
        <f>IF(A377&lt;&gt;"", AVERAGE($G$2:G377), "")</f>
        <v>1.6276595744680851</v>
      </c>
      <c r="X377" s="50">
        <f>IF(A377&lt;&gt;"", COUNTIF($H$2:H377, "AC")/SUM($G$2:G377), "")</f>
        <v>0.59967320261437906</v>
      </c>
      <c r="Y377" s="50">
        <f t="shared" ref="Y377" si="770">IF(A377&lt;&gt;"", V377/5*0.5+(1-(W377-1)/10)*0.25+X377*0.25, "")*10000</f>
        <v>5507.1617299402033</v>
      </c>
      <c r="Z377" s="50">
        <f t="shared" ref="Z377" si="771">Y377-Y376</f>
        <v>-0.17160339312977158</v>
      </c>
      <c r="AA377" s="50">
        <f t="shared" si="535"/>
        <v>4.7708333333333325E-2</v>
      </c>
      <c r="AB377" s="75">
        <f t="shared" si="536"/>
        <v>7.951388888888888E-3</v>
      </c>
      <c r="AC377" s="51">
        <v>7.951388888888888E-3</v>
      </c>
      <c r="AD377" s="51" t="s">
        <v>1043</v>
      </c>
      <c r="AE377" s="51" t="s">
        <v>1043</v>
      </c>
      <c r="AF377" s="51" t="s">
        <v>1043</v>
      </c>
    </row>
    <row r="378" spans="1:32" x14ac:dyDescent="0.15">
      <c r="A378" s="43" t="s">
        <v>1225</v>
      </c>
      <c r="B378" s="57">
        <v>88</v>
      </c>
      <c r="C378" s="57" t="s">
        <v>1300</v>
      </c>
      <c r="D378" s="58" t="s">
        <v>1283</v>
      </c>
      <c r="E378" s="58" t="s">
        <v>1228</v>
      </c>
      <c r="F378" s="58">
        <v>2</v>
      </c>
      <c r="G378" s="46">
        <v>2</v>
      </c>
      <c r="H378" s="47" t="s">
        <v>1229</v>
      </c>
      <c r="I378" s="59" t="s">
        <v>1230</v>
      </c>
      <c r="J378" s="56">
        <v>41433</v>
      </c>
      <c r="K378" s="61"/>
      <c r="L378" s="61" t="s">
        <v>1301</v>
      </c>
      <c r="M378" s="73" t="s">
        <v>1228</v>
      </c>
      <c r="N378" s="80">
        <f t="shared" si="755"/>
        <v>5500</v>
      </c>
      <c r="O378" s="77">
        <f>AVERAGE($N$2:N378)</f>
        <v>5982.5744179192443</v>
      </c>
      <c r="P378" s="77">
        <f t="shared" ref="P378" si="772">O378-O377</f>
        <v>-1.2834426008485025</v>
      </c>
      <c r="Q378" s="49">
        <f t="shared" ref="Q378" si="773">AVERAGE(F371:F378)</f>
        <v>2.375</v>
      </c>
      <c r="R378" s="49">
        <f t="shared" ref="R378" si="774">AVERAGE(G371:G378)</f>
        <v>1.375</v>
      </c>
      <c r="S378" s="50">
        <f t="shared" ref="S378" si="775">COUNTIF(H372:H378, "AC")/SUM(G372:G378)</f>
        <v>0.7</v>
      </c>
      <c r="T378" s="50">
        <f t="shared" ref="T378" si="776">(Q378/5*0.5+(1-(R378-1)/10)*0.25+S378*0.25)*10000</f>
        <v>6531.25</v>
      </c>
      <c r="U378" s="50">
        <f t="shared" ref="U378" si="777">T378-T377</f>
        <v>-350.69444444444434</v>
      </c>
      <c r="V378" s="50">
        <f>IF(A378&lt;&gt;"",AVERAGE($F$2:F378),"")</f>
        <v>1.6657824933687002</v>
      </c>
      <c r="W378" s="50">
        <f>IF(A378&lt;&gt;"", AVERAGE($G$2:G378), "")</f>
        <v>1.6286472148541113</v>
      </c>
      <c r="X378" s="50">
        <f>IF(A378&lt;&gt;"", COUNTIF($H$2:H378, "AC")/SUM($G$2:G378), "")</f>
        <v>0.59934853420195444</v>
      </c>
      <c r="Y378" s="50">
        <f t="shared" ref="Y378" si="778">IF(A378&lt;&gt;"", V378/5*0.5+(1-(W378-1)/10)*0.25+X378*0.25, "")*10000</f>
        <v>5506.9920251600579</v>
      </c>
      <c r="Z378" s="50">
        <f t="shared" ref="Z378" si="779">Y378-Y377</f>
        <v>-0.16970478014536639</v>
      </c>
      <c r="AA378" s="50">
        <f t="shared" si="535"/>
        <v>7.631944444444444E-2</v>
      </c>
      <c r="AB378" s="75">
        <f t="shared" si="536"/>
        <v>1.2719907407407407E-2</v>
      </c>
      <c r="AC378" s="51">
        <v>1.2719907407407407E-2</v>
      </c>
      <c r="AD378" s="51" t="s">
        <v>1043</v>
      </c>
      <c r="AE378" s="51" t="s">
        <v>1043</v>
      </c>
      <c r="AF378" s="51" t="s">
        <v>1043</v>
      </c>
    </row>
    <row r="379" spans="1:32" x14ac:dyDescent="0.15">
      <c r="A379" s="43" t="s">
        <v>1225</v>
      </c>
      <c r="B379" s="57">
        <v>105</v>
      </c>
      <c r="C379" s="57" t="s">
        <v>1302</v>
      </c>
      <c r="D379" s="58" t="s">
        <v>1303</v>
      </c>
      <c r="E379" s="58">
        <v>1</v>
      </c>
      <c r="F379" s="58">
        <v>4</v>
      </c>
      <c r="G379" s="46">
        <v>4</v>
      </c>
      <c r="H379" s="47" t="s">
        <v>1229</v>
      </c>
      <c r="I379" s="59" t="s">
        <v>1277</v>
      </c>
      <c r="J379" s="56">
        <v>41434</v>
      </c>
      <c r="K379" s="61"/>
      <c r="L379" s="61" t="s">
        <v>1304</v>
      </c>
      <c r="M379" s="73" t="s">
        <v>734</v>
      </c>
      <c r="N379" s="80">
        <f t="shared" ref="N379:N388" si="780">(0.5*F379/5+0.25*(1-(G379-1)/10)+0.25*(IF(H379="AC",1,0)/G379))*10000</f>
        <v>6375</v>
      </c>
      <c r="O379" s="77">
        <f>AVERAGE($N$2:N379)</f>
        <v>5983.6125808348015</v>
      </c>
      <c r="P379" s="77">
        <f t="shared" ref="P379:P380" si="781">O379-O378</f>
        <v>1.0381629155572227</v>
      </c>
      <c r="Q379" s="49">
        <f t="shared" ref="Q379:Q380" si="782">AVERAGE(F372:F379)</f>
        <v>2.625</v>
      </c>
      <c r="R379" s="49">
        <f t="shared" ref="R379:R380" si="783">AVERAGE(G372:G379)</f>
        <v>1.75</v>
      </c>
      <c r="S379" s="50">
        <f t="shared" ref="S379:S380" si="784">COUNTIF(H373:H379, "AC")/SUM(G373:G379)</f>
        <v>0.53846153846153844</v>
      </c>
      <c r="T379" s="50">
        <f t="shared" ref="T379:T380" si="785">(Q379/5*0.5+(1-(R379-1)/10)*0.25+S379*0.25)*10000</f>
        <v>6283.6538461538457</v>
      </c>
      <c r="U379" s="50">
        <f t="shared" ref="U379:U380" si="786">T379-T378</f>
        <v>-247.59615384615427</v>
      </c>
      <c r="V379" s="50">
        <f>IF(A379&lt;&gt;"",AVERAGE($F$2:F379),"")</f>
        <v>1.6719576719576719</v>
      </c>
      <c r="W379" s="50">
        <f>IF(A379&lt;&gt;"", AVERAGE($G$2:G379), "")</f>
        <v>1.6349206349206349</v>
      </c>
      <c r="X379" s="50">
        <f>IF(A379&lt;&gt;"", COUNTIF($H$2:H379, "AC")/SUM($G$2:G379), "")</f>
        <v>0.59708737864077666</v>
      </c>
      <c r="Y379" s="50">
        <f t="shared" ref="Y379:Y380" si="787">IF(A379&lt;&gt;"", V379/5*0.5+(1-(W379-1)/10)*0.25+X379*0.25, "")*10000</f>
        <v>5505.9459598294543</v>
      </c>
      <c r="Z379" s="50">
        <f t="shared" ref="Z379:Z380" si="788">Y379-Y378</f>
        <v>-1.0460653306035965</v>
      </c>
      <c r="AA379" s="50">
        <f t="shared" si="535"/>
        <v>0.38791666666666669</v>
      </c>
      <c r="AB379" s="75">
        <f t="shared" si="536"/>
        <v>6.4652777777777781E-2</v>
      </c>
      <c r="AC379" s="51">
        <v>6.4652777777777781E-2</v>
      </c>
      <c r="AD379" s="51" t="s">
        <v>1043</v>
      </c>
      <c r="AE379" s="51" t="s">
        <v>1043</v>
      </c>
      <c r="AF379" s="51" t="s">
        <v>1043</v>
      </c>
    </row>
    <row r="380" spans="1:32" x14ac:dyDescent="0.15">
      <c r="A380" s="43" t="s">
        <v>1225</v>
      </c>
      <c r="B380" s="57">
        <v>106</v>
      </c>
      <c r="C380" s="57" t="s">
        <v>1305</v>
      </c>
      <c r="D380" s="58" t="s">
        <v>1303</v>
      </c>
      <c r="E380" s="58">
        <v>1</v>
      </c>
      <c r="F380" s="58">
        <v>4</v>
      </c>
      <c r="G380" s="46">
        <v>1</v>
      </c>
      <c r="H380" s="47" t="s">
        <v>1229</v>
      </c>
      <c r="I380" s="59" t="s">
        <v>1277</v>
      </c>
      <c r="J380" s="56">
        <v>41434</v>
      </c>
      <c r="K380" s="61"/>
      <c r="L380" s="61" t="s">
        <v>1306</v>
      </c>
      <c r="M380" s="73" t="s">
        <v>1228</v>
      </c>
      <c r="N380" s="80">
        <f t="shared" si="780"/>
        <v>9000</v>
      </c>
      <c r="O380" s="77">
        <f>AVERAGE($N$2:N380)</f>
        <v>5991.5713866901187</v>
      </c>
      <c r="P380" s="77">
        <f t="shared" si="781"/>
        <v>7.9588058553172232</v>
      </c>
      <c r="Q380" s="49">
        <f t="shared" si="782"/>
        <v>2.875</v>
      </c>
      <c r="R380" s="49">
        <f t="shared" si="783"/>
        <v>1.75</v>
      </c>
      <c r="S380" s="50">
        <f t="shared" si="784"/>
        <v>0.53846153846153844</v>
      </c>
      <c r="T380" s="50">
        <f t="shared" si="785"/>
        <v>6533.6538461538466</v>
      </c>
      <c r="U380" s="50">
        <f t="shared" si="786"/>
        <v>250.00000000000091</v>
      </c>
      <c r="V380" s="50">
        <f>IF(A380&lt;&gt;"",AVERAGE($F$2:F380),"")</f>
        <v>1.6781002638522426</v>
      </c>
      <c r="W380" s="50">
        <f>IF(A380&lt;&gt;"", AVERAGE($G$2:G380), "")</f>
        <v>1.633245382585752</v>
      </c>
      <c r="X380" s="50">
        <f>IF(A380&lt;&gt;"", COUNTIF($H$2:H380, "AC")/SUM($G$2:G380), "")</f>
        <v>0.59773828756058156</v>
      </c>
      <c r="Y380" s="50">
        <f t="shared" si="787"/>
        <v>5514.1346371072586</v>
      </c>
      <c r="Z380" s="50">
        <f t="shared" si="788"/>
        <v>8.1886772778043451</v>
      </c>
      <c r="AA380" s="50">
        <f t="shared" si="535"/>
        <v>5.6805555555555547E-2</v>
      </c>
      <c r="AB380" s="75">
        <f t="shared" si="536"/>
        <v>9.4675925925925917E-3</v>
      </c>
      <c r="AC380" s="51">
        <v>9.4675925925925917E-3</v>
      </c>
      <c r="AD380" s="51" t="s">
        <v>1043</v>
      </c>
      <c r="AE380" s="51" t="s">
        <v>1043</v>
      </c>
      <c r="AF380" s="51" t="s">
        <v>1043</v>
      </c>
    </row>
    <row r="381" spans="1:32" x14ac:dyDescent="0.15">
      <c r="A381" s="43" t="s">
        <v>1225</v>
      </c>
      <c r="B381" s="57">
        <v>63</v>
      </c>
      <c r="C381" s="57" t="s">
        <v>1307</v>
      </c>
      <c r="D381" s="58" t="s">
        <v>435</v>
      </c>
      <c r="E381" s="58" t="s">
        <v>1228</v>
      </c>
      <c r="F381" s="58">
        <v>3</v>
      </c>
      <c r="G381" s="46">
        <v>1</v>
      </c>
      <c r="H381" s="47" t="s">
        <v>1229</v>
      </c>
      <c r="I381" s="59" t="s">
        <v>1277</v>
      </c>
      <c r="J381" s="56">
        <v>41435</v>
      </c>
      <c r="K381" s="61"/>
      <c r="L381" s="61"/>
      <c r="M381" s="73" t="s">
        <v>1228</v>
      </c>
      <c r="N381" s="80">
        <f t="shared" si="780"/>
        <v>8000</v>
      </c>
      <c r="O381" s="77">
        <f>AVERAGE($N$2:N381)</f>
        <v>5996.8567251461973</v>
      </c>
      <c r="P381" s="77">
        <f t="shared" ref="P381" si="789">O381-O380</f>
        <v>5.2853384560785344</v>
      </c>
      <c r="Q381" s="49">
        <f t="shared" ref="Q381" si="790">AVERAGE(F374:F381)</f>
        <v>3</v>
      </c>
      <c r="R381" s="49">
        <f t="shared" ref="R381" si="791">AVERAGE(G374:G381)</f>
        <v>1.75</v>
      </c>
      <c r="S381" s="50">
        <f t="shared" ref="S381" si="792">COUNTIF(H375:H381, "AC")/SUM(G375:G381)</f>
        <v>0.58333333333333337</v>
      </c>
      <c r="T381" s="50">
        <f t="shared" ref="T381" si="793">(Q381/5*0.5+(1-(R381-1)/10)*0.25+S381*0.25)*10000</f>
        <v>6770.8333333333339</v>
      </c>
      <c r="U381" s="50">
        <f t="shared" ref="U381" si="794">T381-T380</f>
        <v>237.1794871794873</v>
      </c>
      <c r="V381" s="50">
        <f>IF(A381&lt;&gt;"",AVERAGE($F$2:F381),"")</f>
        <v>1.6815789473684211</v>
      </c>
      <c r="W381" s="50">
        <f>IF(A381&lt;&gt;"", AVERAGE($G$2:G381), "")</f>
        <v>1.631578947368421</v>
      </c>
      <c r="X381" s="50">
        <f>IF(A381&lt;&gt;"", COUNTIF($H$2:H381, "AC")/SUM($G$2:G381), "")</f>
        <v>0.59838709677419355</v>
      </c>
      <c r="Y381" s="50">
        <f t="shared" ref="Y381" si="795">IF(A381&lt;&gt;"", V381/5*0.5+(1-(W381-1)/10)*0.25+X381*0.25, "")*10000</f>
        <v>5519.6519524617997</v>
      </c>
      <c r="Z381" s="50">
        <f t="shared" ref="Z381" si="796">Y381-Y380</f>
        <v>5.5173153545410969</v>
      </c>
      <c r="AA381" s="50">
        <f t="shared" si="535"/>
        <v>5.5763888888888891E-2</v>
      </c>
      <c r="AB381" s="75">
        <f t="shared" si="536"/>
        <v>9.2939814814814812E-3</v>
      </c>
      <c r="AC381" s="51">
        <v>9.2939814814814812E-3</v>
      </c>
      <c r="AD381" s="51" t="s">
        <v>1043</v>
      </c>
      <c r="AE381" s="51" t="s">
        <v>1043</v>
      </c>
      <c r="AF381" s="51" t="s">
        <v>1043</v>
      </c>
    </row>
    <row r="382" spans="1:32" x14ac:dyDescent="0.15">
      <c r="A382" s="43" t="s">
        <v>1225</v>
      </c>
      <c r="B382" s="57">
        <v>611</v>
      </c>
      <c r="C382" s="57" t="s">
        <v>1309</v>
      </c>
      <c r="D382" s="58" t="s">
        <v>1310</v>
      </c>
      <c r="E382" s="58" t="s">
        <v>1228</v>
      </c>
      <c r="F382" s="58">
        <v>3</v>
      </c>
      <c r="G382" s="46">
        <v>1</v>
      </c>
      <c r="H382" s="47" t="s">
        <v>1229</v>
      </c>
      <c r="I382" s="59" t="s">
        <v>1277</v>
      </c>
      <c r="J382" s="56">
        <v>41437</v>
      </c>
      <c r="K382" s="61"/>
      <c r="L382" s="61"/>
      <c r="M382" s="73" t="s">
        <v>1228</v>
      </c>
      <c r="N382" s="80">
        <f t="shared" si="780"/>
        <v>8000</v>
      </c>
      <c r="O382" s="77">
        <f>AVERAGE($N$2:N382)</f>
        <v>6002.1143190434514</v>
      </c>
      <c r="P382" s="77">
        <f t="shared" ref="P382" si="797">O382-O381</f>
        <v>5.2575938972540825</v>
      </c>
      <c r="Q382" s="49">
        <f t="shared" ref="Q382" si="798">AVERAGE(F375:F382)</f>
        <v>3</v>
      </c>
      <c r="R382" s="49">
        <f t="shared" ref="R382" si="799">AVERAGE(G375:G382)</f>
        <v>1.625</v>
      </c>
      <c r="S382" s="50">
        <f t="shared" ref="S382" si="800">COUNTIF(H376:H382, "AC")/SUM(G376:G382)</f>
        <v>0.58333333333333337</v>
      </c>
      <c r="T382" s="50">
        <f t="shared" ref="T382" si="801">(Q382/5*0.5+(1-(R382-1)/10)*0.25+S382*0.25)*10000</f>
        <v>6802.0833333333339</v>
      </c>
      <c r="U382" s="50">
        <f t="shared" ref="U382" si="802">T382-T381</f>
        <v>31.25</v>
      </c>
      <c r="V382" s="50">
        <f>IF(A382&lt;&gt;"",AVERAGE($F$2:F382),"")</f>
        <v>1.6850393700787401</v>
      </c>
      <c r="W382" s="50">
        <f>IF(A382&lt;&gt;"", AVERAGE($G$2:G382), "")</f>
        <v>1.6299212598425197</v>
      </c>
      <c r="X382" s="50">
        <f>IF(A382&lt;&gt;"", COUNTIF($H$2:H382, "AC")/SUM($G$2:G382), "")</f>
        <v>0.59903381642512077</v>
      </c>
      <c r="Y382" s="50">
        <f t="shared" ref="Y382" si="803">IF(A382&lt;&gt;"", V382/5*0.5+(1-(W382-1)/10)*0.25+X382*0.25, "")*10000</f>
        <v>5525.1435961809129</v>
      </c>
      <c r="Z382" s="50">
        <f t="shared" ref="Z382" si="804">Y382-Y381</f>
        <v>5.491643719113199</v>
      </c>
      <c r="AA382" s="50">
        <f t="shared" ref="AA382" si="805">IF(ISERROR(MIN(86400*AB382/(4*3600), 1)), "NA", MIN(86400*AB382/(4*3600), 1))</f>
        <v>0.1582638888888889</v>
      </c>
      <c r="AB382" s="75">
        <f t="shared" ref="AB382" si="806">IF(AC382="-","NA",SUM(AC382:AF382))</f>
        <v>2.6377314814814815E-2</v>
      </c>
      <c r="AC382" s="51">
        <v>2.6377314814814815E-2</v>
      </c>
      <c r="AD382" s="51" t="s">
        <v>968</v>
      </c>
      <c r="AE382" s="51" t="s">
        <v>968</v>
      </c>
      <c r="AF382" s="51" t="s">
        <v>968</v>
      </c>
    </row>
    <row r="383" spans="1:32" x14ac:dyDescent="0.15">
      <c r="A383" s="43" t="s">
        <v>1225</v>
      </c>
      <c r="B383" s="57">
        <v>605</v>
      </c>
      <c r="C383" s="33" t="s">
        <v>1311</v>
      </c>
      <c r="D383" s="58" t="s">
        <v>1312</v>
      </c>
      <c r="E383" s="58" t="s">
        <v>1228</v>
      </c>
      <c r="F383" s="58">
        <v>2</v>
      </c>
      <c r="G383" s="46">
        <v>1</v>
      </c>
      <c r="H383" s="47" t="s">
        <v>1229</v>
      </c>
      <c r="I383" s="59" t="s">
        <v>1230</v>
      </c>
      <c r="J383" s="56">
        <v>41437</v>
      </c>
      <c r="K383" s="61"/>
      <c r="L383" s="61"/>
      <c r="M383" s="73" t="s">
        <v>1228</v>
      </c>
      <c r="N383" s="80">
        <f t="shared" si="780"/>
        <v>7000</v>
      </c>
      <c r="O383" s="77">
        <f>AVERAGE($N$2:N383)</f>
        <v>6004.7265852239661</v>
      </c>
      <c r="P383" s="77">
        <f t="shared" ref="P383" si="807">O383-O382</f>
        <v>2.61226618051478</v>
      </c>
      <c r="Q383" s="49">
        <f t="shared" ref="Q383" si="808">AVERAGE(F376:F383)</f>
        <v>2.875</v>
      </c>
      <c r="R383" s="49">
        <f t="shared" ref="R383" si="809">AVERAGE(G376:G383)</f>
        <v>1.625</v>
      </c>
      <c r="S383" s="50">
        <f t="shared" ref="S383" si="810">COUNTIF(H377:H383, "AC")/SUM(G377:G383)</f>
        <v>0.58333333333333337</v>
      </c>
      <c r="T383" s="50">
        <f t="shared" ref="T383" si="811">(Q383/5*0.5+(1-(R383-1)/10)*0.25+S383*0.25)*10000</f>
        <v>6677.083333333333</v>
      </c>
      <c r="U383" s="50">
        <f t="shared" ref="U383" si="812">T383-T382</f>
        <v>-125.00000000000091</v>
      </c>
      <c r="V383" s="50">
        <f>IF(A383&lt;&gt;"",AVERAGE($F$2:F383),"")</f>
        <v>1.6858638743455496</v>
      </c>
      <c r="W383" s="50">
        <f>IF(A383&lt;&gt;"", AVERAGE($G$2:G383), "")</f>
        <v>1.6282722513089005</v>
      </c>
      <c r="X383" s="50">
        <f>IF(A383&lt;&gt;"", COUNTIF($H$2:H383, "AC")/SUM($G$2:G383), "")</f>
        <v>0.59967845659163987</v>
      </c>
      <c r="Y383" s="50">
        <f t="shared" ref="Y383" si="813">IF(A383&lt;&gt;"", V383/5*0.5+(1-(W383-1)/10)*0.25+X383*0.25, "")*10000</f>
        <v>5527.9919529974241</v>
      </c>
      <c r="Z383" s="50">
        <f t="shared" ref="Z383" si="814">Y383-Y382</f>
        <v>2.8483568165111137</v>
      </c>
      <c r="AA383" s="50">
        <f t="shared" ref="AA383" si="815">IF(ISERROR(MIN(86400*AB383/(4*3600), 1)), "NA", MIN(86400*AB383/(4*3600), 1))</f>
        <v>4.8263888888888891E-2</v>
      </c>
      <c r="AB383" s="75">
        <f t="shared" ref="AB383" si="816">IF(AC383="-","NA",SUM(AC383:AF383))</f>
        <v>8.0439814814814818E-3</v>
      </c>
      <c r="AC383" s="51">
        <v>8.0439814814814818E-3</v>
      </c>
      <c r="AD383" s="51" t="s">
        <v>968</v>
      </c>
      <c r="AE383" s="51" t="s">
        <v>968</v>
      </c>
      <c r="AF383" s="51" t="s">
        <v>968</v>
      </c>
    </row>
    <row r="384" spans="1:32" x14ac:dyDescent="0.15">
      <c r="A384" s="43" t="s">
        <v>1225</v>
      </c>
      <c r="B384" s="57">
        <v>209</v>
      </c>
      <c r="C384" s="57" t="s">
        <v>1313</v>
      </c>
      <c r="D384" s="58" t="s">
        <v>1314</v>
      </c>
      <c r="E384" s="58" t="s">
        <v>1228</v>
      </c>
      <c r="F384" s="58">
        <v>3</v>
      </c>
      <c r="G384" s="46">
        <v>1</v>
      </c>
      <c r="H384" s="47" t="s">
        <v>1229</v>
      </c>
      <c r="I384" s="59" t="s">
        <v>1277</v>
      </c>
      <c r="J384" s="56">
        <v>41438</v>
      </c>
      <c r="K384" s="61"/>
      <c r="L384" s="61"/>
      <c r="M384" s="73" t="s">
        <v>1228</v>
      </c>
      <c r="N384" s="80">
        <f t="shared" si="780"/>
        <v>8000</v>
      </c>
      <c r="O384" s="77">
        <f>AVERAGE($N$2:N384)</f>
        <v>6009.9361763852612</v>
      </c>
      <c r="P384" s="77">
        <f t="shared" ref="P384" si="817">O384-O383</f>
        <v>5.2095911612950658</v>
      </c>
      <c r="Q384" s="49">
        <f t="shared" ref="Q384" si="818">AVERAGE(F377:F384)</f>
        <v>2.875</v>
      </c>
      <c r="R384" s="49">
        <f t="shared" ref="R384" si="819">AVERAGE(G377:G384)</f>
        <v>1.625</v>
      </c>
      <c r="S384" s="50">
        <f t="shared" ref="S384" si="820">COUNTIF(H378:H384, "AC")/SUM(G378:G384)</f>
        <v>0.63636363636363635</v>
      </c>
      <c r="T384" s="50">
        <f t="shared" ref="T384" si="821">(Q384/5*0.5+(1-(R384-1)/10)*0.25+S384*0.25)*10000</f>
        <v>6809.6590909090901</v>
      </c>
      <c r="U384" s="50">
        <f t="shared" ref="U384" si="822">T384-T383</f>
        <v>132.57575757575705</v>
      </c>
      <c r="V384" s="50">
        <f>IF(A384&lt;&gt;"",AVERAGE($F$2:F384),"")</f>
        <v>1.6892950391644908</v>
      </c>
      <c r="W384" s="50">
        <f>IF(A384&lt;&gt;"", AVERAGE($G$2:G384), "")</f>
        <v>1.6266318537859008</v>
      </c>
      <c r="X384" s="50">
        <f>IF(A384&lt;&gt;"", COUNTIF($H$2:H384, "AC")/SUM($G$2:G384), "")</f>
        <v>0.6003210272873194</v>
      </c>
      <c r="Y384" s="50">
        <f t="shared" ref="Y384" si="823">IF(A384&lt;&gt;"", V384/5*0.5+(1-(W384-1)/10)*0.25+X384*0.25, "")*10000</f>
        <v>5533.4396439363136</v>
      </c>
      <c r="Z384" s="50">
        <f t="shared" ref="Z384" si="824">Y384-Y383</f>
        <v>5.4476909388895365</v>
      </c>
      <c r="AA384" s="50">
        <f>IF(ISERROR(MIN(86400*AB384/(4*3600), 1)), "NA", MIN(86400*AB384/(4*3600), 1))</f>
        <v>9.5833333333333354E-2</v>
      </c>
      <c r="AB384" s="75">
        <f>IF(AC384="-","NA",SUM(AC384:AF384))</f>
        <v>1.5972222222222224E-2</v>
      </c>
      <c r="AC384" s="51">
        <v>1.5972222222222224E-2</v>
      </c>
      <c r="AD384" s="51" t="s">
        <v>968</v>
      </c>
      <c r="AE384" s="51" t="s">
        <v>968</v>
      </c>
      <c r="AF384" s="51" t="s">
        <v>968</v>
      </c>
    </row>
    <row r="385" spans="1:32" x14ac:dyDescent="0.15">
      <c r="A385" s="43" t="s">
        <v>1225</v>
      </c>
      <c r="B385" s="57">
        <v>581</v>
      </c>
      <c r="C385" s="57" t="s">
        <v>1315</v>
      </c>
      <c r="D385" s="58" t="s">
        <v>1316</v>
      </c>
      <c r="E385" s="58" t="s">
        <v>1228</v>
      </c>
      <c r="F385" s="58">
        <v>2</v>
      </c>
      <c r="G385" s="46">
        <v>1</v>
      </c>
      <c r="H385" s="47" t="s">
        <v>1229</v>
      </c>
      <c r="I385" s="59" t="s">
        <v>1230</v>
      </c>
      <c r="J385" s="56">
        <v>41439</v>
      </c>
      <c r="K385" s="61"/>
      <c r="L385" s="61" t="s">
        <v>1317</v>
      </c>
      <c r="M385" s="73" t="s">
        <v>1228</v>
      </c>
      <c r="N385" s="80">
        <f t="shared" si="780"/>
        <v>7000</v>
      </c>
      <c r="O385" s="77">
        <f>AVERAGE($N$2:N385)</f>
        <v>6012.5144675925912</v>
      </c>
      <c r="P385" s="77">
        <f t="shared" ref="P385" si="825">O385-O384</f>
        <v>2.5782912073300395</v>
      </c>
      <c r="Q385" s="49">
        <f t="shared" ref="Q385" si="826">AVERAGE(F378:F385)</f>
        <v>2.875</v>
      </c>
      <c r="R385" s="49">
        <f t="shared" ref="R385" si="827">AVERAGE(G378:G385)</f>
        <v>1.5</v>
      </c>
      <c r="S385" s="50">
        <f t="shared" ref="S385" si="828">COUNTIF(H379:H385, "AC")/SUM(G379:G385)</f>
        <v>0.7</v>
      </c>
      <c r="T385" s="50">
        <f t="shared" ref="T385" si="829">(Q385/5*0.5+(1-(R385-1)/10)*0.25+S385*0.25)*10000</f>
        <v>7000</v>
      </c>
      <c r="U385" s="50">
        <f t="shared" ref="U385" si="830">T385-T384</f>
        <v>190.34090909090992</v>
      </c>
      <c r="V385" s="50">
        <f>IF(A385&lt;&gt;"",AVERAGE($F$2:F385),"")</f>
        <v>1.6901041666666667</v>
      </c>
      <c r="W385" s="50">
        <f>IF(A385&lt;&gt;"", AVERAGE($G$2:G385), "")</f>
        <v>1.625</v>
      </c>
      <c r="X385" s="50">
        <f>IF(A385&lt;&gt;"", COUNTIF($H$2:H385, "AC")/SUM($G$2:G385), "")</f>
        <v>0.60096153846153844</v>
      </c>
      <c r="Y385" s="50">
        <f t="shared" ref="Y385" si="831">IF(A385&lt;&gt;"", V385/5*0.5+(1-(W385-1)/10)*0.25+X385*0.25, "")*10000</f>
        <v>5536.2580128205127</v>
      </c>
      <c r="Z385" s="50">
        <f t="shared" ref="Z385" si="832">Y385-Y384</f>
        <v>2.818368884199117</v>
      </c>
      <c r="AA385" s="50">
        <f>IF(ISERROR(MIN(86400*AB385/(4*3600), 1)), "NA", MIN(86400*AB385/(4*3600), 1))</f>
        <v>4.0763888888888891E-2</v>
      </c>
      <c r="AB385" s="75">
        <f>IF(AC385="-","NA",SUM(AC385:AF385))</f>
        <v>6.7939814814814816E-3</v>
      </c>
      <c r="AC385" s="51">
        <v>6.7939814814814816E-3</v>
      </c>
      <c r="AD385" s="51" t="s">
        <v>968</v>
      </c>
      <c r="AE385" s="51" t="s">
        <v>968</v>
      </c>
      <c r="AF385" s="51" t="s">
        <v>968</v>
      </c>
    </row>
    <row r="386" spans="1:32" x14ac:dyDescent="0.15">
      <c r="A386" s="43" t="s">
        <v>1225</v>
      </c>
      <c r="B386" s="57">
        <v>56</v>
      </c>
      <c r="C386" s="57" t="s">
        <v>1318</v>
      </c>
      <c r="D386" s="58" t="s">
        <v>636</v>
      </c>
      <c r="E386" s="58" t="s">
        <v>1228</v>
      </c>
      <c r="F386" s="58">
        <v>3</v>
      </c>
      <c r="G386" s="46">
        <v>1</v>
      </c>
      <c r="H386" s="47" t="s">
        <v>1229</v>
      </c>
      <c r="I386" s="59" t="s">
        <v>1277</v>
      </c>
      <c r="J386" s="56">
        <v>41452</v>
      </c>
      <c r="K386" s="61"/>
      <c r="L386" s="61"/>
      <c r="M386" s="73" t="s">
        <v>1228</v>
      </c>
      <c r="N386" s="80">
        <f t="shared" si="780"/>
        <v>8000</v>
      </c>
      <c r="O386" s="77">
        <f>AVERAGE($N$2:N386)</f>
        <v>6017.6767676767668</v>
      </c>
      <c r="P386" s="77">
        <f t="shared" ref="P386" si="833">O386-O385</f>
        <v>5.1623000841755129</v>
      </c>
      <c r="Q386" s="49">
        <f t="shared" ref="Q386" si="834">AVERAGE(F379:F386)</f>
        <v>3</v>
      </c>
      <c r="R386" s="49">
        <f t="shared" ref="R386" si="835">AVERAGE(G379:G386)</f>
        <v>1.375</v>
      </c>
      <c r="S386" s="50">
        <f t="shared" ref="S386" si="836">COUNTIF(H380:H386, "AC")/SUM(G380:G386)</f>
        <v>1</v>
      </c>
      <c r="T386" s="50">
        <f t="shared" ref="T386" si="837">(Q386/5*0.5+(1-(R386-1)/10)*0.25+S386*0.25)*10000</f>
        <v>7906.25</v>
      </c>
      <c r="U386" s="50">
        <f t="shared" ref="U386" si="838">T386-T385</f>
        <v>906.25</v>
      </c>
      <c r="V386" s="50">
        <f>IF(A386&lt;&gt;"",AVERAGE($F$2:F386),"")</f>
        <v>1.6935064935064934</v>
      </c>
      <c r="W386" s="50">
        <f>IF(A386&lt;&gt;"", AVERAGE($G$2:G386), "")</f>
        <v>1.6233766233766234</v>
      </c>
      <c r="X386" s="50">
        <f>IF(A386&lt;&gt;"", COUNTIF($H$2:H386, "AC")/SUM($G$2:G386), "")</f>
        <v>0.60160000000000002</v>
      </c>
      <c r="Y386" s="50">
        <f t="shared" ref="Y386" si="839">IF(A386&lt;&gt;"", V386/5*0.5+(1-(W386-1)/10)*0.25+X386*0.25, "")*10000</f>
        <v>5541.6623376623374</v>
      </c>
      <c r="Z386" s="50">
        <f t="shared" ref="Z386" si="840">Y386-Y385</f>
        <v>5.4043248418247458</v>
      </c>
      <c r="AA386" s="50">
        <f t="shared" si="535"/>
        <v>5.4166666666666675E-2</v>
      </c>
      <c r="AB386" s="75">
        <f t="shared" si="536"/>
        <v>9.0277777777777787E-3</v>
      </c>
      <c r="AC386" s="51">
        <v>9.0277777777777787E-3</v>
      </c>
      <c r="AD386" s="51" t="s">
        <v>968</v>
      </c>
      <c r="AE386" s="51" t="s">
        <v>968</v>
      </c>
      <c r="AF386" s="51" t="s">
        <v>968</v>
      </c>
    </row>
    <row r="387" spans="1:32" x14ac:dyDescent="0.15">
      <c r="A387" s="43" t="s">
        <v>1225</v>
      </c>
      <c r="B387" s="57">
        <v>55</v>
      </c>
      <c r="C387" s="57" t="s">
        <v>1319</v>
      </c>
      <c r="D387" s="58" t="s">
        <v>1321</v>
      </c>
      <c r="E387" s="58">
        <v>1</v>
      </c>
      <c r="F387" s="58">
        <v>3</v>
      </c>
      <c r="G387" s="46">
        <v>4</v>
      </c>
      <c r="H387" s="47" t="s">
        <v>1229</v>
      </c>
      <c r="I387" s="59" t="s">
        <v>1277</v>
      </c>
      <c r="J387" s="56">
        <v>41452</v>
      </c>
      <c r="K387" s="61"/>
      <c r="L387" s="61" t="s">
        <v>1320</v>
      </c>
      <c r="M387" s="73" t="s">
        <v>734</v>
      </c>
      <c r="N387" s="80">
        <f t="shared" si="780"/>
        <v>5375</v>
      </c>
      <c r="O387" s="77">
        <f>AVERAGE($N$2:N387)</f>
        <v>6016.0118019573965</v>
      </c>
      <c r="P387" s="77">
        <f t="shared" ref="P387" si="841">O387-O386</f>
        <v>-1.6649657193702296</v>
      </c>
      <c r="Q387" s="49">
        <f t="shared" ref="Q387" si="842">AVERAGE(F380:F387)</f>
        <v>2.875</v>
      </c>
      <c r="R387" s="49">
        <f t="shared" ref="R387" si="843">AVERAGE(G380:G387)</f>
        <v>1.375</v>
      </c>
      <c r="S387" s="50">
        <f t="shared" ref="S387" si="844">COUNTIF(H381:H387, "AC")/SUM(G381:G387)</f>
        <v>0.7</v>
      </c>
      <c r="T387" s="50">
        <f t="shared" ref="T387" si="845">(Q387/5*0.5+(1-(R387-1)/10)*0.25+S387*0.25)*10000</f>
        <v>7031.25</v>
      </c>
      <c r="U387" s="50">
        <f t="shared" ref="U387" si="846">T387-T386</f>
        <v>-875</v>
      </c>
      <c r="V387" s="50">
        <f>IF(A387&lt;&gt;"",AVERAGE($F$2:F387),"")</f>
        <v>1.6968911917098446</v>
      </c>
      <c r="W387" s="50">
        <f>IF(A387&lt;&gt;"", AVERAGE($G$2:G387), "")</f>
        <v>1.6295336787564767</v>
      </c>
      <c r="X387" s="50">
        <f>IF(A387&lt;&gt;"", COUNTIF($H$2:H387, "AC")/SUM($G$2:G387), "")</f>
        <v>0.59936406995230529</v>
      </c>
      <c r="Y387" s="50">
        <f t="shared" ref="Y387" si="847">IF(A387&lt;&gt;"", V387/5*0.5+(1-(W387-1)/10)*0.25+X387*0.25, "")*10000</f>
        <v>5537.917946901488</v>
      </c>
      <c r="Z387" s="50">
        <f t="shared" ref="Z387" si="848">Y387-Y386</f>
        <v>-3.7443907608494555</v>
      </c>
      <c r="AA387" s="50">
        <f t="shared" si="535"/>
        <v>0.22250000000000003</v>
      </c>
      <c r="AB387" s="75">
        <f t="shared" si="536"/>
        <v>3.7083333333333336E-2</v>
      </c>
      <c r="AC387" s="51">
        <v>3.7083333333333336E-2</v>
      </c>
      <c r="AD387" s="51" t="s">
        <v>1043</v>
      </c>
      <c r="AE387" s="51" t="s">
        <v>1043</v>
      </c>
      <c r="AF387" s="51" t="s">
        <v>1043</v>
      </c>
    </row>
    <row r="388" spans="1:32" x14ac:dyDescent="0.15">
      <c r="A388" s="43" t="s">
        <v>1225</v>
      </c>
      <c r="B388" s="57">
        <v>532</v>
      </c>
      <c r="C388" s="57" t="s">
        <v>1322</v>
      </c>
      <c r="D388" s="58" t="s">
        <v>1323</v>
      </c>
      <c r="E388" s="58" t="s">
        <v>1228</v>
      </c>
      <c r="F388" s="58">
        <v>2</v>
      </c>
      <c r="G388" s="46">
        <v>1</v>
      </c>
      <c r="H388" s="47" t="s">
        <v>1229</v>
      </c>
      <c r="I388" s="59" t="s">
        <v>1230</v>
      </c>
      <c r="J388" s="56">
        <v>41454</v>
      </c>
      <c r="K388" s="61"/>
      <c r="L388" s="61"/>
      <c r="M388" s="73" t="s">
        <v>1228</v>
      </c>
      <c r="N388" s="80">
        <f t="shared" si="780"/>
        <v>7000</v>
      </c>
      <c r="O388" s="77">
        <f>AVERAGE($N$2:N388)</f>
        <v>6018.5544071202976</v>
      </c>
      <c r="P388" s="77">
        <f t="shared" ref="P388" si="849">O388-O387</f>
        <v>2.5426051629010544</v>
      </c>
      <c r="Q388" s="49">
        <f t="shared" ref="Q388" si="850">AVERAGE(F381:F388)</f>
        <v>2.625</v>
      </c>
      <c r="R388" s="49">
        <f t="shared" ref="R388" si="851">AVERAGE(G381:G388)</f>
        <v>1.375</v>
      </c>
      <c r="S388" s="50">
        <f t="shared" ref="S388" si="852">COUNTIF(H382:H388, "AC")/SUM(G382:G388)</f>
        <v>0.7</v>
      </c>
      <c r="T388" s="50">
        <f t="shared" ref="T388" si="853">(Q388/5*0.5+(1-(R388-1)/10)*0.25+S388*0.25)*10000</f>
        <v>6781.2500000000009</v>
      </c>
      <c r="U388" s="50">
        <f t="shared" ref="U388" si="854">T388-T387</f>
        <v>-249.99999999999909</v>
      </c>
      <c r="V388" s="50">
        <f>IF(A388&lt;&gt;"",AVERAGE($F$2:F388),"")</f>
        <v>1.6976744186046511</v>
      </c>
      <c r="W388" s="50">
        <f>IF(A388&lt;&gt;"", AVERAGE($G$2:G388), "")</f>
        <v>1.6279069767441861</v>
      </c>
      <c r="X388" s="50">
        <f>IF(A388&lt;&gt;"", COUNTIF($H$2:H388, "AC")/SUM($G$2:G388), "")</f>
        <v>0.6</v>
      </c>
      <c r="Y388" s="50">
        <f t="shared" ref="Y388" si="855">IF(A388&lt;&gt;"", V388/5*0.5+(1-(W388-1)/10)*0.25+X388*0.25, "")*10000</f>
        <v>5540.697674418604</v>
      </c>
      <c r="Z388" s="50">
        <f t="shared" ref="Z388" si="856">Y388-Y387</f>
        <v>2.7797275171160436</v>
      </c>
      <c r="AA388" s="50">
        <f t="shared" si="535"/>
        <v>5.0138888888888879E-2</v>
      </c>
      <c r="AB388" s="75">
        <f t="shared" si="536"/>
        <v>8.3564814814814804E-3</v>
      </c>
      <c r="AC388" s="51">
        <v>8.3564814814814804E-3</v>
      </c>
      <c r="AD388" s="51" t="s">
        <v>1043</v>
      </c>
      <c r="AE388" s="51" t="s">
        <v>1043</v>
      </c>
      <c r="AF388" s="51" t="s">
        <v>1043</v>
      </c>
    </row>
    <row r="389" spans="1:32" x14ac:dyDescent="0.15">
      <c r="A389" s="43" t="s">
        <v>1225</v>
      </c>
      <c r="B389" s="57">
        <v>414</v>
      </c>
      <c r="C389" s="57" t="s">
        <v>1324</v>
      </c>
      <c r="D389" s="58" t="s">
        <v>446</v>
      </c>
      <c r="E389" s="58" t="s">
        <v>1228</v>
      </c>
      <c r="F389" s="58">
        <v>2</v>
      </c>
      <c r="G389" s="46">
        <v>1</v>
      </c>
      <c r="H389" s="47" t="s">
        <v>1229</v>
      </c>
      <c r="I389" s="59" t="s">
        <v>1230</v>
      </c>
      <c r="J389" s="56">
        <v>41454</v>
      </c>
      <c r="K389" s="61"/>
      <c r="L389" s="61"/>
      <c r="M389" s="73" t="s">
        <v>1228</v>
      </c>
      <c r="N389" s="80">
        <f t="shared" ref="N389:N390" si="857">(0.5*F389/5+0.25*(1-(G389-1)/10)+0.25*(IF(H389="AC",1,0)/G389))*10000</f>
        <v>7000</v>
      </c>
      <c r="O389" s="77">
        <f>AVERAGE($N$2:N389)</f>
        <v>6021.0839060710177</v>
      </c>
      <c r="P389" s="77">
        <f t="shared" ref="P389" si="858">O389-O388</f>
        <v>2.5294989507201535</v>
      </c>
      <c r="Q389" s="49">
        <f t="shared" ref="Q389" si="859">AVERAGE(F382:F389)</f>
        <v>2.5</v>
      </c>
      <c r="R389" s="49">
        <f t="shared" ref="R389" si="860">AVERAGE(G382:G389)</f>
        <v>1.375</v>
      </c>
      <c r="S389" s="50">
        <f t="shared" ref="S389" si="861">COUNTIF(H383:H389, "AC")/SUM(G383:G389)</f>
        <v>0.7</v>
      </c>
      <c r="T389" s="50">
        <f t="shared" ref="T389" si="862">(Q389/5*0.5+(1-(R389-1)/10)*0.25+S389*0.25)*10000</f>
        <v>6656.2499999999991</v>
      </c>
      <c r="U389" s="50">
        <f t="shared" ref="U389" si="863">T389-T388</f>
        <v>-125.00000000000182</v>
      </c>
      <c r="V389" s="50">
        <f>IF(A389&lt;&gt;"",AVERAGE($F$2:F389),"")</f>
        <v>1.6984536082474226</v>
      </c>
      <c r="W389" s="50">
        <f>IF(A389&lt;&gt;"", AVERAGE($G$2:G389), "")</f>
        <v>1.6262886597938144</v>
      </c>
      <c r="X389" s="50">
        <f>IF(A389&lt;&gt;"", COUNTIF($H$2:H389, "AC")/SUM($G$2:G389), "")</f>
        <v>0.60063391442155312</v>
      </c>
      <c r="Y389" s="50">
        <f t="shared" ref="Y389" si="864">IF(A389&lt;&gt;"", V389/5*0.5+(1-(W389-1)/10)*0.25+X389*0.25, "")*10000</f>
        <v>5543.4662293528518</v>
      </c>
      <c r="Z389" s="50">
        <f t="shared" ref="Z389" si="865">Y389-Y388</f>
        <v>2.7685549342477316</v>
      </c>
      <c r="AA389" s="50">
        <f t="shared" si="535"/>
        <v>1.4583333333333334E-2</v>
      </c>
      <c r="AB389" s="75">
        <f t="shared" si="536"/>
        <v>2.4305555555555556E-3</v>
      </c>
      <c r="AC389" s="51">
        <v>2.4305555555555556E-3</v>
      </c>
      <c r="AD389" s="51" t="s">
        <v>1043</v>
      </c>
      <c r="AE389" s="51" t="s">
        <v>1043</v>
      </c>
      <c r="AF389" s="51" t="s">
        <v>1043</v>
      </c>
    </row>
    <row r="390" spans="1:32" x14ac:dyDescent="0.15">
      <c r="A390" s="43" t="s">
        <v>1225</v>
      </c>
      <c r="B390" s="57">
        <v>189</v>
      </c>
      <c r="C390" s="57" t="s">
        <v>1325</v>
      </c>
      <c r="D390" s="58" t="s">
        <v>494</v>
      </c>
      <c r="E390" s="58" t="s">
        <v>1228</v>
      </c>
      <c r="F390" s="58">
        <v>3</v>
      </c>
      <c r="G390" s="46">
        <v>2</v>
      </c>
      <c r="H390" s="47" t="s">
        <v>1229</v>
      </c>
      <c r="I390" s="59" t="s">
        <v>1230</v>
      </c>
      <c r="J390" s="56">
        <v>41454</v>
      </c>
      <c r="K390" s="61"/>
      <c r="L390" s="61"/>
      <c r="M390" s="73" t="s">
        <v>1228</v>
      </c>
      <c r="N390" s="80">
        <f t="shared" si="857"/>
        <v>6500</v>
      </c>
      <c r="O390" s="77">
        <f>AVERAGE($N$2:N390)</f>
        <v>6022.3150528420438</v>
      </c>
      <c r="P390" s="77">
        <f t="shared" ref="P390" si="866">O390-O389</f>
        <v>1.2311467710260331</v>
      </c>
      <c r="Q390" s="49">
        <f t="shared" ref="Q390" si="867">AVERAGE(F383:F390)</f>
        <v>2.5</v>
      </c>
      <c r="R390" s="49">
        <f t="shared" ref="R390" si="868">AVERAGE(G383:G390)</f>
        <v>1.5</v>
      </c>
      <c r="S390" s="50">
        <f t="shared" ref="S390" si="869">COUNTIF(H384:H390, "AC")/SUM(G384:G390)</f>
        <v>0.63636363636363635</v>
      </c>
      <c r="T390" s="50">
        <f t="shared" ref="T390" si="870">(Q390/5*0.5+(1-(R390-1)/10)*0.25+S390*0.25)*10000</f>
        <v>6465.909090909091</v>
      </c>
      <c r="U390" s="50">
        <f t="shared" ref="U390" si="871">T390-T389</f>
        <v>-190.3409090909081</v>
      </c>
      <c r="V390" s="50">
        <f>IF(A390&lt;&gt;"",AVERAGE($F$2:F390),"")</f>
        <v>1.7017994858611825</v>
      </c>
      <c r="W390" s="50">
        <f>IF(A390&lt;&gt;"", AVERAGE($G$2:G390), "")</f>
        <v>1.6272493573264781</v>
      </c>
      <c r="X390" s="50">
        <f>IF(A390&lt;&gt;"", COUNTIF($H$2:H390, "AC")/SUM($G$2:G390), "")</f>
        <v>0.60031595576619279</v>
      </c>
      <c r="Y390" s="50">
        <f t="shared" ref="Y390" si="872">IF(A390&lt;&gt;"", V390/5*0.5+(1-(W390-1)/10)*0.25+X390*0.25, "")*10000</f>
        <v>5545.7770359450451</v>
      </c>
      <c r="Z390" s="50">
        <f t="shared" ref="Z390" si="873">Y390-Y389</f>
        <v>2.3108065921933303</v>
      </c>
      <c r="AA390" s="50">
        <f t="shared" si="535"/>
        <v>0.11826388888888889</v>
      </c>
      <c r="AB390" s="75">
        <f t="shared" si="536"/>
        <v>1.9710648148148147E-2</v>
      </c>
      <c r="AC390" s="51">
        <v>1.9710648148148147E-2</v>
      </c>
      <c r="AD390" s="51" t="s">
        <v>1043</v>
      </c>
      <c r="AE390" s="51" t="s">
        <v>1043</v>
      </c>
      <c r="AF390" s="51" t="s">
        <v>1043</v>
      </c>
    </row>
    <row r="391" spans="1:32" x14ac:dyDescent="0.15">
      <c r="A391" s="43" t="s">
        <v>1225</v>
      </c>
      <c r="B391" s="57">
        <v>628</v>
      </c>
      <c r="C391" s="57" t="s">
        <v>1326</v>
      </c>
      <c r="D391" s="58" t="s">
        <v>446</v>
      </c>
      <c r="E391" s="58" t="s">
        <v>1228</v>
      </c>
      <c r="F391" s="58">
        <v>1</v>
      </c>
      <c r="G391" s="46">
        <v>1</v>
      </c>
      <c r="H391" s="47" t="s">
        <v>1229</v>
      </c>
      <c r="I391" s="59" t="s">
        <v>1230</v>
      </c>
      <c r="J391" s="56">
        <v>41454</v>
      </c>
      <c r="K391" s="61"/>
      <c r="L391" s="61"/>
      <c r="M391" s="73" t="s">
        <v>1228</v>
      </c>
      <c r="N391" s="80">
        <f t="shared" ref="N391:N392" si="874">(0.5*F391/5+0.25*(1-(G391-1)/10)+0.25*(IF(H391="AC",1,0)/G391))*10000</f>
        <v>6000</v>
      </c>
      <c r="O391" s="77">
        <f>AVERAGE($N$2:N391)</f>
        <v>6022.2578347578337</v>
      </c>
      <c r="P391" s="77">
        <f t="shared" ref="P391:P392" si="875">O391-O390</f>
        <v>-5.7218084210035158E-2</v>
      </c>
      <c r="Q391" s="49">
        <f t="shared" ref="Q391:Q392" si="876">AVERAGE(F384:F391)</f>
        <v>2.375</v>
      </c>
      <c r="R391" s="49">
        <f t="shared" ref="R391:R392" si="877">AVERAGE(G384:G391)</f>
        <v>1.5</v>
      </c>
      <c r="S391" s="50">
        <f t="shared" ref="S391:S392" si="878">COUNTIF(H385:H391, "AC")/SUM(G385:G391)</f>
        <v>0.63636363636363635</v>
      </c>
      <c r="T391" s="50">
        <f t="shared" ref="T391:T392" si="879">(Q391/5*0.5+(1-(R391-1)/10)*0.25+S391*0.25)*10000</f>
        <v>6340.9090909090901</v>
      </c>
      <c r="U391" s="50">
        <f t="shared" ref="U391:U392" si="880">T391-T390</f>
        <v>-125.00000000000091</v>
      </c>
      <c r="V391" s="50">
        <f>IF(A391&lt;&gt;"",AVERAGE($F$2:F391),"")</f>
        <v>1.7</v>
      </c>
      <c r="W391" s="50">
        <f>IF(A391&lt;&gt;"", AVERAGE($G$2:G391), "")</f>
        <v>1.6256410256410256</v>
      </c>
      <c r="X391" s="50">
        <f>IF(A391&lt;&gt;"", COUNTIF($H$2:H391, "AC")/SUM($G$2:G391), "")</f>
        <v>0.60094637223974767</v>
      </c>
      <c r="Y391" s="50">
        <f t="shared" ref="Y391:Y392" si="881">IF(A391&lt;&gt;"", V391/5*0.5+(1-(W391-1)/10)*0.25+X391*0.25, "")*10000</f>
        <v>5545.9556741891129</v>
      </c>
      <c r="Z391" s="50">
        <f t="shared" ref="Z391:Z392" si="882">Y391-Y390</f>
        <v>0.17863824406776985</v>
      </c>
      <c r="AA391" s="50">
        <f t="shared" si="535"/>
        <v>2.0347222222222221E-2</v>
      </c>
      <c r="AB391" s="75">
        <f t="shared" si="536"/>
        <v>3.3912037037037036E-3</v>
      </c>
      <c r="AC391" s="51">
        <v>3.3912037037037036E-3</v>
      </c>
      <c r="AD391" s="51" t="s">
        <v>1043</v>
      </c>
      <c r="AE391" s="51" t="s">
        <v>1043</v>
      </c>
      <c r="AF391" s="51" t="s">
        <v>1043</v>
      </c>
    </row>
    <row r="392" spans="1:32" x14ac:dyDescent="0.15">
      <c r="A392" s="43" t="s">
        <v>1225</v>
      </c>
      <c r="B392" s="57">
        <v>624</v>
      </c>
      <c r="C392" s="57" t="s">
        <v>1327</v>
      </c>
      <c r="D392" s="58" t="s">
        <v>745</v>
      </c>
      <c r="E392" s="58" t="s">
        <v>1228</v>
      </c>
      <c r="F392" s="58">
        <v>2</v>
      </c>
      <c r="G392" s="46">
        <v>1</v>
      </c>
      <c r="H392" s="47" t="s">
        <v>1229</v>
      </c>
      <c r="I392" s="59" t="s">
        <v>1230</v>
      </c>
      <c r="J392" s="56">
        <v>41454</v>
      </c>
      <c r="K392" s="61"/>
      <c r="L392" s="61"/>
      <c r="M392" s="73" t="s">
        <v>1228</v>
      </c>
      <c r="N392" s="80">
        <f t="shared" si="874"/>
        <v>7000</v>
      </c>
      <c r="O392" s="77">
        <f>AVERAGE($N$2:N392)</f>
        <v>6024.7584541062788</v>
      </c>
      <c r="P392" s="77">
        <f t="shared" si="875"/>
        <v>2.5006193484450705</v>
      </c>
      <c r="Q392" s="49">
        <f t="shared" si="876"/>
        <v>2.25</v>
      </c>
      <c r="R392" s="49">
        <f t="shared" si="877"/>
        <v>1.5</v>
      </c>
      <c r="S392" s="50">
        <f t="shared" si="878"/>
        <v>0.63636363636363635</v>
      </c>
      <c r="T392" s="50">
        <f t="shared" si="879"/>
        <v>6215.909090909091</v>
      </c>
      <c r="U392" s="50">
        <f t="shared" si="880"/>
        <v>-124.99999999999909</v>
      </c>
      <c r="V392" s="50">
        <f>IF(A392&lt;&gt;"",AVERAGE($F$2:F392),"")</f>
        <v>1.70076726342711</v>
      </c>
      <c r="W392" s="50">
        <f>IF(A392&lt;&gt;"", AVERAGE($G$2:G392), "")</f>
        <v>1.6240409207161126</v>
      </c>
      <c r="X392" s="50">
        <f>IF(A392&lt;&gt;"", COUNTIF($H$2:H392, "AC")/SUM($G$2:G392), "")</f>
        <v>0.60157480314960632</v>
      </c>
      <c r="Y392" s="50">
        <f t="shared" si="881"/>
        <v>5548.6940411220976</v>
      </c>
      <c r="Z392" s="50">
        <f t="shared" si="882"/>
        <v>2.738366932984718</v>
      </c>
      <c r="AA392" s="50">
        <f t="shared" si="535"/>
        <v>3.7638888888888888E-2</v>
      </c>
      <c r="AB392" s="75">
        <f t="shared" si="536"/>
        <v>6.2731481481481484E-3</v>
      </c>
      <c r="AC392" s="51">
        <v>6.2731481481481484E-3</v>
      </c>
      <c r="AD392" s="51" t="s">
        <v>1043</v>
      </c>
      <c r="AE392" s="51" t="s">
        <v>1043</v>
      </c>
      <c r="AF392" s="51" t="s">
        <v>1043</v>
      </c>
    </row>
    <row r="393" spans="1:32" x14ac:dyDescent="0.15">
      <c r="A393" s="43" t="s">
        <v>1225</v>
      </c>
      <c r="B393" s="57">
        <v>16</v>
      </c>
      <c r="C393" s="57" t="s">
        <v>1308</v>
      </c>
      <c r="D393" s="58" t="s">
        <v>1316</v>
      </c>
      <c r="E393" s="58">
        <v>1</v>
      </c>
      <c r="F393" s="58">
        <v>3.5</v>
      </c>
      <c r="G393" s="46">
        <v>2</v>
      </c>
      <c r="H393" s="47" t="s">
        <v>1229</v>
      </c>
      <c r="I393" s="59" t="s">
        <v>1277</v>
      </c>
      <c r="J393" s="56">
        <v>41456</v>
      </c>
      <c r="K393" s="61"/>
      <c r="L393" s="61" t="s">
        <v>1328</v>
      </c>
      <c r="M393" s="73" t="s">
        <v>734</v>
      </c>
      <c r="N393" s="80">
        <f t="shared" ref="N393" si="883">(0.5*F393/5+0.25*(1-(G393-1)/10)+0.25*(IF(H393="AC",1,0)/G393))*10000</f>
        <v>7000</v>
      </c>
      <c r="O393" s="77">
        <f>AVERAGE($N$2:N393)</f>
        <v>6027.2463151927423</v>
      </c>
      <c r="P393" s="77">
        <f t="shared" ref="P393" si="884">O393-O392</f>
        <v>2.4878610864634538</v>
      </c>
      <c r="Q393" s="49">
        <f t="shared" ref="Q393" si="885">AVERAGE(F386:F393)</f>
        <v>2.4375</v>
      </c>
      <c r="R393" s="49">
        <f t="shared" ref="R393" si="886">AVERAGE(G386:G393)</f>
        <v>1.625</v>
      </c>
      <c r="S393" s="50">
        <f t="shared" ref="S393" si="887">COUNTIF(H387:H393, "AC")/SUM(G387:G393)</f>
        <v>0.58333333333333337</v>
      </c>
      <c r="T393" s="50">
        <f t="shared" ref="T393" si="888">(Q393/5*0.5+(1-(R393-1)/10)*0.25+S393*0.25)*10000</f>
        <v>6239.5833333333339</v>
      </c>
      <c r="U393" s="50">
        <f t="shared" ref="U393" si="889">T393-T392</f>
        <v>23.674242424242948</v>
      </c>
      <c r="V393" s="50">
        <f>IF(A393&lt;&gt;"",AVERAGE($F$2:F393),"")</f>
        <v>1.7053571428571428</v>
      </c>
      <c r="W393" s="50">
        <f>IF(A393&lt;&gt;"", AVERAGE($G$2:G393), "")</f>
        <v>1.625</v>
      </c>
      <c r="X393" s="50">
        <f>IF(A393&lt;&gt;"", COUNTIF($H$2:H393, "AC")/SUM($G$2:G393), "")</f>
        <v>0.60125588697017274</v>
      </c>
      <c r="Y393" s="50">
        <f t="shared" ref="Y393" si="890">IF(A393&lt;&gt;"", V393/5*0.5+(1-(W393-1)/10)*0.25+X393*0.25, "")*10000</f>
        <v>5552.2468602825747</v>
      </c>
      <c r="Z393" s="50">
        <f t="shared" ref="Z393" si="891">Y393-Y392</f>
        <v>3.5528191604771564</v>
      </c>
      <c r="AA393" s="50">
        <f t="shared" ref="AA393" si="892">IF(ISERROR(MIN(86400*AB393/(4*3600), 1)), "NA", MIN(86400*AB393/(4*3600), 1))</f>
        <v>1</v>
      </c>
      <c r="AB393" s="75">
        <f t="shared" ref="AB393" si="893">IF(AC393="-","NA",SUM(AC393:AF393))</f>
        <v>1E+100</v>
      </c>
      <c r="AC393" s="51">
        <v>1.7025462962962961E-2</v>
      </c>
      <c r="AD393" s="51">
        <v>5.2546296296296299E-3</v>
      </c>
      <c r="AE393" s="82">
        <v>1E+100</v>
      </c>
      <c r="AF393" s="51" t="s">
        <v>968</v>
      </c>
    </row>
    <row r="394" spans="1:32" x14ac:dyDescent="0.15">
      <c r="A394" s="43" t="s">
        <v>1225</v>
      </c>
      <c r="B394" s="57">
        <v>461</v>
      </c>
      <c r="C394" s="57" t="s">
        <v>1329</v>
      </c>
      <c r="D394" s="58" t="s">
        <v>1330</v>
      </c>
      <c r="E394" s="58" t="s">
        <v>1228</v>
      </c>
      <c r="F394" s="58">
        <v>2</v>
      </c>
      <c r="G394" s="46">
        <v>1</v>
      </c>
      <c r="H394" s="47" t="s">
        <v>1229</v>
      </c>
      <c r="I394" s="59" t="s">
        <v>1230</v>
      </c>
      <c r="J394" s="56">
        <v>41460</v>
      </c>
      <c r="K394" s="61"/>
      <c r="L394" s="61"/>
      <c r="M394" s="73" t="s">
        <v>1228</v>
      </c>
      <c r="N394" s="80">
        <f t="shared" ref="N394:N395" si="894">(0.5*F394/5+0.25*(1-(G394-1)/10)+0.25*(IF(H394="AC",1,0)/G394))*10000</f>
        <v>7000</v>
      </c>
      <c r="O394" s="77">
        <f>AVERAGE($N$2:N394)</f>
        <v>6029.721515408537</v>
      </c>
      <c r="P394" s="77">
        <f t="shared" ref="P394:P395" si="895">O394-O393</f>
        <v>2.4752002157947572</v>
      </c>
      <c r="Q394" s="49">
        <f t="shared" ref="Q394:Q395" si="896">AVERAGE(F387:F394)</f>
        <v>2.3125</v>
      </c>
      <c r="R394" s="49">
        <f t="shared" ref="R394:R395" si="897">AVERAGE(G387:G394)</f>
        <v>1.625</v>
      </c>
      <c r="S394" s="50">
        <f t="shared" ref="S394:S395" si="898">COUNTIF(H388:H394, "AC")/SUM(G388:G394)</f>
        <v>0.77777777777777779</v>
      </c>
      <c r="T394" s="50">
        <f t="shared" ref="T394:T395" si="899">(Q394/5*0.5+(1-(R394-1)/10)*0.25+S394*0.25)*10000</f>
        <v>6600.6944444444453</v>
      </c>
      <c r="U394" s="50">
        <f t="shared" ref="U394:U395" si="900">T394-T393</f>
        <v>361.11111111111131</v>
      </c>
      <c r="V394" s="50">
        <f>IF(A394&lt;&gt;"",AVERAGE($F$2:F394),"")</f>
        <v>1.7061068702290076</v>
      </c>
      <c r="W394" s="50">
        <f>IF(A394&lt;&gt;"", AVERAGE($G$2:G394), "")</f>
        <v>1.6234096692111959</v>
      </c>
      <c r="X394" s="50">
        <f>IF(A394&lt;&gt;"", COUNTIF($H$2:H394, "AC")/SUM($G$2:G394), "")</f>
        <v>0.60188087774294674</v>
      </c>
      <c r="Y394" s="50">
        <f t="shared" ref="Y394:Y395" si="901">IF(A394&lt;&gt;"", V394/5*0.5+(1-(W394-1)/10)*0.25+X394*0.25, "")*10000</f>
        <v>5554.956647283575</v>
      </c>
      <c r="Z394" s="50">
        <f t="shared" ref="Z394:Z395" si="902">Y394-Y393</f>
        <v>2.7097870010002225</v>
      </c>
      <c r="AA394" s="50">
        <f t="shared" si="535"/>
        <v>3.6666666666666667E-2</v>
      </c>
      <c r="AB394" s="75">
        <f t="shared" si="536"/>
        <v>6.1111111111111114E-3</v>
      </c>
      <c r="AC394" s="51">
        <v>6.1111111111111114E-3</v>
      </c>
      <c r="AD394" s="51" t="s">
        <v>1043</v>
      </c>
      <c r="AE394" s="51" t="s">
        <v>1043</v>
      </c>
      <c r="AF394" s="51" t="s">
        <v>1043</v>
      </c>
    </row>
    <row r="395" spans="1:32" x14ac:dyDescent="0.15">
      <c r="A395" s="43" t="s">
        <v>1225</v>
      </c>
      <c r="B395" s="57">
        <v>617</v>
      </c>
      <c r="C395" s="57" t="s">
        <v>1331</v>
      </c>
      <c r="D395" s="58" t="s">
        <v>1332</v>
      </c>
      <c r="E395" s="58" t="s">
        <v>1228</v>
      </c>
      <c r="F395" s="58">
        <v>3</v>
      </c>
      <c r="G395" s="46">
        <v>1</v>
      </c>
      <c r="H395" s="47" t="s">
        <v>1229</v>
      </c>
      <c r="I395" s="59" t="s">
        <v>1230</v>
      </c>
      <c r="J395" s="56">
        <v>41460</v>
      </c>
      <c r="K395" s="61"/>
      <c r="L395" s="61"/>
      <c r="M395" s="73" t="s">
        <v>1228</v>
      </c>
      <c r="N395" s="80">
        <f t="shared" si="894"/>
        <v>8000</v>
      </c>
      <c r="O395" s="77">
        <f>AVERAGE($N$2:N395)</f>
        <v>6034.7222222222208</v>
      </c>
      <c r="P395" s="77">
        <f t="shared" si="895"/>
        <v>5.0007068136837916</v>
      </c>
      <c r="Q395" s="49">
        <f t="shared" si="896"/>
        <v>2.3125</v>
      </c>
      <c r="R395" s="49">
        <f t="shared" si="897"/>
        <v>1.25</v>
      </c>
      <c r="S395" s="50">
        <f t="shared" si="898"/>
        <v>0.77777777777777779</v>
      </c>
      <c r="T395" s="50">
        <f t="shared" si="899"/>
        <v>6694.4444444444443</v>
      </c>
      <c r="U395" s="50">
        <f t="shared" si="900"/>
        <v>93.749999999999091</v>
      </c>
      <c r="V395" s="50">
        <f>IF(A395&lt;&gt;"",AVERAGE($F$2:F395),"")</f>
        <v>1.7093908629441625</v>
      </c>
      <c r="W395" s="50">
        <f>IF(A395&lt;&gt;"", AVERAGE($G$2:G395), "")</f>
        <v>1.6218274111675126</v>
      </c>
      <c r="X395" s="50">
        <f>IF(A395&lt;&gt;"", COUNTIF($H$2:H395, "AC")/SUM($G$2:G395), "")</f>
        <v>0.60250391236306733</v>
      </c>
      <c r="Y395" s="50">
        <f t="shared" si="901"/>
        <v>5560.1937910599527</v>
      </c>
      <c r="Z395" s="50">
        <f t="shared" si="902"/>
        <v>5.2371437763777067</v>
      </c>
      <c r="AA395" s="50">
        <f t="shared" si="535"/>
        <v>0.12659722222222222</v>
      </c>
      <c r="AB395" s="75">
        <f t="shared" si="536"/>
        <v>2.1099537037037038E-2</v>
      </c>
      <c r="AC395" s="51">
        <v>2.1099537037037038E-2</v>
      </c>
      <c r="AD395" s="51" t="s">
        <v>1043</v>
      </c>
      <c r="AE395" s="51" t="s">
        <v>1043</v>
      </c>
      <c r="AF395" s="51" t="s">
        <v>1043</v>
      </c>
    </row>
    <row r="396" spans="1:32" x14ac:dyDescent="0.15">
      <c r="A396" s="43" t="s">
        <v>1225</v>
      </c>
      <c r="B396" s="57">
        <v>476</v>
      </c>
      <c r="C396" s="57" t="s">
        <v>1333</v>
      </c>
      <c r="D396" s="58" t="s">
        <v>1330</v>
      </c>
      <c r="E396" s="58" t="s">
        <v>1228</v>
      </c>
      <c r="F396" s="58">
        <v>2</v>
      </c>
      <c r="G396" s="46">
        <v>1</v>
      </c>
      <c r="H396" s="47" t="s">
        <v>1229</v>
      </c>
      <c r="I396" s="59" t="s">
        <v>1230</v>
      </c>
      <c r="J396" s="56">
        <v>41460</v>
      </c>
      <c r="K396" s="61"/>
      <c r="L396" s="61"/>
      <c r="M396" s="73" t="s">
        <v>1228</v>
      </c>
      <c r="N396" s="80">
        <f t="shared" ref="N396" si="903">(0.5*F396/5+0.25*(1-(G396-1)/10)+0.25*(IF(H396="AC",1,0)/G396))*10000</f>
        <v>7000</v>
      </c>
      <c r="O396" s="77">
        <f>AVERAGE($N$2:N396)</f>
        <v>6037.1659634317848</v>
      </c>
      <c r="P396" s="77">
        <f t="shared" ref="P396" si="904">O396-O395</f>
        <v>2.4437412095639957</v>
      </c>
      <c r="Q396" s="49">
        <f t="shared" ref="Q396" si="905">AVERAGE(F389:F396)</f>
        <v>2.3125</v>
      </c>
      <c r="R396" s="49">
        <f t="shared" ref="R396" si="906">AVERAGE(G389:G396)</f>
        <v>1.25</v>
      </c>
      <c r="S396" s="50">
        <f t="shared" ref="S396" si="907">COUNTIF(H390:H396, "AC")/SUM(G390:G396)</f>
        <v>0.77777777777777779</v>
      </c>
      <c r="T396" s="50">
        <f t="shared" ref="T396" si="908">(Q396/5*0.5+(1-(R396-1)/10)*0.25+S396*0.25)*10000</f>
        <v>6694.4444444444443</v>
      </c>
      <c r="U396" s="50">
        <f t="shared" ref="U396" si="909">T396-T395</f>
        <v>0</v>
      </c>
      <c r="V396" s="50">
        <f>IF(A396&lt;&gt;"",AVERAGE($F$2:F396),"")</f>
        <v>1.710126582278481</v>
      </c>
      <c r="W396" s="50">
        <f>IF(A396&lt;&gt;"", AVERAGE($G$2:G396), "")</f>
        <v>1.620253164556962</v>
      </c>
      <c r="X396" s="50">
        <f>IF(A396&lt;&gt;"", COUNTIF($H$2:H396, "AC")/SUM($G$2:G396), "")</f>
        <v>0.60312500000000002</v>
      </c>
      <c r="Y396" s="50">
        <f t="shared" ref="Y396" si="910">IF(A396&lt;&gt;"", V396/5*0.5+(1-(W396-1)/10)*0.25+X396*0.25, "")*10000</f>
        <v>5562.8757911392404</v>
      </c>
      <c r="Z396" s="50">
        <f t="shared" ref="Z396" si="911">Y396-Y395</f>
        <v>2.6820000792877181</v>
      </c>
      <c r="AA396" s="50">
        <f t="shared" si="535"/>
        <v>3.847222222222222E-2</v>
      </c>
      <c r="AB396" s="75">
        <f t="shared" si="536"/>
        <v>6.4120370370370364E-3</v>
      </c>
      <c r="AC396" s="51">
        <v>6.4120370370370364E-3</v>
      </c>
      <c r="AD396" s="51" t="s">
        <v>1043</v>
      </c>
      <c r="AE396" s="51" t="s">
        <v>1043</v>
      </c>
      <c r="AF396" s="51" t="s">
        <v>1043</v>
      </c>
    </row>
    <row r="397" spans="1:32" x14ac:dyDescent="0.15">
      <c r="A397" s="43" t="s">
        <v>1225</v>
      </c>
      <c r="B397" s="57">
        <v>500</v>
      </c>
      <c r="C397" s="33" t="s">
        <v>1334</v>
      </c>
      <c r="D397" s="58" t="s">
        <v>83</v>
      </c>
      <c r="E397" s="58" t="s">
        <v>1228</v>
      </c>
      <c r="F397" s="58">
        <v>2</v>
      </c>
      <c r="G397" s="46">
        <v>1</v>
      </c>
      <c r="H397" s="47" t="s">
        <v>1229</v>
      </c>
      <c r="I397" s="59" t="s">
        <v>1230</v>
      </c>
      <c r="J397" s="56">
        <v>41460</v>
      </c>
      <c r="K397" s="61"/>
      <c r="L397" s="61"/>
      <c r="M397" s="73" t="s">
        <v>1228</v>
      </c>
      <c r="N397" s="80">
        <f t="shared" ref="N397" si="912">(0.5*F397/5+0.25*(1-(G397-1)/10)+0.25*(IF(H397="AC",1,0)/G397))*10000</f>
        <v>7000</v>
      </c>
      <c r="O397" s="77">
        <f>AVERAGE($N$2:N397)</f>
        <v>6039.5973625140277</v>
      </c>
      <c r="P397" s="77">
        <f t="shared" ref="P397" si="913">O397-O396</f>
        <v>2.4313990822429332</v>
      </c>
      <c r="Q397" s="49">
        <f t="shared" ref="Q397" si="914">AVERAGE(F390:F397)</f>
        <v>2.3125</v>
      </c>
      <c r="R397" s="49">
        <f t="shared" ref="R397" si="915">AVERAGE(G390:G397)</f>
        <v>1.25</v>
      </c>
      <c r="S397" s="50">
        <f t="shared" ref="S397" si="916">COUNTIF(H391:H397, "AC")/SUM(G391:G397)</f>
        <v>0.875</v>
      </c>
      <c r="T397" s="50">
        <f t="shared" ref="T397" si="917">(Q397/5*0.5+(1-(R397-1)/10)*0.25+S397*0.25)*10000</f>
        <v>6937.5</v>
      </c>
      <c r="U397" s="50">
        <f t="shared" ref="U397" si="918">T397-T396</f>
        <v>243.05555555555566</v>
      </c>
      <c r="V397" s="50">
        <f>IF(A397&lt;&gt;"",AVERAGE($F$2:F397),"")</f>
        <v>1.7108585858585859</v>
      </c>
      <c r="W397" s="50">
        <f>IF(A397&lt;&gt;"", AVERAGE($G$2:G397), "")</f>
        <v>1.6186868686868687</v>
      </c>
      <c r="X397" s="50">
        <f>IF(A397&lt;&gt;"", COUNTIF($H$2:H397, "AC")/SUM($G$2:G397), "")</f>
        <v>0.60374414976599067</v>
      </c>
      <c r="Y397" s="50">
        <f t="shared" ref="Y397" si="919">IF(A397&lt;&gt;"", V397/5*0.5+(1-(W397-1)/10)*0.25+X397*0.25, "")*10000</f>
        <v>5565.5472431018452</v>
      </c>
      <c r="Z397" s="50">
        <f t="shared" ref="Z397" si="920">Y397-Y396</f>
        <v>2.6714519626048059</v>
      </c>
      <c r="AA397" s="50">
        <f t="shared" si="535"/>
        <v>2.8055555555555559E-2</v>
      </c>
      <c r="AB397" s="75">
        <f t="shared" si="536"/>
        <v>4.6759259259259263E-3</v>
      </c>
      <c r="AC397" s="51">
        <v>4.6759259259259263E-3</v>
      </c>
      <c r="AD397" s="51" t="s">
        <v>1043</v>
      </c>
      <c r="AE397" s="51" t="s">
        <v>1043</v>
      </c>
      <c r="AF397" s="51" t="s">
        <v>1043</v>
      </c>
    </row>
    <row r="398" spans="1:32" x14ac:dyDescent="0.15">
      <c r="A398" s="43" t="s">
        <v>1225</v>
      </c>
      <c r="B398" s="57">
        <v>637</v>
      </c>
      <c r="C398" s="57" t="s">
        <v>1335</v>
      </c>
      <c r="D398" s="58" t="s">
        <v>1336</v>
      </c>
      <c r="E398" s="58" t="s">
        <v>1228</v>
      </c>
      <c r="F398" s="58">
        <v>3</v>
      </c>
      <c r="G398" s="46">
        <v>1</v>
      </c>
      <c r="H398" s="47" t="s">
        <v>1229</v>
      </c>
      <c r="I398" s="59" t="s">
        <v>1230</v>
      </c>
      <c r="J398" s="56">
        <v>41464</v>
      </c>
      <c r="K398" s="61"/>
      <c r="L398" s="61"/>
      <c r="M398" s="73" t="s">
        <v>1228</v>
      </c>
      <c r="N398" s="80">
        <f t="shared" ref="N398:N403" si="921">(0.5*F398/5+0.25*(1-(G398-1)/10)+0.25*(IF(H398="AC",1,0)/G398))*10000</f>
        <v>8000</v>
      </c>
      <c r="O398" s="77">
        <f>AVERAGE($N$2:N398)</f>
        <v>6044.535404422053</v>
      </c>
      <c r="P398" s="77">
        <f t="shared" ref="P398:P402" si="922">O398-O397</f>
        <v>4.9380419080252977</v>
      </c>
      <c r="Q398" s="49">
        <f t="shared" ref="Q398:Q402" si="923">AVERAGE(F391:F398)</f>
        <v>2.3125</v>
      </c>
      <c r="R398" s="49">
        <f t="shared" ref="R398:R402" si="924">AVERAGE(G391:G398)</f>
        <v>1.125</v>
      </c>
      <c r="S398" s="50">
        <f t="shared" ref="S398:S402" si="925">COUNTIF(H392:H398, "AC")/SUM(G392:G398)</f>
        <v>0.875</v>
      </c>
      <c r="T398" s="50">
        <f t="shared" ref="T398:T402" si="926">(Q398/5*0.5+(1-(R398-1)/10)*0.25+S398*0.25)*10000</f>
        <v>6968.75</v>
      </c>
      <c r="U398" s="50">
        <f t="shared" ref="U398:U402" si="927">T398-T397</f>
        <v>31.25</v>
      </c>
      <c r="V398" s="50">
        <f>IF(A398&lt;&gt;"",AVERAGE($F$2:F398),"")</f>
        <v>1.7141057934508817</v>
      </c>
      <c r="W398" s="50">
        <f>IF(A398&lt;&gt;"", AVERAGE($G$2:G398), "")</f>
        <v>1.6171284634760705</v>
      </c>
      <c r="X398" s="50">
        <f>IF(A398&lt;&gt;"", COUNTIF($H$2:H398, "AC")/SUM($G$2:G398), "")</f>
        <v>0.60436137071651086</v>
      </c>
      <c r="Y398" s="50">
        <f t="shared" ref="Y398:Y402" si="928">IF(A398&lt;&gt;"", V398/5*0.5+(1-(W398-1)/10)*0.25+X398*0.25, "")*10000</f>
        <v>5570.7271043731407</v>
      </c>
      <c r="Z398" s="50">
        <f t="shared" ref="Z398:Z402" si="929">Y398-Y397</f>
        <v>5.1798612712955219</v>
      </c>
      <c r="AA398" s="50">
        <f t="shared" si="535"/>
        <v>2.5555555555555557E-2</v>
      </c>
      <c r="AB398" s="75">
        <f t="shared" si="536"/>
        <v>4.2592592592592595E-3</v>
      </c>
      <c r="AC398" s="51">
        <v>4.2592592592592595E-3</v>
      </c>
      <c r="AD398" s="51" t="s">
        <v>1043</v>
      </c>
      <c r="AE398" s="51" t="s">
        <v>1043</v>
      </c>
      <c r="AF398" s="51" t="s">
        <v>1043</v>
      </c>
    </row>
    <row r="399" spans="1:32" x14ac:dyDescent="0.15">
      <c r="A399" s="43" t="s">
        <v>1225</v>
      </c>
      <c r="B399" s="57">
        <v>557</v>
      </c>
      <c r="C399" s="57" t="s">
        <v>1337</v>
      </c>
      <c r="D399" s="58" t="s">
        <v>24</v>
      </c>
      <c r="E399" s="58" t="s">
        <v>1228</v>
      </c>
      <c r="F399" s="58">
        <v>2</v>
      </c>
      <c r="G399" s="46">
        <v>1</v>
      </c>
      <c r="H399" s="47" t="s">
        <v>1229</v>
      </c>
      <c r="I399" s="59" t="s">
        <v>1230</v>
      </c>
      <c r="J399" s="56">
        <v>41464</v>
      </c>
      <c r="K399" s="61"/>
      <c r="L399" s="61"/>
      <c r="M399" s="73" t="s">
        <v>1228</v>
      </c>
      <c r="N399" s="80">
        <f t="shared" si="921"/>
        <v>7000</v>
      </c>
      <c r="O399" s="77">
        <f>AVERAGE($N$2:N399)</f>
        <v>6046.9360692350629</v>
      </c>
      <c r="P399" s="77">
        <f t="shared" si="922"/>
        <v>2.4006648130098256</v>
      </c>
      <c r="Q399" s="49">
        <f t="shared" si="923"/>
        <v>2.4375</v>
      </c>
      <c r="R399" s="49">
        <f t="shared" si="924"/>
        <v>1.125</v>
      </c>
      <c r="S399" s="50">
        <f t="shared" si="925"/>
        <v>0.875</v>
      </c>
      <c r="T399" s="50">
        <f t="shared" si="926"/>
        <v>7093.75</v>
      </c>
      <c r="U399" s="50">
        <f t="shared" si="927"/>
        <v>125</v>
      </c>
      <c r="V399" s="50">
        <f>IF(A399&lt;&gt;"",AVERAGE($F$2:F399),"")</f>
        <v>1.714824120603015</v>
      </c>
      <c r="W399" s="50">
        <f>IF(A399&lt;&gt;"", AVERAGE($G$2:G399), "")</f>
        <v>1.6155778894472361</v>
      </c>
      <c r="X399" s="50">
        <f>IF(A399&lt;&gt;"", COUNTIF($H$2:H399, "AC")/SUM($G$2:G399), "")</f>
        <v>0.60497667185069981</v>
      </c>
      <c r="Y399" s="50">
        <f t="shared" si="928"/>
        <v>5573.3713278679552</v>
      </c>
      <c r="Z399" s="50">
        <f t="shared" si="929"/>
        <v>2.6442234948144687</v>
      </c>
      <c r="AA399" s="50">
        <f t="shared" si="535"/>
        <v>1.125E-2</v>
      </c>
      <c r="AB399" s="75">
        <f t="shared" si="536"/>
        <v>1.8750000000000001E-3</v>
      </c>
      <c r="AC399" s="51">
        <v>1.8750000000000001E-3</v>
      </c>
      <c r="AD399" s="51" t="s">
        <v>1043</v>
      </c>
      <c r="AE399" s="51" t="s">
        <v>1043</v>
      </c>
      <c r="AF399" s="51" t="s">
        <v>1043</v>
      </c>
    </row>
    <row r="400" spans="1:32" x14ac:dyDescent="0.15">
      <c r="A400" s="43" t="s">
        <v>1225</v>
      </c>
      <c r="B400" s="57">
        <v>575</v>
      </c>
      <c r="C400" s="57" t="s">
        <v>1338</v>
      </c>
      <c r="D400" s="58" t="s">
        <v>12</v>
      </c>
      <c r="E400" s="58" t="s">
        <v>1228</v>
      </c>
      <c r="F400" s="58">
        <v>2</v>
      </c>
      <c r="G400" s="46">
        <v>1</v>
      </c>
      <c r="H400" s="47" t="s">
        <v>1229</v>
      </c>
      <c r="I400" s="59" t="s">
        <v>1230</v>
      </c>
      <c r="J400" s="56">
        <v>41464</v>
      </c>
      <c r="K400" s="61"/>
      <c r="L400" s="61"/>
      <c r="M400" s="73" t="s">
        <v>1228</v>
      </c>
      <c r="N400" s="80">
        <f t="shared" si="921"/>
        <v>7000</v>
      </c>
      <c r="O400" s="77">
        <f>AVERAGE($N$2:N400)</f>
        <v>6049.324700640489</v>
      </c>
      <c r="P400" s="77">
        <f t="shared" si="922"/>
        <v>2.3886314054261675</v>
      </c>
      <c r="Q400" s="49">
        <f t="shared" si="923"/>
        <v>2.4375</v>
      </c>
      <c r="R400" s="49">
        <f t="shared" si="924"/>
        <v>1.125</v>
      </c>
      <c r="S400" s="50">
        <f t="shared" si="925"/>
        <v>1</v>
      </c>
      <c r="T400" s="50">
        <f t="shared" si="926"/>
        <v>7406.25</v>
      </c>
      <c r="U400" s="50">
        <f t="shared" si="927"/>
        <v>312.5</v>
      </c>
      <c r="V400" s="50">
        <f>IF(A400&lt;&gt;"",AVERAGE($F$2:F400),"")</f>
        <v>1.7155388471177946</v>
      </c>
      <c r="W400" s="50">
        <f>IF(A400&lt;&gt;"", AVERAGE($G$2:G400), "")</f>
        <v>1.6140350877192982</v>
      </c>
      <c r="X400" s="50">
        <f>IF(A400&lt;&gt;"", COUNTIF($H$2:H400, "AC")/SUM($G$2:G400), "")</f>
        <v>0.60559006211180122</v>
      </c>
      <c r="Y400" s="50">
        <f t="shared" si="928"/>
        <v>5576.0052304674737</v>
      </c>
      <c r="Z400" s="50">
        <f t="shared" si="929"/>
        <v>2.6339025995184784</v>
      </c>
      <c r="AA400" s="50">
        <f t="shared" si="535"/>
        <v>8.3333333333333332E-3</v>
      </c>
      <c r="AB400" s="75">
        <f t="shared" si="536"/>
        <v>1.3888888888888889E-3</v>
      </c>
      <c r="AC400" s="51">
        <v>1.3888888888888889E-3</v>
      </c>
      <c r="AD400" s="51" t="s">
        <v>1043</v>
      </c>
      <c r="AE400" s="51" t="s">
        <v>1043</v>
      </c>
      <c r="AF400" s="51" t="s">
        <v>1043</v>
      </c>
    </row>
    <row r="401" spans="1:32" x14ac:dyDescent="0.15">
      <c r="A401" s="43" t="s">
        <v>1225</v>
      </c>
      <c r="B401" s="57">
        <v>344</v>
      </c>
      <c r="C401" s="57" t="s">
        <v>1339</v>
      </c>
      <c r="D401" s="58" t="s">
        <v>24</v>
      </c>
      <c r="E401" s="58" t="s">
        <v>1228</v>
      </c>
      <c r="F401" s="58">
        <v>2</v>
      </c>
      <c r="G401" s="46">
        <v>2</v>
      </c>
      <c r="H401" s="47" t="s">
        <v>1229</v>
      </c>
      <c r="I401" s="59" t="s">
        <v>1230</v>
      </c>
      <c r="J401" s="56">
        <v>41464</v>
      </c>
      <c r="K401" s="61"/>
      <c r="L401" s="61"/>
      <c r="M401" s="73" t="s">
        <v>1228</v>
      </c>
      <c r="N401" s="80">
        <f t="shared" si="921"/>
        <v>5500</v>
      </c>
      <c r="O401" s="77">
        <f>AVERAGE($N$2:N401)</f>
        <v>6047.9513888888878</v>
      </c>
      <c r="P401" s="77">
        <f t="shared" si="922"/>
        <v>-1.3733117516012499</v>
      </c>
      <c r="Q401" s="49">
        <f t="shared" si="923"/>
        <v>2.25</v>
      </c>
      <c r="R401" s="49">
        <f t="shared" si="924"/>
        <v>1.125</v>
      </c>
      <c r="S401" s="50">
        <f t="shared" si="925"/>
        <v>0.875</v>
      </c>
      <c r="T401" s="50">
        <f t="shared" si="926"/>
        <v>6906.25</v>
      </c>
      <c r="U401" s="50">
        <f t="shared" si="927"/>
        <v>-500</v>
      </c>
      <c r="V401" s="50">
        <f>IF(A401&lt;&gt;"",AVERAGE($F$2:F401),"")</f>
        <v>1.7162500000000001</v>
      </c>
      <c r="W401" s="50">
        <f>IF(A401&lt;&gt;"", AVERAGE($G$2:G401), "")</f>
        <v>1.615</v>
      </c>
      <c r="X401" s="50">
        <f>IF(A401&lt;&gt;"", COUNTIF($H$2:H401, "AC")/SUM($G$2:G401), "")</f>
        <v>0.60526315789473684</v>
      </c>
      <c r="Y401" s="50">
        <f t="shared" si="928"/>
        <v>5575.6578947368416</v>
      </c>
      <c r="Z401" s="50">
        <f t="shared" si="929"/>
        <v>-0.34733573063203949</v>
      </c>
      <c r="AA401" s="50">
        <f t="shared" si="535"/>
        <v>1.0138888888888892E-2</v>
      </c>
      <c r="AB401" s="75">
        <f t="shared" si="536"/>
        <v>1.689814814814815E-3</v>
      </c>
      <c r="AC401" s="51">
        <v>1.689814814814815E-3</v>
      </c>
      <c r="AD401" s="51" t="s">
        <v>1043</v>
      </c>
      <c r="AE401" s="51" t="s">
        <v>1043</v>
      </c>
      <c r="AF401" s="51" t="s">
        <v>1043</v>
      </c>
    </row>
    <row r="402" spans="1:32" x14ac:dyDescent="0.15">
      <c r="A402" s="43" t="s">
        <v>1225</v>
      </c>
      <c r="B402" s="57">
        <v>412</v>
      </c>
      <c r="C402" s="57" t="s">
        <v>1340</v>
      </c>
      <c r="D402" s="58" t="s">
        <v>291</v>
      </c>
      <c r="E402" s="58" t="s">
        <v>1228</v>
      </c>
      <c r="F402" s="58">
        <v>2</v>
      </c>
      <c r="G402" s="46">
        <v>1</v>
      </c>
      <c r="H402" s="47" t="s">
        <v>1229</v>
      </c>
      <c r="I402" s="59" t="s">
        <v>1230</v>
      </c>
      <c r="J402" s="56">
        <v>41464</v>
      </c>
      <c r="K402" s="61"/>
      <c r="L402" s="61"/>
      <c r="M402" s="73" t="s">
        <v>1228</v>
      </c>
      <c r="N402" s="80">
        <f t="shared" si="921"/>
        <v>7000</v>
      </c>
      <c r="O402" s="77">
        <f>AVERAGE($N$2:N402)</f>
        <v>6050.3255749515092</v>
      </c>
      <c r="P402" s="77">
        <f t="shared" si="922"/>
        <v>2.3741860626214475</v>
      </c>
      <c r="Q402" s="49">
        <f t="shared" si="923"/>
        <v>2.25</v>
      </c>
      <c r="R402" s="49">
        <f t="shared" si="924"/>
        <v>1.125</v>
      </c>
      <c r="S402" s="50">
        <f t="shared" si="925"/>
        <v>0.875</v>
      </c>
      <c r="T402" s="50">
        <f t="shared" si="926"/>
        <v>6906.25</v>
      </c>
      <c r="U402" s="50">
        <f t="shared" si="927"/>
        <v>0</v>
      </c>
      <c r="V402" s="50">
        <f>IF(A402&lt;&gt;"",AVERAGE($F$2:F402),"")</f>
        <v>1.7169576059850373</v>
      </c>
      <c r="W402" s="50">
        <f>IF(A402&lt;&gt;"", AVERAGE($G$2:G402), "")</f>
        <v>1.6134663341645885</v>
      </c>
      <c r="X402" s="50">
        <f>IF(A402&lt;&gt;"", COUNTIF($H$2:H402, "AC")/SUM($G$2:G402), "")</f>
        <v>0.60587326120556417</v>
      </c>
      <c r="Y402" s="50">
        <f t="shared" si="928"/>
        <v>5578.2741754578001</v>
      </c>
      <c r="Z402" s="50">
        <f t="shared" si="929"/>
        <v>2.6162807209584571</v>
      </c>
      <c r="AA402" s="50">
        <f t="shared" si="535"/>
        <v>1.5555555555555555E-2</v>
      </c>
      <c r="AB402" s="75">
        <f t="shared" si="536"/>
        <v>2.5925925925925925E-3</v>
      </c>
      <c r="AC402" s="51">
        <v>2.5925925925925925E-3</v>
      </c>
      <c r="AD402" s="51" t="s">
        <v>1043</v>
      </c>
      <c r="AE402" s="51" t="s">
        <v>1043</v>
      </c>
      <c r="AF402" s="51" t="s">
        <v>1043</v>
      </c>
    </row>
    <row r="403" spans="1:32" x14ac:dyDescent="0.15">
      <c r="A403" s="43" t="s">
        <v>1225</v>
      </c>
      <c r="B403" s="57">
        <v>496</v>
      </c>
      <c r="C403" s="57" t="s">
        <v>1341</v>
      </c>
      <c r="D403" s="58" t="s">
        <v>1342</v>
      </c>
      <c r="E403" s="58" t="s">
        <v>1228</v>
      </c>
      <c r="F403" s="58">
        <v>2</v>
      </c>
      <c r="G403" s="46">
        <v>1</v>
      </c>
      <c r="H403" s="47" t="s">
        <v>1229</v>
      </c>
      <c r="I403" s="59" t="s">
        <v>1230</v>
      </c>
      <c r="J403" s="56">
        <v>41465</v>
      </c>
      <c r="K403" s="61"/>
      <c r="L403" s="61"/>
      <c r="M403" s="73" t="s">
        <v>1228</v>
      </c>
      <c r="N403" s="80">
        <f t="shared" si="921"/>
        <v>7000</v>
      </c>
      <c r="O403" s="77">
        <f>AVERAGE($N$2:N403)</f>
        <v>6052.6879491431719</v>
      </c>
      <c r="P403" s="77">
        <f t="shared" ref="P403" si="930">O403-O402</f>
        <v>2.3623741916626386</v>
      </c>
      <c r="Q403" s="49">
        <f t="shared" ref="Q403" si="931">AVERAGE(F396:F403)</f>
        <v>2.125</v>
      </c>
      <c r="R403" s="49">
        <f t="shared" ref="R403" si="932">AVERAGE(G396:G403)</f>
        <v>1.125</v>
      </c>
      <c r="S403" s="50">
        <f t="shared" ref="S403" si="933">COUNTIF(H397:H403, "AC")/SUM(G397:G403)</f>
        <v>0.875</v>
      </c>
      <c r="T403" s="50">
        <f t="shared" ref="T403" si="934">(Q403/5*0.5+(1-(R403-1)/10)*0.25+S403*0.25)*10000</f>
        <v>6781.25</v>
      </c>
      <c r="U403" s="50">
        <f t="shared" ref="U403" si="935">T403-T402</f>
        <v>-125</v>
      </c>
      <c r="V403" s="50">
        <f>IF(A403&lt;&gt;"",AVERAGE($F$2:F403),"")</f>
        <v>1.7176616915422886</v>
      </c>
      <c r="W403" s="50">
        <f>IF(A403&lt;&gt;"", AVERAGE($G$2:G403), "")</f>
        <v>1.6119402985074627</v>
      </c>
      <c r="X403" s="50">
        <f>IF(A403&lt;&gt;"", COUNTIF($H$2:H403, "AC")/SUM($G$2:G403), "")</f>
        <v>0.60648148148148151</v>
      </c>
      <c r="Y403" s="50">
        <f t="shared" ref="Y403" si="936">IF(A403&lt;&gt;"", V403/5*0.5+(1-(W403-1)/10)*0.25+X403*0.25, "")*10000</f>
        <v>5580.8803206191269</v>
      </c>
      <c r="Z403" s="50">
        <f t="shared" ref="Z403" si="937">Y403-Y402</f>
        <v>2.6061451613268218</v>
      </c>
      <c r="AA403" s="50">
        <f t="shared" si="535"/>
        <v>4.8749999999999995E-2</v>
      </c>
      <c r="AB403" s="75">
        <f t="shared" si="536"/>
        <v>8.1249999999999985E-3</v>
      </c>
      <c r="AC403" s="51">
        <v>8.1249999999999985E-3</v>
      </c>
      <c r="AD403" s="51" t="s">
        <v>1043</v>
      </c>
      <c r="AE403" s="51" t="s">
        <v>1043</v>
      </c>
      <c r="AF403" s="51" t="s">
        <v>1043</v>
      </c>
    </row>
    <row r="404" spans="1:32" x14ac:dyDescent="0.15">
      <c r="A404" s="43" t="s">
        <v>1225</v>
      </c>
      <c r="B404" s="57">
        <v>463</v>
      </c>
      <c r="C404" s="57" t="s">
        <v>1343</v>
      </c>
      <c r="D404" s="58" t="s">
        <v>1342</v>
      </c>
      <c r="E404" s="58" t="s">
        <v>1228</v>
      </c>
      <c r="F404" s="58">
        <v>3</v>
      </c>
      <c r="G404" s="46">
        <v>1</v>
      </c>
      <c r="H404" s="47" t="s">
        <v>1229</v>
      </c>
      <c r="I404" s="59" t="s">
        <v>1230</v>
      </c>
      <c r="J404" s="56">
        <v>41465</v>
      </c>
      <c r="K404" s="61"/>
      <c r="L404" s="61"/>
      <c r="M404" s="73" t="s">
        <v>1228</v>
      </c>
      <c r="N404" s="80">
        <f t="shared" ref="N404" si="938">(0.5*F404/5+0.25*(1-(G404-1)/10)+0.25*(IF(H404="AC",1,0)/G404))*10000</f>
        <v>8000</v>
      </c>
      <c r="O404" s="77">
        <f>AVERAGE($N$2:N404)</f>
        <v>6057.5199889716005</v>
      </c>
      <c r="P404" s="77">
        <f t="shared" ref="P404" si="939">O404-O403</f>
        <v>4.8320398284286057</v>
      </c>
      <c r="Q404" s="49">
        <f t="shared" ref="Q404" si="940">AVERAGE(F397:F404)</f>
        <v>2.25</v>
      </c>
      <c r="R404" s="49">
        <f t="shared" ref="R404" si="941">AVERAGE(G397:G404)</f>
        <v>1.125</v>
      </c>
      <c r="S404" s="50">
        <f t="shared" ref="S404" si="942">COUNTIF(H398:H404, "AC")/SUM(G398:G404)</f>
        <v>0.875</v>
      </c>
      <c r="T404" s="50">
        <f t="shared" ref="T404" si="943">(Q404/5*0.5+(1-(R404-1)/10)*0.25+S404*0.25)*10000</f>
        <v>6906.25</v>
      </c>
      <c r="U404" s="50">
        <f t="shared" ref="U404" si="944">T404-T403</f>
        <v>125</v>
      </c>
      <c r="V404" s="50">
        <f>IF(A404&lt;&gt;"",AVERAGE($F$2:F404),"")</f>
        <v>1.7208436724565757</v>
      </c>
      <c r="W404" s="50">
        <f>IF(A404&lt;&gt;"", AVERAGE($G$2:G404), "")</f>
        <v>1.6104218362282878</v>
      </c>
      <c r="X404" s="50">
        <f>IF(A404&lt;&gt;"", COUNTIF($H$2:H404, "AC")/SUM($G$2:G404), "")</f>
        <v>0.60708782742681044</v>
      </c>
      <c r="Y404" s="50">
        <f t="shared" ref="Y404" si="945">IF(A404&lt;&gt;"", V404/5*0.5+(1-(W404-1)/10)*0.25+X404*0.25, "")*10000</f>
        <v>5585.9577819665292</v>
      </c>
      <c r="Z404" s="50">
        <f t="shared" ref="Z404" si="946">Y404-Y403</f>
        <v>5.0774613474022772</v>
      </c>
      <c r="AA404" s="50">
        <f t="shared" si="535"/>
        <v>4.9097222222222223E-2</v>
      </c>
      <c r="AB404" s="75">
        <f t="shared" si="536"/>
        <v>8.1828703703703699E-3</v>
      </c>
      <c r="AC404" s="51">
        <v>8.1828703703703699E-3</v>
      </c>
      <c r="AD404" s="51" t="s">
        <v>1043</v>
      </c>
      <c r="AE404" s="51" t="s">
        <v>1043</v>
      </c>
      <c r="AF404" s="51" t="s">
        <v>1043</v>
      </c>
    </row>
    <row r="405" spans="1:32" x14ac:dyDescent="0.15">
      <c r="A405" s="43" t="s">
        <v>1225</v>
      </c>
      <c r="B405" s="57">
        <v>292</v>
      </c>
      <c r="C405" s="57" t="s">
        <v>1344</v>
      </c>
      <c r="D405" s="58" t="s">
        <v>1345</v>
      </c>
      <c r="E405" s="58" t="s">
        <v>1228</v>
      </c>
      <c r="F405" s="58">
        <v>3</v>
      </c>
      <c r="G405" s="46">
        <v>1</v>
      </c>
      <c r="H405" s="47" t="s">
        <v>1229</v>
      </c>
      <c r="I405" s="59" t="s">
        <v>1230</v>
      </c>
      <c r="J405" s="56">
        <v>41465</v>
      </c>
      <c r="K405" s="61"/>
      <c r="L405" s="61"/>
      <c r="M405" s="73" t="s">
        <v>1228</v>
      </c>
      <c r="N405" s="80">
        <f t="shared" ref="N405" si="947">(0.5*F405/5+0.25*(1-(G405-1)/10)+0.25*(IF(H405="AC",1,0)/G405))*10000</f>
        <v>8000</v>
      </c>
      <c r="O405" s="77">
        <f>AVERAGE($N$2:N405)</f>
        <v>6062.3281078107802</v>
      </c>
      <c r="P405" s="77">
        <f t="shared" ref="P405" si="948">O405-O404</f>
        <v>4.8081188391797696</v>
      </c>
      <c r="Q405" s="49">
        <f t="shared" ref="Q405" si="949">AVERAGE(F398:F405)</f>
        <v>2.375</v>
      </c>
      <c r="R405" s="49">
        <f t="shared" ref="R405" si="950">AVERAGE(G398:G405)</f>
        <v>1.125</v>
      </c>
      <c r="S405" s="50">
        <f t="shared" ref="S405" si="951">COUNTIF(H399:H405, "AC")/SUM(G399:G405)</f>
        <v>0.875</v>
      </c>
      <c r="T405" s="50">
        <f t="shared" ref="T405" si="952">(Q405/5*0.5+(1-(R405-1)/10)*0.25+S405*0.25)*10000</f>
        <v>7031.25</v>
      </c>
      <c r="U405" s="50">
        <f t="shared" ref="U405" si="953">T405-T404</f>
        <v>125</v>
      </c>
      <c r="V405" s="50">
        <f>IF(A405&lt;&gt;"",AVERAGE($F$2:F405),"")</f>
        <v>1.7240099009900991</v>
      </c>
      <c r="W405" s="50">
        <f>IF(A405&lt;&gt;"", AVERAGE($G$2:G405), "")</f>
        <v>1.608910891089109</v>
      </c>
      <c r="X405" s="50">
        <f>IF(A405&lt;&gt;"", COUNTIF($H$2:H405, "AC")/SUM($G$2:G405), "")</f>
        <v>0.60769230769230764</v>
      </c>
      <c r="Y405" s="50">
        <f t="shared" ref="Y405" si="954">IF(A405&lt;&gt;"", V405/5*0.5+(1-(W405-1)/10)*0.25+X405*0.25, "")*10000</f>
        <v>5591.0129474485911</v>
      </c>
      <c r="Z405" s="50">
        <f t="shared" ref="Z405" si="955">Y405-Y404</f>
        <v>5.055165482061966</v>
      </c>
      <c r="AA405" s="50">
        <f t="shared" si="535"/>
        <v>2.7222222222222217E-2</v>
      </c>
      <c r="AB405" s="75">
        <f t="shared" si="536"/>
        <v>4.5370370370370365E-3</v>
      </c>
      <c r="AC405" s="51">
        <v>4.5370370370370365E-3</v>
      </c>
      <c r="AD405" s="51" t="s">
        <v>1043</v>
      </c>
      <c r="AE405" s="51" t="s">
        <v>1043</v>
      </c>
      <c r="AF405" s="51" t="s">
        <v>1043</v>
      </c>
    </row>
    <row r="406" spans="1:32" x14ac:dyDescent="0.15">
      <c r="A406" s="43" t="s">
        <v>1225</v>
      </c>
      <c r="B406" s="57">
        <v>521</v>
      </c>
      <c r="C406" s="57" t="s">
        <v>1346</v>
      </c>
      <c r="D406" s="58" t="s">
        <v>1347</v>
      </c>
      <c r="E406" s="58" t="s">
        <v>1228</v>
      </c>
      <c r="F406" s="58">
        <v>2</v>
      </c>
      <c r="G406" s="46">
        <v>1</v>
      </c>
      <c r="H406" s="47" t="s">
        <v>1229</v>
      </c>
      <c r="I406" s="59" t="s">
        <v>1230</v>
      </c>
      <c r="J406" s="56">
        <v>41467</v>
      </c>
      <c r="K406" s="61"/>
      <c r="L406" s="61"/>
      <c r="M406" s="73" t="s">
        <v>1228</v>
      </c>
      <c r="N406" s="80">
        <f t="shared" ref="N406:N409" si="956">(0.5*F406/5+0.25*(1-(G406-1)/10)+0.25*(IF(H406="AC",1,0)/G406))*10000</f>
        <v>7000</v>
      </c>
      <c r="O406" s="77">
        <f>AVERAGE($N$2:N406)</f>
        <v>6064.6433470507536</v>
      </c>
      <c r="P406" s="77">
        <f t="shared" ref="P406:P409" si="957">O406-O405</f>
        <v>2.3152392399733799</v>
      </c>
      <c r="Q406" s="49">
        <f t="shared" ref="Q406:Q409" si="958">AVERAGE(F399:F406)</f>
        <v>2.25</v>
      </c>
      <c r="R406" s="49">
        <f t="shared" ref="R406:R409" si="959">AVERAGE(G399:G406)</f>
        <v>1.125</v>
      </c>
      <c r="S406" s="50">
        <f t="shared" ref="S406:S409" si="960">COUNTIF(H400:H406, "AC")/SUM(G400:G406)</f>
        <v>0.875</v>
      </c>
      <c r="T406" s="50">
        <f t="shared" ref="T406:T409" si="961">(Q406/5*0.5+(1-(R406-1)/10)*0.25+S406*0.25)*10000</f>
        <v>6906.25</v>
      </c>
      <c r="U406" s="50">
        <f t="shared" ref="U406:U409" si="962">T406-T405</f>
        <v>-125</v>
      </c>
      <c r="V406" s="50">
        <f>IF(A406&lt;&gt;"",AVERAGE($F$2:F406),"")</f>
        <v>1.7246913580246914</v>
      </c>
      <c r="W406" s="50">
        <f>IF(A406&lt;&gt;"", AVERAGE($G$2:G406), "")</f>
        <v>1.6074074074074074</v>
      </c>
      <c r="X406" s="50">
        <f>IF(A406&lt;&gt;"", COUNTIF($H$2:H406, "AC")/SUM($G$2:G406), "")</f>
        <v>0.60829493087557607</v>
      </c>
      <c r="Y406" s="50">
        <f t="shared" ref="Y406:Y409" si="963">IF(A406&lt;&gt;"", V406/5*0.5+(1-(W406-1)/10)*0.25+X406*0.25, "")*10000</f>
        <v>5593.5768333617798</v>
      </c>
      <c r="Z406" s="50">
        <f t="shared" ref="Z406:Z409" si="964">Y406-Y405</f>
        <v>2.563885913188642</v>
      </c>
      <c r="AA406" s="50">
        <f t="shared" si="535"/>
        <v>3.6597222222222212E-2</v>
      </c>
      <c r="AB406" s="75">
        <f t="shared" si="536"/>
        <v>6.0995370370370361E-3</v>
      </c>
      <c r="AC406" s="51">
        <v>6.0995370370370361E-3</v>
      </c>
      <c r="AD406" s="51" t="s">
        <v>1043</v>
      </c>
      <c r="AE406" s="51" t="s">
        <v>1043</v>
      </c>
      <c r="AF406" s="51" t="s">
        <v>1043</v>
      </c>
    </row>
    <row r="407" spans="1:32" x14ac:dyDescent="0.15">
      <c r="A407" s="43" t="s">
        <v>1225</v>
      </c>
      <c r="B407" s="57">
        <v>136</v>
      </c>
      <c r="C407" s="57" t="s">
        <v>1348</v>
      </c>
      <c r="D407" s="58" t="s">
        <v>12</v>
      </c>
      <c r="E407" s="58" t="s">
        <v>1228</v>
      </c>
      <c r="F407" s="58">
        <v>2</v>
      </c>
      <c r="G407" s="46">
        <v>1</v>
      </c>
      <c r="H407" s="47" t="s">
        <v>1229</v>
      </c>
      <c r="I407" s="59" t="s">
        <v>1230</v>
      </c>
      <c r="J407" s="56">
        <v>41467</v>
      </c>
      <c r="K407" s="61"/>
      <c r="L407" s="61"/>
      <c r="M407" s="73" t="s">
        <v>1228</v>
      </c>
      <c r="N407" s="80">
        <f t="shared" si="956"/>
        <v>7000</v>
      </c>
      <c r="O407" s="77">
        <f>AVERAGE($N$2:N407)</f>
        <v>6066.9471811713174</v>
      </c>
      <c r="P407" s="77">
        <f t="shared" si="957"/>
        <v>2.3038341205638062</v>
      </c>
      <c r="Q407" s="49">
        <f t="shared" si="958"/>
        <v>2.25</v>
      </c>
      <c r="R407" s="49">
        <f t="shared" si="959"/>
        <v>1.125</v>
      </c>
      <c r="S407" s="50">
        <f t="shared" si="960"/>
        <v>0.875</v>
      </c>
      <c r="T407" s="50">
        <f t="shared" si="961"/>
        <v>6906.25</v>
      </c>
      <c r="U407" s="50">
        <f t="shared" si="962"/>
        <v>0</v>
      </c>
      <c r="V407" s="50">
        <f>IF(A407&lt;&gt;"",AVERAGE($F$2:F407),"")</f>
        <v>1.7253694581280787</v>
      </c>
      <c r="W407" s="50">
        <f>IF(A407&lt;&gt;"", AVERAGE($G$2:G407), "")</f>
        <v>1.6059113300492611</v>
      </c>
      <c r="X407" s="50">
        <f>IF(A407&lt;&gt;"", COUNTIF($H$2:H407, "AC")/SUM($G$2:G407), "")</f>
        <v>0.60889570552147243</v>
      </c>
      <c r="Y407" s="50">
        <f t="shared" si="963"/>
        <v>5596.1308894194435</v>
      </c>
      <c r="Z407" s="50">
        <f t="shared" si="964"/>
        <v>2.554056057663729</v>
      </c>
      <c r="AA407" s="50">
        <f t="shared" ref="AA407" si="965">IF(ISERROR(MIN(86400*AB407/(4*3600), 1)), "NA", MIN(86400*AB407/(4*3600), 1))</f>
        <v>1.4305555555555556E-2</v>
      </c>
      <c r="AB407" s="75">
        <f t="shared" ref="AB407:AB452" si="966">IF(AC407="-","NA",SUM(AC407:AF407))</f>
        <v>2.3842592592592591E-3</v>
      </c>
      <c r="AC407" s="51">
        <v>2.3842592592592591E-3</v>
      </c>
      <c r="AD407" s="47" t="s">
        <v>987</v>
      </c>
      <c r="AE407" s="47" t="s">
        <v>987</v>
      </c>
      <c r="AF407" s="47" t="s">
        <v>987</v>
      </c>
    </row>
    <row r="408" spans="1:32" x14ac:dyDescent="0.15">
      <c r="A408" s="43" t="s">
        <v>1225</v>
      </c>
      <c r="B408" s="57">
        <v>520</v>
      </c>
      <c r="C408" s="57" t="s">
        <v>1349</v>
      </c>
      <c r="D408" s="58" t="s">
        <v>24</v>
      </c>
      <c r="E408" s="58" t="s">
        <v>1228</v>
      </c>
      <c r="F408" s="58">
        <v>2</v>
      </c>
      <c r="G408" s="46">
        <v>1</v>
      </c>
      <c r="H408" s="47" t="s">
        <v>1229</v>
      </c>
      <c r="I408" s="59" t="s">
        <v>1230</v>
      </c>
      <c r="J408" s="56">
        <v>41467</v>
      </c>
      <c r="K408" s="61"/>
      <c r="L408" s="61"/>
      <c r="M408" s="73" t="s">
        <v>1228</v>
      </c>
      <c r="N408" s="80">
        <f t="shared" si="956"/>
        <v>7000</v>
      </c>
      <c r="O408" s="77">
        <f>AVERAGE($N$2:N408)</f>
        <v>6069.2396942396927</v>
      </c>
      <c r="P408" s="77">
        <f t="shared" si="957"/>
        <v>2.2925130683752286</v>
      </c>
      <c r="Q408" s="49">
        <f t="shared" si="958"/>
        <v>2.25</v>
      </c>
      <c r="R408" s="49">
        <f t="shared" si="959"/>
        <v>1.125</v>
      </c>
      <c r="S408" s="50">
        <f t="shared" si="960"/>
        <v>1</v>
      </c>
      <c r="T408" s="50">
        <f t="shared" si="961"/>
        <v>7218.75</v>
      </c>
      <c r="U408" s="50">
        <f t="shared" si="962"/>
        <v>312.5</v>
      </c>
      <c r="V408" s="50">
        <f>IF(A408&lt;&gt;"",AVERAGE($F$2:F408),"")</f>
        <v>1.7260442260442261</v>
      </c>
      <c r="W408" s="50">
        <f>IF(A408&lt;&gt;"", AVERAGE($G$2:G408), "")</f>
        <v>1.6044226044226044</v>
      </c>
      <c r="X408" s="50">
        <f>IF(A408&lt;&gt;"", COUNTIF($H$2:H408, "AC")/SUM($G$2:G408), "")</f>
        <v>0.60949464012251153</v>
      </c>
      <c r="Y408" s="50">
        <f t="shared" si="963"/>
        <v>5598.6751752448536</v>
      </c>
      <c r="Z408" s="50">
        <f t="shared" si="964"/>
        <v>2.5442858254100429</v>
      </c>
      <c r="AA408" s="50">
        <f t="shared" ref="AA408:AA469" si="967">IF(ISERROR(MIN(86400*AB408/(4*3600), 1)), "NA", MIN(86400*AB408/(4*3600), 1))</f>
        <v>1.9166666666666665E-2</v>
      </c>
      <c r="AB408" s="75">
        <f t="shared" si="966"/>
        <v>3.1944444444444442E-3</v>
      </c>
      <c r="AC408" s="51">
        <v>3.1944444444444442E-3</v>
      </c>
      <c r="AD408" s="47" t="s">
        <v>987</v>
      </c>
      <c r="AE408" s="47" t="s">
        <v>987</v>
      </c>
      <c r="AF408" s="47" t="s">
        <v>987</v>
      </c>
    </row>
    <row r="409" spans="1:32" x14ac:dyDescent="0.15">
      <c r="A409" s="43" t="s">
        <v>1225</v>
      </c>
      <c r="B409" s="57">
        <v>538</v>
      </c>
      <c r="C409" s="57" t="s">
        <v>1350</v>
      </c>
      <c r="D409" s="58" t="s">
        <v>1351</v>
      </c>
      <c r="E409" s="58" t="s">
        <v>1228</v>
      </c>
      <c r="F409" s="58">
        <v>3</v>
      </c>
      <c r="G409" s="46">
        <v>1</v>
      </c>
      <c r="H409" s="47" t="s">
        <v>1229</v>
      </c>
      <c r="I409" s="59" t="s">
        <v>1230</v>
      </c>
      <c r="J409" s="56">
        <v>41467</v>
      </c>
      <c r="K409" s="61"/>
      <c r="L409" s="61" t="s">
        <v>1352</v>
      </c>
      <c r="M409" s="73" t="s">
        <v>1228</v>
      </c>
      <c r="N409" s="80">
        <f t="shared" si="956"/>
        <v>8000</v>
      </c>
      <c r="O409" s="77">
        <f>AVERAGE($N$2:N409)</f>
        <v>6073.9719498910663</v>
      </c>
      <c r="P409" s="77">
        <f t="shared" si="957"/>
        <v>4.7322556513736345</v>
      </c>
      <c r="Q409" s="49">
        <f t="shared" si="958"/>
        <v>2.375</v>
      </c>
      <c r="R409" s="49">
        <f t="shared" si="959"/>
        <v>1</v>
      </c>
      <c r="S409" s="50">
        <f t="shared" si="960"/>
        <v>1</v>
      </c>
      <c r="T409" s="50">
        <f t="shared" si="961"/>
        <v>7375</v>
      </c>
      <c r="U409" s="50">
        <f t="shared" si="962"/>
        <v>156.25</v>
      </c>
      <c r="V409" s="50">
        <f>IF(A409&lt;&gt;"",AVERAGE($F$2:F409),"")</f>
        <v>1.7291666666666667</v>
      </c>
      <c r="W409" s="50">
        <f>IF(A409&lt;&gt;"", AVERAGE($G$2:G409), "")</f>
        <v>1.6029411764705883</v>
      </c>
      <c r="X409" s="50">
        <f>IF(A409&lt;&gt;"", COUNTIF($H$2:H409, "AC")/SUM($G$2:G409), "")</f>
        <v>0.61009174311926606</v>
      </c>
      <c r="Y409" s="50">
        <f t="shared" si="963"/>
        <v>5603.6607303471837</v>
      </c>
      <c r="Z409" s="50">
        <f t="shared" si="964"/>
        <v>4.9855551023301814</v>
      </c>
      <c r="AA409" s="50">
        <f t="shared" si="967"/>
        <v>7.3055555555555568E-2</v>
      </c>
      <c r="AB409" s="75">
        <f t="shared" si="966"/>
        <v>1.2175925925925929E-2</v>
      </c>
      <c r="AC409" s="51">
        <v>1.2175925925925929E-2</v>
      </c>
      <c r="AD409" s="47" t="s">
        <v>987</v>
      </c>
      <c r="AE409" s="47" t="s">
        <v>987</v>
      </c>
      <c r="AF409" s="47" t="s">
        <v>987</v>
      </c>
    </row>
    <row r="410" spans="1:32" x14ac:dyDescent="0.15">
      <c r="A410" s="43" t="s">
        <v>1225</v>
      </c>
      <c r="B410" s="57">
        <v>389</v>
      </c>
      <c r="C410" s="57" t="s">
        <v>1353</v>
      </c>
      <c r="D410" s="58" t="s">
        <v>79</v>
      </c>
      <c r="E410" s="58" t="s">
        <v>1228</v>
      </c>
      <c r="F410" s="58">
        <v>3</v>
      </c>
      <c r="G410" s="46">
        <v>1</v>
      </c>
      <c r="H410" s="47" t="s">
        <v>1229</v>
      </c>
      <c r="I410" s="59" t="s">
        <v>1230</v>
      </c>
      <c r="J410" s="56">
        <v>41467</v>
      </c>
      <c r="K410" s="61"/>
      <c r="L410" s="61"/>
      <c r="M410" s="73" t="s">
        <v>1228</v>
      </c>
      <c r="N410" s="80">
        <f t="shared" ref="N410:N412" si="968">(0.5*F410/5+0.25*(1-(G410-1)/10)+0.25*(IF(H410="AC",1,0)/G410))*10000</f>
        <v>8000</v>
      </c>
      <c r="O410" s="77">
        <f>AVERAGE($N$2:N410)</f>
        <v>6078.6810649280078</v>
      </c>
      <c r="P410" s="77">
        <f t="shared" ref="P410:P412" si="969">O410-O409</f>
        <v>4.7091150369415118</v>
      </c>
      <c r="Q410" s="49">
        <f t="shared" ref="Q410:Q412" si="970">AVERAGE(F403:F410)</f>
        <v>2.5</v>
      </c>
      <c r="R410" s="49">
        <f t="shared" ref="R410:R412" si="971">AVERAGE(G403:G410)</f>
        <v>1</v>
      </c>
      <c r="S410" s="50">
        <f t="shared" ref="S410:S412" si="972">COUNTIF(H404:H410, "AC")/SUM(G404:G410)</f>
        <v>1</v>
      </c>
      <c r="T410" s="50">
        <f t="shared" ref="T410:T412" si="973">(Q410/5*0.5+(1-(R410-1)/10)*0.25+S410*0.25)*10000</f>
        <v>7500</v>
      </c>
      <c r="U410" s="50">
        <f t="shared" ref="U410:U412" si="974">T410-T409</f>
        <v>125</v>
      </c>
      <c r="V410" s="50">
        <f>IF(A410&lt;&gt;"",AVERAGE($F$2:F410),"")</f>
        <v>1.7322738386308068</v>
      </c>
      <c r="W410" s="50">
        <f>IF(A410&lt;&gt;"", AVERAGE($G$2:G410), "")</f>
        <v>1.6014669926650367</v>
      </c>
      <c r="X410" s="50">
        <f>IF(A410&lt;&gt;"", COUNTIF($H$2:H410, "AC")/SUM($G$2:G410), "")</f>
        <v>0.61068702290076338</v>
      </c>
      <c r="Y410" s="50">
        <f t="shared" ref="Y410:Y412" si="975">IF(A410&lt;&gt;"", V410/5*0.5+(1-(W410-1)/10)*0.25+X410*0.25, "")*10000</f>
        <v>5608.6246477164559</v>
      </c>
      <c r="Z410" s="50">
        <f t="shared" ref="Z410:Z412" si="976">Y410-Y409</f>
        <v>4.963917369272167</v>
      </c>
      <c r="AA410" s="50">
        <f t="shared" si="967"/>
        <v>3.4583333333333334E-2</v>
      </c>
      <c r="AB410" s="75">
        <f t="shared" si="966"/>
        <v>5.7638888888888887E-3</v>
      </c>
      <c r="AC410" s="51">
        <v>5.7638888888888887E-3</v>
      </c>
      <c r="AD410" s="47" t="s">
        <v>987</v>
      </c>
      <c r="AE410" s="47" t="s">
        <v>987</v>
      </c>
      <c r="AF410" s="47" t="s">
        <v>987</v>
      </c>
    </row>
    <row r="411" spans="1:32" x14ac:dyDescent="0.15">
      <c r="A411" s="43" t="s">
        <v>1225</v>
      </c>
      <c r="B411" s="57">
        <v>371</v>
      </c>
      <c r="C411" s="57" t="s">
        <v>1354</v>
      </c>
      <c r="D411" s="58" t="s">
        <v>1355</v>
      </c>
      <c r="E411" s="58">
        <v>1</v>
      </c>
      <c r="F411" s="58">
        <v>3</v>
      </c>
      <c r="G411" s="46">
        <v>1</v>
      </c>
      <c r="H411" s="47" t="s">
        <v>1229</v>
      </c>
      <c r="I411" s="59" t="s">
        <v>1230</v>
      </c>
      <c r="J411" s="56">
        <v>41467</v>
      </c>
      <c r="K411" s="61"/>
      <c r="L411" s="61" t="s">
        <v>1356</v>
      </c>
      <c r="M411" s="73" t="s">
        <v>1228</v>
      </c>
      <c r="N411" s="80">
        <f t="shared" si="968"/>
        <v>8000</v>
      </c>
      <c r="O411" s="77">
        <f>AVERAGE($N$2:N411)</f>
        <v>6083.3672086720853</v>
      </c>
      <c r="P411" s="77">
        <f t="shared" si="969"/>
        <v>4.6861437440775262</v>
      </c>
      <c r="Q411" s="49">
        <f t="shared" si="970"/>
        <v>2.625</v>
      </c>
      <c r="R411" s="49">
        <f t="shared" si="971"/>
        <v>1</v>
      </c>
      <c r="S411" s="50">
        <f t="shared" si="972"/>
        <v>1</v>
      </c>
      <c r="T411" s="50">
        <f t="shared" si="973"/>
        <v>7625</v>
      </c>
      <c r="U411" s="50">
        <f t="shared" si="974"/>
        <v>125</v>
      </c>
      <c r="V411" s="50">
        <f>IF(A411&lt;&gt;"",AVERAGE($F$2:F411),"")</f>
        <v>1.7353658536585366</v>
      </c>
      <c r="W411" s="50">
        <f>IF(A411&lt;&gt;"", AVERAGE($G$2:G411), "")</f>
        <v>1.6</v>
      </c>
      <c r="X411" s="50">
        <f>IF(A411&lt;&gt;"", COUNTIF($H$2:H411, "AC")/SUM($G$2:G411), "")</f>
        <v>0.61128048780487809</v>
      </c>
      <c r="Y411" s="50">
        <f t="shared" si="975"/>
        <v>5613.5670731707314</v>
      </c>
      <c r="Z411" s="50">
        <f t="shared" si="976"/>
        <v>4.9424254542755079</v>
      </c>
      <c r="AA411" s="50">
        <f t="shared" si="967"/>
        <v>1</v>
      </c>
      <c r="AB411" s="75">
        <f t="shared" si="966"/>
        <v>1E+100</v>
      </c>
      <c r="AC411" s="82">
        <v>1E+100</v>
      </c>
      <c r="AD411" s="47" t="s">
        <v>987</v>
      </c>
      <c r="AE411" s="47" t="s">
        <v>987</v>
      </c>
      <c r="AF411" s="47" t="s">
        <v>987</v>
      </c>
    </row>
    <row r="412" spans="1:32" x14ac:dyDescent="0.15">
      <c r="A412" s="43" t="s">
        <v>1225</v>
      </c>
      <c r="B412" s="57">
        <v>258</v>
      </c>
      <c r="C412" s="57" t="s">
        <v>1357</v>
      </c>
      <c r="D412" s="58" t="s">
        <v>120</v>
      </c>
      <c r="E412" s="58" t="s">
        <v>1228</v>
      </c>
      <c r="F412" s="58">
        <v>3</v>
      </c>
      <c r="G412" s="46">
        <v>1</v>
      </c>
      <c r="H412" s="47" t="s">
        <v>1229</v>
      </c>
      <c r="I412" s="59" t="s">
        <v>1230</v>
      </c>
      <c r="J412" s="56">
        <v>41467</v>
      </c>
      <c r="K412" s="61"/>
      <c r="L412" s="61" t="s">
        <v>1358</v>
      </c>
      <c r="M412" s="73" t="s">
        <v>1228</v>
      </c>
      <c r="N412" s="80">
        <f t="shared" si="968"/>
        <v>8000</v>
      </c>
      <c r="O412" s="77">
        <f>AVERAGE($N$2:N412)</f>
        <v>6088.0305487969708</v>
      </c>
      <c r="P412" s="77">
        <f t="shared" si="969"/>
        <v>4.663340124885508</v>
      </c>
      <c r="Q412" s="49">
        <f t="shared" si="970"/>
        <v>2.625</v>
      </c>
      <c r="R412" s="49">
        <f t="shared" si="971"/>
        <v>1</v>
      </c>
      <c r="S412" s="50">
        <f t="shared" si="972"/>
        <v>1</v>
      </c>
      <c r="T412" s="50">
        <f t="shared" si="973"/>
        <v>7625</v>
      </c>
      <c r="U412" s="50">
        <f t="shared" si="974"/>
        <v>0</v>
      </c>
      <c r="V412" s="50">
        <f>IF(A412&lt;&gt;"",AVERAGE($F$2:F412),"")</f>
        <v>1.7384428223844282</v>
      </c>
      <c r="W412" s="50">
        <f>IF(A412&lt;&gt;"", AVERAGE($G$2:G412), "")</f>
        <v>1.5985401459854014</v>
      </c>
      <c r="X412" s="50">
        <f>IF(A412&lt;&gt;"", COUNTIF($H$2:H412, "AC")/SUM($G$2:G412), "")</f>
        <v>0.61187214611872143</v>
      </c>
      <c r="Y412" s="50">
        <f t="shared" si="975"/>
        <v>5618.4881511848816</v>
      </c>
      <c r="Z412" s="50">
        <f t="shared" si="976"/>
        <v>4.9210780141502255</v>
      </c>
      <c r="AA412" s="50">
        <f t="shared" si="967"/>
        <v>7.1319444444444463E-2</v>
      </c>
      <c r="AB412" s="75">
        <f t="shared" si="966"/>
        <v>1.1886574074074075E-2</v>
      </c>
      <c r="AC412" s="51">
        <v>1.1886574074074075E-2</v>
      </c>
      <c r="AD412" s="47" t="s">
        <v>987</v>
      </c>
      <c r="AE412" s="47" t="s">
        <v>987</v>
      </c>
      <c r="AF412" s="47" t="s">
        <v>987</v>
      </c>
    </row>
    <row r="413" spans="1:32" x14ac:dyDescent="0.15">
      <c r="A413" s="43" t="s">
        <v>1225</v>
      </c>
      <c r="B413" s="57">
        <v>226</v>
      </c>
      <c r="C413" s="57" t="s">
        <v>1359</v>
      </c>
      <c r="D413" s="58" t="s">
        <v>1332</v>
      </c>
      <c r="E413" s="58" t="s">
        <v>1228</v>
      </c>
      <c r="F413" s="58">
        <v>3</v>
      </c>
      <c r="G413" s="46">
        <v>1</v>
      </c>
      <c r="H413" s="47" t="s">
        <v>1229</v>
      </c>
      <c r="I413" s="59" t="s">
        <v>1230</v>
      </c>
      <c r="J413" s="56">
        <v>41467</v>
      </c>
      <c r="K413" s="61"/>
      <c r="L413" s="61"/>
      <c r="M413" s="73" t="s">
        <v>1228</v>
      </c>
      <c r="N413" s="80">
        <f t="shared" ref="N413" si="977">(0.5*F413/5+0.25*(1-(G413-1)/10)+0.25*(IF(H413="AC",1,0)/G413))*10000</f>
        <v>8000</v>
      </c>
      <c r="O413" s="77">
        <f>AVERAGE($N$2:N413)</f>
        <v>6092.6712513484345</v>
      </c>
      <c r="P413" s="77">
        <f t="shared" ref="P413" si="978">O413-O412</f>
        <v>4.6407025514636189</v>
      </c>
      <c r="Q413" s="49">
        <f t="shared" ref="Q413" si="979">AVERAGE(F406:F413)</f>
        <v>2.625</v>
      </c>
      <c r="R413" s="49">
        <f t="shared" ref="R413" si="980">AVERAGE(G406:G413)</f>
        <v>1</v>
      </c>
      <c r="S413" s="50">
        <f t="shared" ref="S413" si="981">COUNTIF(H407:H413, "AC")/SUM(G407:G413)</f>
        <v>1</v>
      </c>
      <c r="T413" s="50">
        <f t="shared" ref="T413" si="982">(Q413/5*0.5+(1-(R413-1)/10)*0.25+S413*0.25)*10000</f>
        <v>7625</v>
      </c>
      <c r="U413" s="50">
        <f t="shared" ref="U413" si="983">T413-T412</f>
        <v>0</v>
      </c>
      <c r="V413" s="50">
        <f>IF(A413&lt;&gt;"",AVERAGE($F$2:F413),"")</f>
        <v>1.741504854368932</v>
      </c>
      <c r="W413" s="50">
        <f>IF(A413&lt;&gt;"", AVERAGE($G$2:G413), "")</f>
        <v>1.5970873786407767</v>
      </c>
      <c r="X413" s="50">
        <f>IF(A413&lt;&gt;"", COUNTIF($H$2:H413, "AC")/SUM($G$2:G413), "")</f>
        <v>0.61246200607902734</v>
      </c>
      <c r="Y413" s="50">
        <f t="shared" ref="Y413" si="984">IF(A413&lt;&gt;"", V413/5*0.5+(1-(W413-1)/10)*0.25+X413*0.25, "")*10000</f>
        <v>5623.3880249063059</v>
      </c>
      <c r="Z413" s="50">
        <f t="shared" ref="Z413" si="985">Y413-Y412</f>
        <v>4.8998737214242283</v>
      </c>
      <c r="AA413" s="50">
        <f t="shared" si="967"/>
        <v>3.8124999999999999E-2</v>
      </c>
      <c r="AB413" s="75">
        <f t="shared" si="966"/>
        <v>6.3541666666666668E-3</v>
      </c>
      <c r="AC413" s="51">
        <v>6.3541666666666668E-3</v>
      </c>
      <c r="AD413" s="47" t="s">
        <v>987</v>
      </c>
      <c r="AE413" s="47" t="s">
        <v>987</v>
      </c>
      <c r="AF413" s="47" t="s">
        <v>987</v>
      </c>
    </row>
    <row r="414" spans="1:32" x14ac:dyDescent="0.15">
      <c r="A414" s="43" t="s">
        <v>1225</v>
      </c>
      <c r="B414" s="57">
        <v>606</v>
      </c>
      <c r="C414" s="33" t="s">
        <v>1360</v>
      </c>
      <c r="D414" s="58" t="s">
        <v>1332</v>
      </c>
      <c r="E414" s="58" t="s">
        <v>1228</v>
      </c>
      <c r="F414" s="58">
        <v>3</v>
      </c>
      <c r="G414" s="46">
        <v>1</v>
      </c>
      <c r="H414" s="47" t="s">
        <v>1229</v>
      </c>
      <c r="I414" s="59" t="s">
        <v>1230</v>
      </c>
      <c r="J414" s="56">
        <v>41467</v>
      </c>
      <c r="K414" s="61"/>
      <c r="L414" s="61"/>
      <c r="M414" s="73" t="s">
        <v>1228</v>
      </c>
      <c r="N414" s="80">
        <f t="shared" ref="N414" si="986">(0.5*F414/5+0.25*(1-(G414-1)/10)+0.25*(IF(H414="AC",1,0)/G414))*10000</f>
        <v>8000</v>
      </c>
      <c r="O414" s="77">
        <f>AVERAGE($N$2:N414)</f>
        <v>6097.289480764056</v>
      </c>
      <c r="P414" s="77">
        <f t="shared" ref="P414" si="987">O414-O413</f>
        <v>4.6182294156214994</v>
      </c>
      <c r="Q414" s="49">
        <f t="shared" ref="Q414" si="988">AVERAGE(F407:F414)</f>
        <v>2.75</v>
      </c>
      <c r="R414" s="49">
        <f t="shared" ref="R414" si="989">AVERAGE(G407:G414)</f>
        <v>1</v>
      </c>
      <c r="S414" s="50">
        <f t="shared" ref="S414" si="990">COUNTIF(H408:H414, "AC")/SUM(G408:G414)</f>
        <v>1</v>
      </c>
      <c r="T414" s="50">
        <f t="shared" ref="T414" si="991">(Q414/5*0.5+(1-(R414-1)/10)*0.25+S414*0.25)*10000</f>
        <v>7750</v>
      </c>
      <c r="U414" s="50">
        <f t="shared" ref="U414" si="992">T414-T413</f>
        <v>125</v>
      </c>
      <c r="V414" s="50">
        <f>IF(A414&lt;&gt;"",AVERAGE($F$2:F414),"")</f>
        <v>1.7445520581113803</v>
      </c>
      <c r="W414" s="50">
        <f>IF(A414&lt;&gt;"", AVERAGE($G$2:G414), "")</f>
        <v>1.5956416464891041</v>
      </c>
      <c r="X414" s="50">
        <f>IF(A414&lt;&gt;"", COUNTIF($H$2:H414, "AC")/SUM($G$2:G414), "")</f>
        <v>0.61305007587253413</v>
      </c>
      <c r="Y414" s="50">
        <f t="shared" ref="Y414" si="993">IF(A414&lt;&gt;"", V414/5*0.5+(1-(W414-1)/10)*0.25+X414*0.25, "")*10000</f>
        <v>5628.2668361704391</v>
      </c>
      <c r="Z414" s="50">
        <f t="shared" ref="Z414" si="994">Y414-Y413</f>
        <v>4.8788112641332191</v>
      </c>
      <c r="AA414" s="50">
        <f t="shared" si="967"/>
        <v>7.2777777777777775E-2</v>
      </c>
      <c r="AB414" s="75">
        <f t="shared" si="966"/>
        <v>1.2129629629629629E-2</v>
      </c>
      <c r="AC414" s="51">
        <v>1.2129629629629629E-2</v>
      </c>
      <c r="AD414" s="47" t="s">
        <v>987</v>
      </c>
      <c r="AE414" s="47" t="s">
        <v>987</v>
      </c>
      <c r="AF414" s="47" t="s">
        <v>987</v>
      </c>
    </row>
    <row r="415" spans="1:32" x14ac:dyDescent="0.15">
      <c r="A415" s="43" t="s">
        <v>1225</v>
      </c>
      <c r="B415" s="57">
        <v>492</v>
      </c>
      <c r="C415" s="57" t="s">
        <v>1361</v>
      </c>
      <c r="D415" s="58" t="s">
        <v>12</v>
      </c>
      <c r="E415" s="58" t="s">
        <v>1228</v>
      </c>
      <c r="F415" s="58">
        <v>2</v>
      </c>
      <c r="G415" s="46">
        <v>2</v>
      </c>
      <c r="H415" s="47" t="s">
        <v>1229</v>
      </c>
      <c r="I415" s="59" t="s">
        <v>1230</v>
      </c>
      <c r="J415" s="56">
        <v>41468</v>
      </c>
      <c r="K415" s="61"/>
      <c r="L415" s="61"/>
      <c r="M415" s="73" t="s">
        <v>1228</v>
      </c>
      <c r="N415" s="80">
        <f t="shared" ref="N415:N416" si="995">(0.5*F415/5+0.25*(1-(G415-1)/10)+0.25*(IF(H415="AC",1,0)/G415))*10000</f>
        <v>5500</v>
      </c>
      <c r="O415" s="77">
        <f>AVERAGE($N$2:N415)</f>
        <v>6095.8467525496499</v>
      </c>
      <c r="P415" s="77">
        <f t="shared" ref="P415:P416" si="996">O415-O414</f>
        <v>-1.4427282144060882</v>
      </c>
      <c r="Q415" s="49">
        <f t="shared" ref="Q415:Q416" si="997">AVERAGE(F408:F415)</f>
        <v>2.75</v>
      </c>
      <c r="R415" s="49">
        <f t="shared" ref="R415:R416" si="998">AVERAGE(G408:G415)</f>
        <v>1.125</v>
      </c>
      <c r="S415" s="50">
        <f t="shared" ref="S415:S416" si="999">COUNTIF(H409:H415, "AC")/SUM(G409:G415)</f>
        <v>0.875</v>
      </c>
      <c r="T415" s="50">
        <f t="shared" ref="T415:T416" si="1000">(Q415/5*0.5+(1-(R415-1)/10)*0.25+S415*0.25)*10000</f>
        <v>7406.2500000000009</v>
      </c>
      <c r="U415" s="50">
        <f t="shared" ref="U415:U416" si="1001">T415-T414</f>
        <v>-343.74999999999909</v>
      </c>
      <c r="V415" s="50">
        <f>IF(A415&lt;&gt;"",AVERAGE($F$2:F415),"")</f>
        <v>1.7451690821256038</v>
      </c>
      <c r="W415" s="50">
        <f>IF(A415&lt;&gt;"", AVERAGE($G$2:G415), "")</f>
        <v>1.5966183574879227</v>
      </c>
      <c r="X415" s="50">
        <f>IF(A415&lt;&gt;"", COUNTIF($H$2:H415, "AC")/SUM($G$2:G415), "")</f>
        <v>0.61270801815431164</v>
      </c>
      <c r="Y415" s="50">
        <f t="shared" ref="Y415:Y416" si="1002">IF(A415&lt;&gt;"", V415/5*0.5+(1-(W415-1)/10)*0.25+X415*0.25, "")*10000</f>
        <v>5627.7845381394018</v>
      </c>
      <c r="Z415" s="50">
        <f t="shared" ref="Z415:Z416" si="1003">Y415-Y414</f>
        <v>-0.48229803103731683</v>
      </c>
      <c r="AA415" s="50">
        <f t="shared" si="967"/>
        <v>5.9861111111111122E-2</v>
      </c>
      <c r="AB415" s="75">
        <f t="shared" si="966"/>
        <v>9.9768518518518531E-3</v>
      </c>
      <c r="AC415" s="51">
        <v>9.9768518518518531E-3</v>
      </c>
      <c r="AD415" s="47" t="s">
        <v>987</v>
      </c>
      <c r="AE415" s="47" t="s">
        <v>987</v>
      </c>
      <c r="AF415" s="47" t="s">
        <v>987</v>
      </c>
    </row>
    <row r="416" spans="1:32" x14ac:dyDescent="0.15">
      <c r="A416" s="43" t="s">
        <v>1225</v>
      </c>
      <c r="B416" s="57">
        <v>598</v>
      </c>
      <c r="C416" s="57" t="s">
        <v>1362</v>
      </c>
      <c r="D416" s="58" t="s">
        <v>12</v>
      </c>
      <c r="E416" s="58" t="s">
        <v>1228</v>
      </c>
      <c r="F416" s="58">
        <v>3</v>
      </c>
      <c r="G416" s="46">
        <v>2</v>
      </c>
      <c r="H416" s="47" t="s">
        <v>1229</v>
      </c>
      <c r="I416" s="59" t="s">
        <v>1230</v>
      </c>
      <c r="J416" s="56">
        <v>41468</v>
      </c>
      <c r="K416" s="61"/>
      <c r="L416" s="61" t="s">
        <v>1363</v>
      </c>
      <c r="M416" s="73" t="s">
        <v>1228</v>
      </c>
      <c r="N416" s="80">
        <f t="shared" si="995"/>
        <v>6500</v>
      </c>
      <c r="O416" s="77">
        <f>AVERAGE($N$2:N416)</f>
        <v>6096.8206157965178</v>
      </c>
      <c r="P416" s="77">
        <f t="shared" si="996"/>
        <v>0.97386324686794978</v>
      </c>
      <c r="Q416" s="49">
        <f t="shared" si="997"/>
        <v>2.875</v>
      </c>
      <c r="R416" s="49">
        <f t="shared" si="998"/>
        <v>1.25</v>
      </c>
      <c r="S416" s="50">
        <f t="shared" si="999"/>
        <v>0.77777777777777779</v>
      </c>
      <c r="T416" s="50">
        <f t="shared" si="1000"/>
        <v>7256.9444444444443</v>
      </c>
      <c r="U416" s="50">
        <f t="shared" si="1001"/>
        <v>-149.30555555555657</v>
      </c>
      <c r="V416" s="50">
        <f>IF(A416&lt;&gt;"",AVERAGE($F$2:F416),"")</f>
        <v>1.7481927710843375</v>
      </c>
      <c r="W416" s="50">
        <f>IF(A416&lt;&gt;"", AVERAGE($G$2:G416), "")</f>
        <v>1.5975903614457831</v>
      </c>
      <c r="X416" s="50">
        <f>IF(A416&lt;&gt;"", COUNTIF($H$2:H416, "AC")/SUM($G$2:G416), "")</f>
        <v>0.61236802413273006</v>
      </c>
      <c r="Y416" s="50">
        <f t="shared" si="1002"/>
        <v>5629.7152410547169</v>
      </c>
      <c r="Z416" s="50">
        <f t="shared" si="1003"/>
        <v>1.9307029153151234</v>
      </c>
      <c r="AA416" s="50">
        <f t="shared" si="967"/>
        <v>2.958333333333333E-2</v>
      </c>
      <c r="AB416" s="75">
        <f t="shared" si="966"/>
        <v>4.9305555555555552E-3</v>
      </c>
      <c r="AC416" s="51">
        <v>4.9305555555555552E-3</v>
      </c>
      <c r="AD416" s="47" t="s">
        <v>987</v>
      </c>
      <c r="AE416" s="47" t="s">
        <v>987</v>
      </c>
      <c r="AF416" s="47" t="s">
        <v>987</v>
      </c>
    </row>
    <row r="417" spans="1:32" x14ac:dyDescent="0.15">
      <c r="A417" s="43" t="s">
        <v>1225</v>
      </c>
      <c r="B417" s="57">
        <v>599</v>
      </c>
      <c r="C417" s="57" t="s">
        <v>1364</v>
      </c>
      <c r="D417" s="58" t="s">
        <v>1342</v>
      </c>
      <c r="E417" s="58" t="s">
        <v>1228</v>
      </c>
      <c r="F417" s="58">
        <v>2</v>
      </c>
      <c r="G417" s="46">
        <v>1</v>
      </c>
      <c r="H417" s="47" t="s">
        <v>1229</v>
      </c>
      <c r="I417" s="59" t="s">
        <v>1230</v>
      </c>
      <c r="J417" s="56">
        <v>41469</v>
      </c>
      <c r="K417" s="61"/>
      <c r="L417" s="61"/>
      <c r="M417" s="73" t="s">
        <v>1228</v>
      </c>
      <c r="N417" s="80">
        <f t="shared" ref="N417:N419" si="1004">(0.5*F417/5+0.25*(1-(G417-1)/10)+0.25*(IF(H417="AC",1,0)/G417))*10000</f>
        <v>7000</v>
      </c>
      <c r="O417" s="77">
        <f>AVERAGE($N$2:N417)</f>
        <v>6098.9917200854688</v>
      </c>
      <c r="P417" s="77">
        <f t="shared" ref="P417:P419" si="1005">O417-O416</f>
        <v>2.1711042889510281</v>
      </c>
      <c r="Q417" s="49">
        <f t="shared" ref="Q417:Q419" si="1006">AVERAGE(F410:F417)</f>
        <v>2.75</v>
      </c>
      <c r="R417" s="49">
        <f t="shared" ref="R417:R419" si="1007">AVERAGE(G410:G417)</f>
        <v>1.25</v>
      </c>
      <c r="S417" s="50">
        <f t="shared" ref="S417:S419" si="1008">COUNTIF(H411:H417, "AC")/SUM(G411:G417)</f>
        <v>0.77777777777777779</v>
      </c>
      <c r="T417" s="50">
        <f t="shared" ref="T417:T419" si="1009">(Q417/5*0.5+(1-(R417-1)/10)*0.25+S417*0.25)*10000</f>
        <v>7131.9444444444443</v>
      </c>
      <c r="U417" s="50">
        <f t="shared" ref="U417:U419" si="1010">T417-T416</f>
        <v>-125</v>
      </c>
      <c r="V417" s="50">
        <f>IF(A417&lt;&gt;"",AVERAGE($F$2:F417),"")</f>
        <v>1.7487980769230769</v>
      </c>
      <c r="W417" s="50">
        <f>IF(A417&lt;&gt;"", AVERAGE($G$2:G417), "")</f>
        <v>1.5961538461538463</v>
      </c>
      <c r="X417" s="50">
        <f>IF(A417&lt;&gt;"", COUNTIF($H$2:H417, "AC")/SUM($G$2:G417), "")</f>
        <v>0.61295180722891562</v>
      </c>
      <c r="Y417" s="50">
        <f t="shared" ref="Y417:Y419" si="1011">IF(A417&lt;&gt;"", V417/5*0.5+(1-(W417-1)/10)*0.25+X417*0.25, "")*10000</f>
        <v>5632.1391334569034</v>
      </c>
      <c r="Z417" s="50">
        <f t="shared" ref="Z417:Z419" si="1012">Y417-Y416</f>
        <v>2.4238924021865387</v>
      </c>
      <c r="AA417" s="50">
        <f t="shared" si="967"/>
        <v>2.8958333333333332E-2</v>
      </c>
      <c r="AB417" s="75">
        <f t="shared" si="966"/>
        <v>4.8263888888888887E-3</v>
      </c>
      <c r="AC417" s="51">
        <v>4.8263888888888887E-3</v>
      </c>
      <c r="AD417" s="47" t="s">
        <v>987</v>
      </c>
      <c r="AE417" s="47" t="s">
        <v>987</v>
      </c>
      <c r="AF417" s="47" t="s">
        <v>987</v>
      </c>
    </row>
    <row r="418" spans="1:32" x14ac:dyDescent="0.15">
      <c r="A418" s="43" t="s">
        <v>1225</v>
      </c>
      <c r="B418" s="57">
        <v>453</v>
      </c>
      <c r="C418" s="57" t="s">
        <v>1365</v>
      </c>
      <c r="D418" s="58" t="s">
        <v>792</v>
      </c>
      <c r="E418" s="58" t="s">
        <v>1228</v>
      </c>
      <c r="F418" s="58">
        <v>3</v>
      </c>
      <c r="G418" s="46">
        <v>1</v>
      </c>
      <c r="H418" s="47" t="s">
        <v>1229</v>
      </c>
      <c r="I418" s="59" t="s">
        <v>1230</v>
      </c>
      <c r="J418" s="56">
        <v>41469</v>
      </c>
      <c r="K418" s="61"/>
      <c r="L418" s="61"/>
      <c r="M418" s="73" t="s">
        <v>1228</v>
      </c>
      <c r="N418" s="80">
        <f t="shared" si="1004"/>
        <v>8000</v>
      </c>
      <c r="O418" s="77">
        <f>AVERAGE($N$2:N418)</f>
        <v>6103.5504929389808</v>
      </c>
      <c r="P418" s="77">
        <f t="shared" si="1005"/>
        <v>4.5587728535119822</v>
      </c>
      <c r="Q418" s="49">
        <f t="shared" si="1006"/>
        <v>2.75</v>
      </c>
      <c r="R418" s="49">
        <f t="shared" si="1007"/>
        <v>1.25</v>
      </c>
      <c r="S418" s="50">
        <f t="shared" si="1008"/>
        <v>0.77777777777777779</v>
      </c>
      <c r="T418" s="50">
        <f t="shared" si="1009"/>
        <v>7131.9444444444443</v>
      </c>
      <c r="U418" s="50">
        <f t="shared" si="1010"/>
        <v>0</v>
      </c>
      <c r="V418" s="50">
        <f>IF(A418&lt;&gt;"",AVERAGE($F$2:F418),"")</f>
        <v>1.7517985611510791</v>
      </c>
      <c r="W418" s="50">
        <f>IF(A418&lt;&gt;"", AVERAGE($G$2:G418), "")</f>
        <v>1.5947242206235013</v>
      </c>
      <c r="X418" s="50">
        <f>IF(A418&lt;&gt;"", COUNTIF($H$2:H418, "AC")/SUM($G$2:G418), "")</f>
        <v>0.61353383458646615</v>
      </c>
      <c r="Y418" s="50">
        <f t="shared" si="1011"/>
        <v>5636.9520924613689</v>
      </c>
      <c r="Z418" s="50">
        <f t="shared" si="1012"/>
        <v>4.8129590044654833</v>
      </c>
      <c r="AA418" s="50">
        <f t="shared" si="967"/>
        <v>4.7083333333333331E-2</v>
      </c>
      <c r="AB418" s="75">
        <f t="shared" si="966"/>
        <v>7.8472222222222224E-3</v>
      </c>
      <c r="AC418" s="51">
        <v>7.8472222222222224E-3</v>
      </c>
      <c r="AD418" s="47" t="s">
        <v>987</v>
      </c>
      <c r="AE418" s="47" t="s">
        <v>987</v>
      </c>
      <c r="AF418" s="47" t="s">
        <v>987</v>
      </c>
    </row>
    <row r="419" spans="1:32" x14ac:dyDescent="0.15">
      <c r="A419" s="43" t="s">
        <v>1225</v>
      </c>
      <c r="B419" s="57">
        <v>455</v>
      </c>
      <c r="C419" s="57" t="s">
        <v>1366</v>
      </c>
      <c r="D419" s="58" t="s">
        <v>1283</v>
      </c>
      <c r="E419" s="58" t="s">
        <v>1228</v>
      </c>
      <c r="F419" s="58">
        <v>2</v>
      </c>
      <c r="G419" s="46">
        <v>1</v>
      </c>
      <c r="H419" s="47" t="s">
        <v>1229</v>
      </c>
      <c r="I419" s="59" t="s">
        <v>1230</v>
      </c>
      <c r="J419" s="56">
        <v>41469</v>
      </c>
      <c r="K419" s="61"/>
      <c r="L419" s="61"/>
      <c r="M419" s="73" t="s">
        <v>1228</v>
      </c>
      <c r="N419" s="80">
        <f t="shared" si="1004"/>
        <v>7000</v>
      </c>
      <c r="O419" s="77">
        <f>AVERAGE($N$2:N419)</f>
        <v>6105.6951089845816</v>
      </c>
      <c r="P419" s="77">
        <f t="shared" si="1005"/>
        <v>2.1446160456007419</v>
      </c>
      <c r="Q419" s="49">
        <f t="shared" si="1006"/>
        <v>2.625</v>
      </c>
      <c r="R419" s="49">
        <f t="shared" si="1007"/>
        <v>1.25</v>
      </c>
      <c r="S419" s="50">
        <f t="shared" si="1008"/>
        <v>0.77777777777777779</v>
      </c>
      <c r="T419" s="50">
        <f t="shared" si="1009"/>
        <v>7006.9444444444443</v>
      </c>
      <c r="U419" s="50">
        <f t="shared" si="1010"/>
        <v>-125</v>
      </c>
      <c r="V419" s="50">
        <f>IF(A419&lt;&gt;"",AVERAGE($F$2:F419),"")</f>
        <v>1.7523923444976077</v>
      </c>
      <c r="W419" s="50">
        <f>IF(A419&lt;&gt;"", AVERAGE($G$2:G419), "")</f>
        <v>1.5933014354066986</v>
      </c>
      <c r="X419" s="50">
        <f>IF(A419&lt;&gt;"", COUNTIF($H$2:H419, "AC")/SUM($G$2:G419), "")</f>
        <v>0.6141141141141141</v>
      </c>
      <c r="Y419" s="50">
        <f t="shared" si="1011"/>
        <v>5639.3522709312183</v>
      </c>
      <c r="Z419" s="50">
        <f t="shared" si="1012"/>
        <v>2.4001784698493793</v>
      </c>
      <c r="AA419" s="50">
        <f t="shared" si="967"/>
        <v>2.8958333333333332E-2</v>
      </c>
      <c r="AB419" s="75">
        <f t="shared" si="966"/>
        <v>4.8263888888888887E-3</v>
      </c>
      <c r="AC419" s="51">
        <v>4.8263888888888887E-3</v>
      </c>
      <c r="AD419" s="47" t="s">
        <v>987</v>
      </c>
      <c r="AE419" s="47" t="s">
        <v>987</v>
      </c>
      <c r="AF419" s="47" t="s">
        <v>987</v>
      </c>
    </row>
    <row r="420" spans="1:32" x14ac:dyDescent="0.15">
      <c r="A420" s="43" t="s">
        <v>1225</v>
      </c>
      <c r="B420" s="57">
        <v>383</v>
      </c>
      <c r="C420" s="57" t="s">
        <v>1367</v>
      </c>
      <c r="D420" s="58" t="s">
        <v>24</v>
      </c>
      <c r="E420" s="58" t="s">
        <v>1228</v>
      </c>
      <c r="F420" s="58">
        <v>2</v>
      </c>
      <c r="G420" s="46">
        <v>1</v>
      </c>
      <c r="H420" s="47" t="s">
        <v>1229</v>
      </c>
      <c r="I420" s="59" t="s">
        <v>1230</v>
      </c>
      <c r="J420" s="56">
        <v>41472</v>
      </c>
      <c r="K420" s="61"/>
      <c r="L420" s="61"/>
      <c r="M420" s="73" t="s">
        <v>1228</v>
      </c>
      <c r="N420" s="80">
        <f t="shared" ref="N420:N422" si="1013">(0.5*F420/5+0.25*(1-(G420-1)/10)+0.25*(IF(H420="AC",1,0)/G420))*10000</f>
        <v>7000</v>
      </c>
      <c r="O420" s="77">
        <f>AVERAGE($N$2:N420)</f>
        <v>6107.8294881994152</v>
      </c>
      <c r="P420" s="77">
        <f t="shared" ref="P420:P422" si="1014">O420-O419</f>
        <v>2.1343792148336433</v>
      </c>
      <c r="Q420" s="49">
        <f t="shared" ref="Q420:Q422" si="1015">AVERAGE(F413:F420)</f>
        <v>2.5</v>
      </c>
      <c r="R420" s="49">
        <f t="shared" ref="R420:R422" si="1016">AVERAGE(G413:G420)</f>
        <v>1.25</v>
      </c>
      <c r="S420" s="50">
        <f t="shared" ref="S420:S422" si="1017">COUNTIF(H414:H420, "AC")/SUM(G414:G420)</f>
        <v>0.77777777777777779</v>
      </c>
      <c r="T420" s="50">
        <f t="shared" ref="T420:T422" si="1018">(Q420/5*0.5+(1-(R420-1)/10)*0.25+S420*0.25)*10000</f>
        <v>6881.9444444444443</v>
      </c>
      <c r="U420" s="50">
        <f t="shared" ref="U420:U422" si="1019">T420-T419</f>
        <v>-125</v>
      </c>
      <c r="V420" s="50">
        <f>IF(A420&lt;&gt;"",AVERAGE($F$2:F420),"")</f>
        <v>1.7529832935560858</v>
      </c>
      <c r="W420" s="50">
        <f>IF(A420&lt;&gt;"", AVERAGE($G$2:G420), "")</f>
        <v>1.5918854415274464</v>
      </c>
      <c r="X420" s="50">
        <f>IF(A420&lt;&gt;"", COUNTIF($H$2:H420, "AC")/SUM($G$2:G420), "")</f>
        <v>0.61469265367316339</v>
      </c>
      <c r="Y420" s="50">
        <f t="shared" ref="Y420:Y422" si="1020">IF(A420&lt;&gt;"", V420/5*0.5+(1-(W420-1)/10)*0.25+X420*0.25, "")*10000</f>
        <v>5641.7435673571326</v>
      </c>
      <c r="Z420" s="50">
        <f t="shared" ref="Z420:Z422" si="1021">Y420-Y419</f>
        <v>2.3912964259143337</v>
      </c>
      <c r="AA420" s="50">
        <f t="shared" si="967"/>
        <v>2.3472222222222221E-2</v>
      </c>
      <c r="AB420" s="75">
        <f t="shared" si="966"/>
        <v>3.9120370370370368E-3</v>
      </c>
      <c r="AC420" s="51">
        <v>3.9120370370370368E-3</v>
      </c>
      <c r="AD420" s="47" t="s">
        <v>987</v>
      </c>
      <c r="AE420" s="47" t="s">
        <v>987</v>
      </c>
      <c r="AF420" s="47" t="s">
        <v>987</v>
      </c>
    </row>
    <row r="421" spans="1:32" x14ac:dyDescent="0.15">
      <c r="A421" s="43" t="s">
        <v>1225</v>
      </c>
      <c r="B421" s="57">
        <v>530</v>
      </c>
      <c r="C421" s="57" t="s">
        <v>1368</v>
      </c>
      <c r="D421" s="58" t="s">
        <v>1369</v>
      </c>
      <c r="E421" s="58" t="s">
        <v>1228</v>
      </c>
      <c r="F421" s="58">
        <v>3</v>
      </c>
      <c r="G421" s="46">
        <v>1</v>
      </c>
      <c r="H421" s="47" t="s">
        <v>1229</v>
      </c>
      <c r="I421" s="59" t="s">
        <v>1230</v>
      </c>
      <c r="J421" s="56">
        <v>41472</v>
      </c>
      <c r="K421" s="61"/>
      <c r="L421" s="61"/>
      <c r="M421" s="73" t="s">
        <v>1228</v>
      </c>
      <c r="N421" s="80">
        <f t="shared" si="1013"/>
        <v>8000</v>
      </c>
      <c r="O421" s="77">
        <f>AVERAGE($N$2:N421)</f>
        <v>6112.3346560846549</v>
      </c>
      <c r="P421" s="77">
        <f t="shared" si="1014"/>
        <v>4.5051678852396435</v>
      </c>
      <c r="Q421" s="49">
        <f t="shared" si="1015"/>
        <v>2.5</v>
      </c>
      <c r="R421" s="49">
        <f t="shared" si="1016"/>
        <v>1.25</v>
      </c>
      <c r="S421" s="50">
        <f t="shared" si="1017"/>
        <v>0.77777777777777779</v>
      </c>
      <c r="T421" s="50">
        <f t="shared" si="1018"/>
        <v>6881.9444444444443</v>
      </c>
      <c r="U421" s="50">
        <f t="shared" si="1019"/>
        <v>0</v>
      </c>
      <c r="V421" s="50">
        <f>IF(A421&lt;&gt;"",AVERAGE($F$2:F421),"")</f>
        <v>1.7559523809523809</v>
      </c>
      <c r="W421" s="50">
        <f>IF(A421&lt;&gt;"", AVERAGE($G$2:G421), "")</f>
        <v>1.5904761904761904</v>
      </c>
      <c r="X421" s="50">
        <f>IF(A421&lt;&gt;"", COUNTIF($H$2:H421, "AC")/SUM($G$2:G421), "")</f>
        <v>0.6152694610778443</v>
      </c>
      <c r="Y421" s="50">
        <f t="shared" si="1020"/>
        <v>5646.5069860279436</v>
      </c>
      <c r="Z421" s="50">
        <f t="shared" si="1021"/>
        <v>4.7634186708110065</v>
      </c>
      <c r="AA421" s="50">
        <f t="shared" si="967"/>
        <v>2.4236111111111111E-2</v>
      </c>
      <c r="AB421" s="75">
        <f t="shared" si="966"/>
        <v>4.0393518518518521E-3</v>
      </c>
      <c r="AC421" s="51">
        <v>4.0393518518518521E-3</v>
      </c>
      <c r="AD421" s="47" t="s">
        <v>987</v>
      </c>
      <c r="AE421" s="47" t="s">
        <v>987</v>
      </c>
      <c r="AF421" s="47" t="s">
        <v>987</v>
      </c>
    </row>
    <row r="422" spans="1:32" x14ac:dyDescent="0.15">
      <c r="A422" s="43" t="s">
        <v>1225</v>
      </c>
      <c r="B422" s="57">
        <v>404</v>
      </c>
      <c r="C422" s="33" t="s">
        <v>1370</v>
      </c>
      <c r="D422" s="58" t="s">
        <v>1336</v>
      </c>
      <c r="E422" s="58" t="s">
        <v>1228</v>
      </c>
      <c r="F422" s="58">
        <v>3</v>
      </c>
      <c r="G422" s="46">
        <v>1</v>
      </c>
      <c r="H422" s="47" t="s">
        <v>1229</v>
      </c>
      <c r="I422" s="59" t="s">
        <v>1230</v>
      </c>
      <c r="J422" s="56">
        <v>41472</v>
      </c>
      <c r="K422" s="61"/>
      <c r="L422" s="61"/>
      <c r="M422" s="73" t="s">
        <v>1228</v>
      </c>
      <c r="N422" s="80">
        <f t="shared" si="1013"/>
        <v>8000</v>
      </c>
      <c r="O422" s="77">
        <f>AVERAGE($N$2:N422)</f>
        <v>6116.8184217471617</v>
      </c>
      <c r="P422" s="77">
        <f t="shared" si="1014"/>
        <v>4.4837656625068121</v>
      </c>
      <c r="Q422" s="49">
        <f t="shared" si="1015"/>
        <v>2.5</v>
      </c>
      <c r="R422" s="49">
        <f t="shared" si="1016"/>
        <v>1.25</v>
      </c>
      <c r="S422" s="50">
        <f t="shared" si="1017"/>
        <v>0.875</v>
      </c>
      <c r="T422" s="50">
        <f t="shared" si="1018"/>
        <v>7125</v>
      </c>
      <c r="U422" s="50">
        <f t="shared" si="1019"/>
        <v>243.05555555555566</v>
      </c>
      <c r="V422" s="50">
        <f>IF(A422&lt;&gt;"",AVERAGE($F$2:F422),"")</f>
        <v>1.7589073634204275</v>
      </c>
      <c r="W422" s="50">
        <f>IF(A422&lt;&gt;"", AVERAGE($G$2:G422), "")</f>
        <v>1.5890736342042755</v>
      </c>
      <c r="X422" s="50">
        <f>IF(A422&lt;&gt;"", COUNTIF($H$2:H422, "AC")/SUM($G$2:G422), "")</f>
        <v>0.61584454409566514</v>
      </c>
      <c r="Y422" s="50">
        <f t="shared" si="1020"/>
        <v>5651.2503151085211</v>
      </c>
      <c r="Z422" s="50">
        <f t="shared" si="1021"/>
        <v>4.7433290805774959</v>
      </c>
      <c r="AA422" s="50">
        <f t="shared" si="967"/>
        <v>4.4375000000000005E-2</v>
      </c>
      <c r="AB422" s="75">
        <f t="shared" si="966"/>
        <v>7.3958333333333341E-3</v>
      </c>
      <c r="AC422" s="51">
        <v>7.3958333333333341E-3</v>
      </c>
      <c r="AD422" s="47" t="s">
        <v>987</v>
      </c>
      <c r="AE422" s="47" t="s">
        <v>987</v>
      </c>
      <c r="AF422" s="47" t="s">
        <v>987</v>
      </c>
    </row>
    <row r="423" spans="1:32" x14ac:dyDescent="0.15">
      <c r="A423" s="43" t="s">
        <v>1225</v>
      </c>
      <c r="B423" s="57">
        <v>171</v>
      </c>
      <c r="C423" s="57" t="s">
        <v>1371</v>
      </c>
      <c r="D423" s="58" t="s">
        <v>291</v>
      </c>
      <c r="E423" s="58" t="s">
        <v>1228</v>
      </c>
      <c r="F423" s="58">
        <v>2</v>
      </c>
      <c r="G423" s="46">
        <v>1</v>
      </c>
      <c r="H423" s="47" t="s">
        <v>1229</v>
      </c>
      <c r="I423" s="59" t="s">
        <v>1230</v>
      </c>
      <c r="J423" s="56">
        <v>41479</v>
      </c>
      <c r="K423" s="61"/>
      <c r="L423" s="61"/>
      <c r="M423" s="73" t="s">
        <v>1228</v>
      </c>
      <c r="N423" s="80">
        <f t="shared" ref="N423:N428" si="1022">(0.5*F423/5+0.25*(1-(G423-1)/10)+0.25*(IF(H423="AC",1,0)/G423))*10000</f>
        <v>7000</v>
      </c>
      <c r="O423" s="77">
        <f>AVERAGE($N$2:N423)</f>
        <v>6118.9112690889933</v>
      </c>
      <c r="P423" s="77">
        <f t="shared" ref="P423:P428" si="1023">O423-O422</f>
        <v>2.0928473418316571</v>
      </c>
      <c r="Q423" s="49">
        <f t="shared" ref="Q423:Q428" si="1024">AVERAGE(F416:F423)</f>
        <v>2.5</v>
      </c>
      <c r="R423" s="49">
        <f t="shared" ref="R423:R428" si="1025">AVERAGE(G416:G423)</f>
        <v>1.125</v>
      </c>
      <c r="S423" s="50">
        <f t="shared" ref="S423:S428" si="1026">COUNTIF(H417:H423, "AC")/SUM(G417:G423)</f>
        <v>1</v>
      </c>
      <c r="T423" s="50">
        <f t="shared" ref="T423:T428" si="1027">(Q423/5*0.5+(1-(R423-1)/10)*0.25+S423*0.25)*10000</f>
        <v>7468.75</v>
      </c>
      <c r="U423" s="50">
        <f t="shared" ref="U423:U428" si="1028">T423-T422</f>
        <v>343.75</v>
      </c>
      <c r="V423" s="50">
        <f>IF(A423&lt;&gt;"",AVERAGE($F$2:F423),"")</f>
        <v>1.7594786729857821</v>
      </c>
      <c r="W423" s="50">
        <f>IF(A423&lt;&gt;"", AVERAGE($G$2:G423), "")</f>
        <v>1.5876777251184835</v>
      </c>
      <c r="X423" s="50">
        <f>IF(A423&lt;&gt;"", COUNTIF($H$2:H423, "AC")/SUM($G$2:G423), "")</f>
        <v>0.61641791044776117</v>
      </c>
      <c r="Y423" s="50">
        <f t="shared" ref="Y423:Y428" si="1029">IF(A423&lt;&gt;"", V423/5*0.5+(1-(W423-1)/10)*0.25+X423*0.25, "")*10000</f>
        <v>5653.6040178255644</v>
      </c>
      <c r="Z423" s="50">
        <f t="shared" ref="Z423:Z428" si="1030">Y423-Y422</f>
        <v>2.3537027170432339</v>
      </c>
      <c r="AA423" s="50">
        <f t="shared" si="967"/>
        <v>2.6180555555555554E-2</v>
      </c>
      <c r="AB423" s="75">
        <f t="shared" si="966"/>
        <v>4.363425925925926E-3</v>
      </c>
      <c r="AC423" s="51">
        <v>4.363425925925926E-3</v>
      </c>
      <c r="AD423" s="47" t="s">
        <v>987</v>
      </c>
      <c r="AE423" s="47" t="s">
        <v>987</v>
      </c>
      <c r="AF423" s="47" t="s">
        <v>987</v>
      </c>
    </row>
    <row r="424" spans="1:32" x14ac:dyDescent="0.15">
      <c r="A424" s="43" t="s">
        <v>1225</v>
      </c>
      <c r="B424" s="57">
        <v>563</v>
      </c>
      <c r="C424" s="57" t="s">
        <v>1372</v>
      </c>
      <c r="D424" s="58" t="s">
        <v>1332</v>
      </c>
      <c r="E424" s="58">
        <v>1</v>
      </c>
      <c r="F424" s="58">
        <v>3.5</v>
      </c>
      <c r="G424" s="46">
        <v>1</v>
      </c>
      <c r="H424" s="47" t="s">
        <v>1229</v>
      </c>
      <c r="I424" s="59" t="s">
        <v>1230</v>
      </c>
      <c r="J424" s="56">
        <v>41479</v>
      </c>
      <c r="K424" s="61"/>
      <c r="L424" s="61" t="s">
        <v>1373</v>
      </c>
      <c r="M424" s="73" t="s">
        <v>1228</v>
      </c>
      <c r="N424" s="80">
        <f t="shared" si="1022"/>
        <v>8500</v>
      </c>
      <c r="O424" s="77">
        <f>AVERAGE($N$2:N424)</f>
        <v>6124.5403204623053</v>
      </c>
      <c r="P424" s="77">
        <f t="shared" si="1023"/>
        <v>5.6290513733119951</v>
      </c>
      <c r="Q424" s="49">
        <f t="shared" si="1024"/>
        <v>2.5625</v>
      </c>
      <c r="R424" s="49">
        <f t="shared" si="1025"/>
        <v>1</v>
      </c>
      <c r="S424" s="50">
        <f t="shared" si="1026"/>
        <v>1</v>
      </c>
      <c r="T424" s="50">
        <f t="shared" si="1027"/>
        <v>7562.5</v>
      </c>
      <c r="U424" s="50">
        <f t="shared" si="1028"/>
        <v>93.75</v>
      </c>
      <c r="V424" s="50">
        <f>IF(A424&lt;&gt;"",AVERAGE($F$2:F424),"")</f>
        <v>1.7635933806146573</v>
      </c>
      <c r="W424" s="50">
        <f>IF(A424&lt;&gt;"", AVERAGE($G$2:G424), "")</f>
        <v>1.5862884160756501</v>
      </c>
      <c r="X424" s="50">
        <f>IF(A424&lt;&gt;"", COUNTIF($H$2:H424, "AC")/SUM($G$2:G424), "")</f>
        <v>0.61698956780923997</v>
      </c>
      <c r="Y424" s="50">
        <f t="shared" si="1029"/>
        <v>5659.4951961188444</v>
      </c>
      <c r="Z424" s="50">
        <f t="shared" si="1030"/>
        <v>5.8911782932800634</v>
      </c>
      <c r="AA424" s="50">
        <f t="shared" si="967"/>
        <v>1</v>
      </c>
      <c r="AB424" s="75">
        <f t="shared" si="966"/>
        <v>1E+100</v>
      </c>
      <c r="AC424" s="82">
        <v>1E+100</v>
      </c>
      <c r="AD424" s="47" t="s">
        <v>987</v>
      </c>
      <c r="AE424" s="47" t="s">
        <v>987</v>
      </c>
      <c r="AF424" s="47" t="s">
        <v>987</v>
      </c>
    </row>
    <row r="425" spans="1:32" x14ac:dyDescent="0.15">
      <c r="A425" s="43" t="s">
        <v>1225</v>
      </c>
      <c r="B425" s="57">
        <v>506</v>
      </c>
      <c r="C425" s="33" t="s">
        <v>1374</v>
      </c>
      <c r="D425" s="58" t="s">
        <v>446</v>
      </c>
      <c r="E425" s="58" t="s">
        <v>1228</v>
      </c>
      <c r="F425" s="58">
        <v>2</v>
      </c>
      <c r="G425" s="46">
        <v>1</v>
      </c>
      <c r="H425" s="47" t="s">
        <v>1229</v>
      </c>
      <c r="I425" s="59" t="s">
        <v>1230</v>
      </c>
      <c r="J425" s="56">
        <v>41479</v>
      </c>
      <c r="K425" s="61"/>
      <c r="L425" s="61"/>
      <c r="M425" s="73" t="s">
        <v>1228</v>
      </c>
      <c r="N425" s="80">
        <f t="shared" si="1022"/>
        <v>7000</v>
      </c>
      <c r="O425" s="77">
        <f>AVERAGE($N$2:N425)</f>
        <v>6126.6050838574411</v>
      </c>
      <c r="P425" s="77">
        <f t="shared" si="1023"/>
        <v>2.064763395135742</v>
      </c>
      <c r="Q425" s="49">
        <f t="shared" si="1024"/>
        <v>2.5625</v>
      </c>
      <c r="R425" s="49">
        <f t="shared" si="1025"/>
        <v>1</v>
      </c>
      <c r="S425" s="50">
        <f t="shared" si="1026"/>
        <v>1</v>
      </c>
      <c r="T425" s="50">
        <f t="shared" si="1027"/>
        <v>7562.5</v>
      </c>
      <c r="U425" s="50">
        <f t="shared" si="1028"/>
        <v>0</v>
      </c>
      <c r="V425" s="50">
        <f>IF(A425&lt;&gt;"",AVERAGE($F$2:F425),"")</f>
        <v>1.7641509433962264</v>
      </c>
      <c r="W425" s="50">
        <f>IF(A425&lt;&gt;"", AVERAGE($G$2:G425), "")</f>
        <v>1.5849056603773586</v>
      </c>
      <c r="X425" s="50">
        <f>IF(A425&lt;&gt;"", COUNTIF($H$2:H425, "AC")/SUM($G$2:G425), "")</f>
        <v>0.61755952380952384</v>
      </c>
      <c r="Y425" s="50">
        <f t="shared" si="1029"/>
        <v>5661.8233378256964</v>
      </c>
      <c r="Z425" s="50">
        <f t="shared" si="1030"/>
        <v>2.3281417068519659</v>
      </c>
      <c r="AA425" s="50">
        <f t="shared" si="967"/>
        <v>3.3819444444444444E-2</v>
      </c>
      <c r="AB425" s="75">
        <f t="shared" si="966"/>
        <v>5.6365740740740742E-3</v>
      </c>
      <c r="AC425" s="51">
        <v>5.6365740740740742E-3</v>
      </c>
      <c r="AD425" s="47" t="s">
        <v>987</v>
      </c>
      <c r="AE425" s="47" t="s">
        <v>987</v>
      </c>
      <c r="AF425" s="47" t="s">
        <v>987</v>
      </c>
    </row>
    <row r="426" spans="1:32" x14ac:dyDescent="0.15">
      <c r="A426" s="43" t="s">
        <v>1225</v>
      </c>
      <c r="B426" s="57">
        <v>387</v>
      </c>
      <c r="C426" s="57" t="s">
        <v>1375</v>
      </c>
      <c r="D426" s="58" t="s">
        <v>24</v>
      </c>
      <c r="E426" s="58" t="s">
        <v>1228</v>
      </c>
      <c r="F426" s="58">
        <v>2</v>
      </c>
      <c r="G426" s="46">
        <v>1</v>
      </c>
      <c r="H426" s="47" t="s">
        <v>1229</v>
      </c>
      <c r="I426" s="59" t="s">
        <v>1230</v>
      </c>
      <c r="J426" s="56">
        <v>41479</v>
      </c>
      <c r="K426" s="61"/>
      <c r="L426" s="61"/>
      <c r="M426" s="73" t="s">
        <v>1228</v>
      </c>
      <c r="N426" s="80">
        <f t="shared" si="1022"/>
        <v>7000</v>
      </c>
      <c r="O426" s="77">
        <f>AVERAGE($N$2:N426)</f>
        <v>6128.660130718953</v>
      </c>
      <c r="P426" s="77">
        <f t="shared" si="1023"/>
        <v>2.0550468615119826</v>
      </c>
      <c r="Q426" s="49">
        <f t="shared" si="1024"/>
        <v>2.4375</v>
      </c>
      <c r="R426" s="49">
        <f t="shared" si="1025"/>
        <v>1</v>
      </c>
      <c r="S426" s="50">
        <f t="shared" si="1026"/>
        <v>1</v>
      </c>
      <c r="T426" s="50">
        <f t="shared" si="1027"/>
        <v>7437.5</v>
      </c>
      <c r="U426" s="50">
        <f t="shared" si="1028"/>
        <v>-125</v>
      </c>
      <c r="V426" s="50">
        <f>IF(A426&lt;&gt;"",AVERAGE($F$2:F426),"")</f>
        <v>1.7647058823529411</v>
      </c>
      <c r="W426" s="50">
        <f>IF(A426&lt;&gt;"", AVERAGE($G$2:G426), "")</f>
        <v>1.5835294117647059</v>
      </c>
      <c r="X426" s="50">
        <f>IF(A426&lt;&gt;"", COUNTIF($H$2:H426, "AC")/SUM($G$2:G426), "")</f>
        <v>0.61812778603268947</v>
      </c>
      <c r="Y426" s="50">
        <f t="shared" si="1029"/>
        <v>5664.142994493488</v>
      </c>
      <c r="Z426" s="50">
        <f t="shared" si="1030"/>
        <v>2.3196566677916053</v>
      </c>
      <c r="AA426" s="50">
        <f t="shared" si="967"/>
        <v>1.0277777777777778E-2</v>
      </c>
      <c r="AB426" s="75">
        <f t="shared" si="966"/>
        <v>1.712962962962963E-3</v>
      </c>
      <c r="AC426" s="51">
        <v>1.712962962962963E-3</v>
      </c>
      <c r="AD426" s="47" t="s">
        <v>987</v>
      </c>
      <c r="AE426" s="47" t="s">
        <v>987</v>
      </c>
      <c r="AF426" s="47" t="s">
        <v>987</v>
      </c>
    </row>
    <row r="427" spans="1:32" x14ac:dyDescent="0.15">
      <c r="A427" s="43" t="s">
        <v>1225</v>
      </c>
      <c r="B427" s="57">
        <v>237</v>
      </c>
      <c r="C427" s="57" t="s">
        <v>1376</v>
      </c>
      <c r="D427" s="58" t="s">
        <v>1377</v>
      </c>
      <c r="E427" s="58" t="s">
        <v>1228</v>
      </c>
      <c r="F427" s="58">
        <v>2</v>
      </c>
      <c r="G427" s="46">
        <v>2</v>
      </c>
      <c r="H427" s="47" t="s">
        <v>1229</v>
      </c>
      <c r="I427" s="59" t="s">
        <v>1230</v>
      </c>
      <c r="J427" s="56">
        <v>41479</v>
      </c>
      <c r="K427" s="61"/>
      <c r="L427" s="61" t="s">
        <v>1378</v>
      </c>
      <c r="M427" s="73" t="s">
        <v>1228</v>
      </c>
      <c r="N427" s="80">
        <f t="shared" si="1022"/>
        <v>5500</v>
      </c>
      <c r="O427" s="77">
        <f>AVERAGE($N$2:N427)</f>
        <v>6127.1844027125708</v>
      </c>
      <c r="P427" s="77">
        <f t="shared" si="1023"/>
        <v>-1.4757280063822691</v>
      </c>
      <c r="Q427" s="49">
        <f t="shared" si="1024"/>
        <v>2.4375</v>
      </c>
      <c r="R427" s="49">
        <f t="shared" si="1025"/>
        <v>1.125</v>
      </c>
      <c r="S427" s="50">
        <f t="shared" si="1026"/>
        <v>0.875</v>
      </c>
      <c r="T427" s="50">
        <f t="shared" si="1027"/>
        <v>7093.75</v>
      </c>
      <c r="U427" s="50">
        <f t="shared" si="1028"/>
        <v>-343.75</v>
      </c>
      <c r="V427" s="50">
        <f>IF(A427&lt;&gt;"",AVERAGE($F$2:F427),"")</f>
        <v>1.7652582159624413</v>
      </c>
      <c r="W427" s="50">
        <f>IF(A427&lt;&gt;"", AVERAGE($G$2:G427), "")</f>
        <v>1.5845070422535212</v>
      </c>
      <c r="X427" s="50">
        <f>IF(A427&lt;&gt;"", COUNTIF($H$2:H427, "AC")/SUM($G$2:G427), "")</f>
        <v>0.61777777777777776</v>
      </c>
      <c r="Y427" s="50">
        <f t="shared" si="1029"/>
        <v>5663.5758998435049</v>
      </c>
      <c r="Z427" s="50">
        <f t="shared" si="1030"/>
        <v>-0.56709464998311887</v>
      </c>
      <c r="AA427" s="50">
        <f t="shared" si="967"/>
        <v>0.10451388888888888</v>
      </c>
      <c r="AB427" s="75">
        <f t="shared" si="966"/>
        <v>1.741898148148148E-2</v>
      </c>
      <c r="AC427" s="51">
        <v>1.741898148148148E-2</v>
      </c>
      <c r="AD427" s="47" t="s">
        <v>987</v>
      </c>
      <c r="AE427" s="47" t="s">
        <v>987</v>
      </c>
      <c r="AF427" s="47" t="s">
        <v>987</v>
      </c>
    </row>
    <row r="428" spans="1:32" x14ac:dyDescent="0.15">
      <c r="A428" s="43" t="s">
        <v>1225</v>
      </c>
      <c r="B428" s="57">
        <v>242</v>
      </c>
      <c r="C428" s="57" t="s">
        <v>1379</v>
      </c>
      <c r="D428" s="58" t="s">
        <v>147</v>
      </c>
      <c r="E428" s="58" t="s">
        <v>1228</v>
      </c>
      <c r="F428" s="58">
        <v>2</v>
      </c>
      <c r="G428" s="46">
        <v>1</v>
      </c>
      <c r="H428" s="47" t="s">
        <v>1229</v>
      </c>
      <c r="I428" s="59" t="s">
        <v>1230</v>
      </c>
      <c r="J428" s="56">
        <v>41479</v>
      </c>
      <c r="K428" s="61"/>
      <c r="L428" s="61"/>
      <c r="M428" s="73" t="s">
        <v>1228</v>
      </c>
      <c r="N428" s="80">
        <f t="shared" si="1022"/>
        <v>7000</v>
      </c>
      <c r="O428" s="77">
        <f>AVERAGE($N$2:N428)</f>
        <v>6129.2284673432205</v>
      </c>
      <c r="P428" s="77">
        <f t="shared" si="1023"/>
        <v>2.0440646306497001</v>
      </c>
      <c r="Q428" s="49">
        <f t="shared" si="1024"/>
        <v>2.4375</v>
      </c>
      <c r="R428" s="49">
        <f t="shared" si="1025"/>
        <v>1.125</v>
      </c>
      <c r="S428" s="50">
        <f t="shared" si="1026"/>
        <v>0.875</v>
      </c>
      <c r="T428" s="50">
        <f t="shared" si="1027"/>
        <v>7093.75</v>
      </c>
      <c r="U428" s="50">
        <f t="shared" si="1028"/>
        <v>0</v>
      </c>
      <c r="V428" s="50">
        <f>IF(A428&lt;&gt;"",AVERAGE($F$2:F428),"")</f>
        <v>1.765807962529274</v>
      </c>
      <c r="W428" s="50">
        <f>IF(A428&lt;&gt;"", AVERAGE($G$2:G428), "")</f>
        <v>1.5831381733021077</v>
      </c>
      <c r="X428" s="50">
        <f>IF(A428&lt;&gt;"", COUNTIF($H$2:H428, "AC")/SUM($G$2:G428), "")</f>
        <v>0.61834319526627224</v>
      </c>
      <c r="Y428" s="50">
        <f t="shared" si="1029"/>
        <v>5665.8814073694275</v>
      </c>
      <c r="Z428" s="50">
        <f t="shared" si="1030"/>
        <v>2.3055075259226214</v>
      </c>
      <c r="AA428" s="50">
        <f t="shared" si="967"/>
        <v>8.6805555555555559E-3</v>
      </c>
      <c r="AB428" s="75">
        <f t="shared" si="966"/>
        <v>1.4467592592592594E-3</v>
      </c>
      <c r="AC428" s="51">
        <v>1.4467592592592594E-3</v>
      </c>
      <c r="AD428" s="47" t="s">
        <v>987</v>
      </c>
      <c r="AE428" s="47" t="s">
        <v>987</v>
      </c>
      <c r="AF428" s="47" t="s">
        <v>987</v>
      </c>
    </row>
    <row r="429" spans="1:32" x14ac:dyDescent="0.15">
      <c r="A429" s="43" t="s">
        <v>1225</v>
      </c>
      <c r="B429" s="57">
        <v>13</v>
      </c>
      <c r="C429" s="57" t="s">
        <v>1380</v>
      </c>
      <c r="D429" s="58" t="s">
        <v>1342</v>
      </c>
      <c r="E429" s="58" t="s">
        <v>1228</v>
      </c>
      <c r="F429" s="58">
        <v>3</v>
      </c>
      <c r="G429" s="46">
        <v>1</v>
      </c>
      <c r="H429" s="47" t="s">
        <v>1229</v>
      </c>
      <c r="I429" s="59" t="s">
        <v>1230</v>
      </c>
      <c r="J429" s="56">
        <v>41480</v>
      </c>
      <c r="K429" s="61"/>
      <c r="L429" s="61" t="s">
        <v>1381</v>
      </c>
      <c r="M429" s="73" t="s">
        <v>1228</v>
      </c>
      <c r="N429" s="80">
        <f t="shared" ref="N429:N432" si="1031">(0.5*F429/5+0.25*(1-(G429-1)/10)+0.25*(IF(H429="AC",1,0)/G429))*10000</f>
        <v>8000</v>
      </c>
      <c r="O429" s="77">
        <f>AVERAGE($N$2:N429)</f>
        <v>6133.5994288681195</v>
      </c>
      <c r="P429" s="77">
        <f t="shared" ref="P429:P432" si="1032">O429-O428</f>
        <v>4.3709615248990303</v>
      </c>
      <c r="Q429" s="49">
        <f t="shared" ref="Q429:Q432" si="1033">AVERAGE(F422:F429)</f>
        <v>2.4375</v>
      </c>
      <c r="R429" s="49">
        <f t="shared" ref="R429:R432" si="1034">AVERAGE(G422:G429)</f>
        <v>1.125</v>
      </c>
      <c r="S429" s="50">
        <f t="shared" ref="S429:S432" si="1035">COUNTIF(H423:H429, "AC")/SUM(G423:G429)</f>
        <v>0.875</v>
      </c>
      <c r="T429" s="50">
        <f t="shared" ref="T429:T432" si="1036">(Q429/5*0.5+(1-(R429-1)/10)*0.25+S429*0.25)*10000</f>
        <v>7093.75</v>
      </c>
      <c r="U429" s="50">
        <f t="shared" ref="U429:U432" si="1037">T429-T428</f>
        <v>0</v>
      </c>
      <c r="V429" s="50">
        <f>IF(A429&lt;&gt;"",AVERAGE($F$2:F429),"")</f>
        <v>1.7686915887850467</v>
      </c>
      <c r="W429" s="50">
        <f>IF(A429&lt;&gt;"", AVERAGE($G$2:G429), "")</f>
        <v>1.5817757009345794</v>
      </c>
      <c r="X429" s="50">
        <f>IF(A429&lt;&gt;"", COUNTIF($H$2:H429, "AC")/SUM($G$2:G429), "")</f>
        <v>0.61890694239290989</v>
      </c>
      <c r="Y429" s="50">
        <f t="shared" ref="Y429:Y432" si="1038">IF(A429&lt;&gt;"", V429/5*0.5+(1-(W429-1)/10)*0.25+X429*0.25, "")*10000</f>
        <v>5670.5150195336773</v>
      </c>
      <c r="Z429" s="50">
        <f t="shared" ref="Z429:Z432" si="1039">Y429-Y428</f>
        <v>4.6336121642498256</v>
      </c>
      <c r="AA429" s="50">
        <f t="shared" si="967"/>
        <v>0.10715277777777778</v>
      </c>
      <c r="AB429" s="75">
        <f t="shared" si="966"/>
        <v>1.7858796296296296E-2</v>
      </c>
      <c r="AC429" s="51">
        <v>1.7858796296296296E-2</v>
      </c>
      <c r="AD429" s="47" t="s">
        <v>987</v>
      </c>
      <c r="AE429" s="47" t="s">
        <v>987</v>
      </c>
      <c r="AF429" s="47" t="s">
        <v>987</v>
      </c>
    </row>
    <row r="430" spans="1:32" x14ac:dyDescent="0.15">
      <c r="A430" s="43" t="s">
        <v>1225</v>
      </c>
      <c r="B430" s="57">
        <v>409</v>
      </c>
      <c r="C430" s="57" t="s">
        <v>1382</v>
      </c>
      <c r="D430" s="58" t="s">
        <v>494</v>
      </c>
      <c r="E430" s="58" t="s">
        <v>1228</v>
      </c>
      <c r="F430" s="58">
        <v>2</v>
      </c>
      <c r="G430" s="46">
        <v>1</v>
      </c>
      <c r="H430" s="47" t="s">
        <v>1229</v>
      </c>
      <c r="I430" s="59" t="s">
        <v>1230</v>
      </c>
      <c r="J430" s="56">
        <v>41480</v>
      </c>
      <c r="K430" s="61"/>
      <c r="L430" s="61"/>
      <c r="M430" s="73" t="s">
        <v>1228</v>
      </c>
      <c r="N430" s="80">
        <f t="shared" si="1031"/>
        <v>7000</v>
      </c>
      <c r="O430" s="77">
        <f>AVERAGE($N$2:N430)</f>
        <v>6135.6190106190097</v>
      </c>
      <c r="P430" s="77">
        <f t="shared" si="1032"/>
        <v>2.019581750890211</v>
      </c>
      <c r="Q430" s="49">
        <f t="shared" si="1033"/>
        <v>2.3125</v>
      </c>
      <c r="R430" s="49">
        <f t="shared" si="1034"/>
        <v>1.125</v>
      </c>
      <c r="S430" s="50">
        <f t="shared" si="1035"/>
        <v>0.875</v>
      </c>
      <c r="T430" s="50">
        <f t="shared" si="1036"/>
        <v>6968.75</v>
      </c>
      <c r="U430" s="50">
        <f t="shared" si="1037"/>
        <v>-125</v>
      </c>
      <c r="V430" s="50">
        <f>IF(A430&lt;&gt;"",AVERAGE($F$2:F430),"")</f>
        <v>1.7692307692307692</v>
      </c>
      <c r="W430" s="50">
        <f>IF(A430&lt;&gt;"", AVERAGE($G$2:G430), "")</f>
        <v>1.5804195804195804</v>
      </c>
      <c r="X430" s="50">
        <f>IF(A430&lt;&gt;"", COUNTIF($H$2:H430, "AC")/SUM($G$2:G430), "")</f>
        <v>0.61946902654867253</v>
      </c>
      <c r="Y430" s="50">
        <f t="shared" si="1038"/>
        <v>5672.798440497555</v>
      </c>
      <c r="Z430" s="50">
        <f t="shared" si="1039"/>
        <v>2.2834209638776883</v>
      </c>
      <c r="AA430" s="50">
        <f t="shared" si="967"/>
        <v>3.4166666666666665E-2</v>
      </c>
      <c r="AB430" s="75">
        <f t="shared" si="966"/>
        <v>5.6944444444444438E-3</v>
      </c>
      <c r="AC430" s="51">
        <v>5.6944444444444438E-3</v>
      </c>
      <c r="AD430" s="47" t="s">
        <v>987</v>
      </c>
      <c r="AE430" s="47" t="s">
        <v>987</v>
      </c>
      <c r="AF430" s="47" t="s">
        <v>987</v>
      </c>
    </row>
    <row r="431" spans="1:32" x14ac:dyDescent="0.15">
      <c r="A431" s="43" t="s">
        <v>1225</v>
      </c>
      <c r="B431" s="57">
        <v>206</v>
      </c>
      <c r="C431" s="57" t="s">
        <v>1383</v>
      </c>
      <c r="D431" s="58" t="s">
        <v>1377</v>
      </c>
      <c r="E431" s="58" t="s">
        <v>1228</v>
      </c>
      <c r="F431" s="58">
        <v>2.5</v>
      </c>
      <c r="G431" s="46">
        <v>1</v>
      </c>
      <c r="H431" s="47" t="s">
        <v>1229</v>
      </c>
      <c r="I431" s="59" t="s">
        <v>1230</v>
      </c>
      <c r="J431" s="56">
        <v>41480</v>
      </c>
      <c r="K431" s="61"/>
      <c r="L431" s="61"/>
      <c r="M431" s="73" t="s">
        <v>1228</v>
      </c>
      <c r="N431" s="80">
        <f t="shared" si="1031"/>
        <v>7500</v>
      </c>
      <c r="O431" s="77">
        <f>AVERAGE($N$2:N431)</f>
        <v>6138.7919896640815</v>
      </c>
      <c r="P431" s="77">
        <f t="shared" si="1032"/>
        <v>3.1729790450717701</v>
      </c>
      <c r="Q431" s="49">
        <f t="shared" si="1033"/>
        <v>2.375</v>
      </c>
      <c r="R431" s="49">
        <f t="shared" si="1034"/>
        <v>1.125</v>
      </c>
      <c r="S431" s="50">
        <f t="shared" si="1035"/>
        <v>0.875</v>
      </c>
      <c r="T431" s="50">
        <f t="shared" si="1036"/>
        <v>7031.25</v>
      </c>
      <c r="U431" s="50">
        <f t="shared" si="1037"/>
        <v>62.5</v>
      </c>
      <c r="V431" s="50">
        <f>IF(A431&lt;&gt;"",AVERAGE($F$2:F431),"")</f>
        <v>1.7709302325581395</v>
      </c>
      <c r="W431" s="50">
        <f>IF(A431&lt;&gt;"", AVERAGE($G$2:G431), "")</f>
        <v>1.5790697674418606</v>
      </c>
      <c r="X431" s="50">
        <f>IF(A431&lt;&gt;"", COUNTIF($H$2:H431, "AC")/SUM($G$2:G431), "")</f>
        <v>0.62002945508100149</v>
      </c>
      <c r="Y431" s="50">
        <f t="shared" si="1038"/>
        <v>5676.2364284001778</v>
      </c>
      <c r="Z431" s="50">
        <f t="shared" si="1039"/>
        <v>3.4379879026228082</v>
      </c>
      <c r="AA431" s="50">
        <f t="shared" si="967"/>
        <v>3.9861111111111111E-2</v>
      </c>
      <c r="AB431" s="75">
        <f t="shared" si="966"/>
        <v>6.6435185185185182E-3</v>
      </c>
      <c r="AC431" s="51">
        <v>6.6435185185185182E-3</v>
      </c>
      <c r="AD431" s="47" t="s">
        <v>987</v>
      </c>
      <c r="AE431" s="47" t="s">
        <v>987</v>
      </c>
      <c r="AF431" s="47" t="s">
        <v>987</v>
      </c>
    </row>
    <row r="432" spans="1:32" x14ac:dyDescent="0.15">
      <c r="A432" s="43" t="s">
        <v>1225</v>
      </c>
      <c r="B432" s="57">
        <v>447</v>
      </c>
      <c r="C432" s="57" t="s">
        <v>1384</v>
      </c>
      <c r="D432" s="58" t="s">
        <v>1385</v>
      </c>
      <c r="E432" s="58" t="s">
        <v>1228</v>
      </c>
      <c r="F432" s="58">
        <v>2.5</v>
      </c>
      <c r="G432" s="46">
        <v>1</v>
      </c>
      <c r="H432" s="47" t="s">
        <v>1229</v>
      </c>
      <c r="I432" s="59" t="s">
        <v>1230</v>
      </c>
      <c r="J432" s="56">
        <v>41480</v>
      </c>
      <c r="K432" s="61"/>
      <c r="L432" s="61"/>
      <c r="M432" s="73" t="s">
        <v>1228</v>
      </c>
      <c r="N432" s="80">
        <f t="shared" si="1031"/>
        <v>7500</v>
      </c>
      <c r="O432" s="77">
        <f>AVERAGE($N$2:N432)</f>
        <v>6141.9502449084803</v>
      </c>
      <c r="P432" s="77">
        <f t="shared" si="1032"/>
        <v>3.1582552443987879</v>
      </c>
      <c r="Q432" s="49">
        <f t="shared" si="1033"/>
        <v>2.25</v>
      </c>
      <c r="R432" s="49">
        <f t="shared" si="1034"/>
        <v>1.125</v>
      </c>
      <c r="S432" s="50">
        <f t="shared" si="1035"/>
        <v>0.875</v>
      </c>
      <c r="T432" s="50">
        <f t="shared" si="1036"/>
        <v>6906.25</v>
      </c>
      <c r="U432" s="50">
        <f t="shared" si="1037"/>
        <v>-125</v>
      </c>
      <c r="V432" s="50">
        <f>IF(A432&lt;&gt;"",AVERAGE($F$2:F432),"")</f>
        <v>1.7726218097447797</v>
      </c>
      <c r="W432" s="50">
        <f>IF(A432&lt;&gt;"", AVERAGE($G$2:G432), "")</f>
        <v>1.5777262180974478</v>
      </c>
      <c r="X432" s="50">
        <f>IF(A432&lt;&gt;"", COUNTIF($H$2:H432, "AC")/SUM($G$2:G432), "")</f>
        <v>0.62058823529411766</v>
      </c>
      <c r="Y432" s="50">
        <f t="shared" si="1038"/>
        <v>5679.660843455712</v>
      </c>
      <c r="Z432" s="50">
        <f t="shared" si="1039"/>
        <v>3.4244150555341548</v>
      </c>
      <c r="AA432" s="50">
        <f t="shared" si="967"/>
        <v>4.1319444444444443E-2</v>
      </c>
      <c r="AB432" s="75">
        <f t="shared" si="966"/>
        <v>6.8865740740740736E-3</v>
      </c>
      <c r="AC432" s="51">
        <v>6.8865740740740736E-3</v>
      </c>
      <c r="AD432" s="47" t="s">
        <v>987</v>
      </c>
      <c r="AE432" s="47" t="s">
        <v>987</v>
      </c>
      <c r="AF432" s="47" t="s">
        <v>987</v>
      </c>
    </row>
    <row r="433" spans="1:32" x14ac:dyDescent="0.15">
      <c r="A433" s="43" t="s">
        <v>1225</v>
      </c>
      <c r="B433" s="57">
        <v>401</v>
      </c>
      <c r="C433" s="57" t="s">
        <v>1386</v>
      </c>
      <c r="D433" s="58" t="s">
        <v>1387</v>
      </c>
      <c r="E433" s="58" t="s">
        <v>1228</v>
      </c>
      <c r="F433" s="58">
        <v>2.5</v>
      </c>
      <c r="G433" s="46">
        <v>1</v>
      </c>
      <c r="H433" s="47" t="s">
        <v>1229</v>
      </c>
      <c r="I433" s="59" t="s">
        <v>1230</v>
      </c>
      <c r="J433" s="56">
        <v>41485</v>
      </c>
      <c r="K433" s="61"/>
      <c r="L433" s="61"/>
      <c r="M433" s="73" t="s">
        <v>1228</v>
      </c>
      <c r="N433" s="80">
        <f t="shared" ref="N433:N437" si="1040">(0.5*F433/5+0.25*(1-(G433-1)/10)+0.25*(IF(H433="AC",1,0)/G433))*10000</f>
        <v>7500</v>
      </c>
      <c r="O433" s="77">
        <f>AVERAGE($N$2:N433)</f>
        <v>6145.0938786008219</v>
      </c>
      <c r="P433" s="77">
        <f t="shared" ref="P433:P437" si="1041">O433-O432</f>
        <v>3.1436336923416093</v>
      </c>
      <c r="Q433" s="49">
        <f t="shared" ref="Q433:Q437" si="1042">AVERAGE(F426:F433)</f>
        <v>2.3125</v>
      </c>
      <c r="R433" s="49">
        <f t="shared" ref="R433:R437" si="1043">AVERAGE(G426:G433)</f>
        <v>1.125</v>
      </c>
      <c r="S433" s="50">
        <f t="shared" ref="S433:S437" si="1044">COUNTIF(H427:H433, "AC")/SUM(G427:G433)</f>
        <v>0.875</v>
      </c>
      <c r="T433" s="50">
        <f t="shared" ref="T433:T437" si="1045">(Q433/5*0.5+(1-(R433-1)/10)*0.25+S433*0.25)*10000</f>
        <v>6968.75</v>
      </c>
      <c r="U433" s="50">
        <f t="shared" ref="U433:U437" si="1046">T433-T432</f>
        <v>62.5</v>
      </c>
      <c r="V433" s="50">
        <f>IF(A433&lt;&gt;"",AVERAGE($F$2:F433),"")</f>
        <v>1.7743055555555556</v>
      </c>
      <c r="W433" s="50">
        <f>IF(A433&lt;&gt;"", AVERAGE($G$2:G433), "")</f>
        <v>1.5763888888888888</v>
      </c>
      <c r="X433" s="50">
        <f>IF(A433&lt;&gt;"", COUNTIF($H$2:H433, "AC")/SUM($G$2:G433), "")</f>
        <v>0.62114537444933926</v>
      </c>
      <c r="Y433" s="50">
        <f t="shared" ref="Y433:Y437" si="1047">IF(A433&lt;&gt;"", V433/5*0.5+(1-(W433-1)/10)*0.25+X433*0.25, "")*10000</f>
        <v>5683.0717694566811</v>
      </c>
      <c r="Z433" s="50">
        <f t="shared" ref="Z433:Z437" si="1048">Y433-Y432</f>
        <v>3.4109260009690843</v>
      </c>
      <c r="AA433" s="50">
        <f t="shared" si="967"/>
        <v>0.11104166666666666</v>
      </c>
      <c r="AB433" s="75">
        <f t="shared" si="966"/>
        <v>1.8506944444444444E-2</v>
      </c>
      <c r="AC433" s="51">
        <v>1.8506944444444444E-2</v>
      </c>
      <c r="AD433" s="47" t="s">
        <v>987</v>
      </c>
      <c r="AE433" s="47" t="s">
        <v>987</v>
      </c>
      <c r="AF433" s="47" t="s">
        <v>987</v>
      </c>
    </row>
    <row r="434" spans="1:32" x14ac:dyDescent="0.15">
      <c r="A434" s="43" t="s">
        <v>1225</v>
      </c>
      <c r="B434" s="57">
        <v>504</v>
      </c>
      <c r="C434" s="57" t="s">
        <v>1388</v>
      </c>
      <c r="D434" s="58" t="s">
        <v>1389</v>
      </c>
      <c r="E434" s="58" t="s">
        <v>1228</v>
      </c>
      <c r="F434" s="58">
        <v>3</v>
      </c>
      <c r="G434" s="46">
        <v>3</v>
      </c>
      <c r="H434" s="47" t="s">
        <v>1229</v>
      </c>
      <c r="I434" s="59" t="s">
        <v>1230</v>
      </c>
      <c r="J434" s="56">
        <v>41485</v>
      </c>
      <c r="K434" s="61"/>
      <c r="L434" s="61"/>
      <c r="M434" s="73" t="s">
        <v>1228</v>
      </c>
      <c r="N434" s="80">
        <f t="shared" si="1040"/>
        <v>5833.3333333333339</v>
      </c>
      <c r="O434" s="77">
        <f>AVERAGE($N$2:N434)</f>
        <v>6144.3738773415444</v>
      </c>
      <c r="P434" s="77">
        <f t="shared" si="1041"/>
        <v>-0.72000125927752379</v>
      </c>
      <c r="Q434" s="49">
        <f t="shared" si="1042"/>
        <v>2.4375</v>
      </c>
      <c r="R434" s="49">
        <f t="shared" si="1043"/>
        <v>1.375</v>
      </c>
      <c r="S434" s="50">
        <f t="shared" si="1044"/>
        <v>0.77777777777777779</v>
      </c>
      <c r="T434" s="50">
        <f t="shared" si="1045"/>
        <v>6788.1944444444443</v>
      </c>
      <c r="U434" s="50">
        <f t="shared" si="1046"/>
        <v>-180.55555555555566</v>
      </c>
      <c r="V434" s="50">
        <f>IF(A434&lt;&gt;"",AVERAGE($F$2:F434),"")</f>
        <v>1.7771362586605082</v>
      </c>
      <c r="W434" s="50">
        <f>IF(A434&lt;&gt;"", AVERAGE($G$2:G434), "")</f>
        <v>1.579676674364896</v>
      </c>
      <c r="X434" s="50">
        <f>IF(A434&lt;&gt;"", COUNTIF($H$2:H434, "AC")/SUM($G$2:G434), "")</f>
        <v>0.61988304093567248</v>
      </c>
      <c r="Y434" s="50">
        <f t="shared" si="1047"/>
        <v>5681.9246924084655</v>
      </c>
      <c r="Z434" s="50">
        <f t="shared" si="1048"/>
        <v>-1.1470770482155785</v>
      </c>
      <c r="AA434" s="50">
        <f t="shared" si="967"/>
        <v>3.5555555555555556E-2</v>
      </c>
      <c r="AB434" s="75">
        <f t="shared" si="966"/>
        <v>5.9259259259259256E-3</v>
      </c>
      <c r="AC434" s="51">
        <v>5.9259259259259256E-3</v>
      </c>
      <c r="AD434" s="47" t="s">
        <v>987</v>
      </c>
      <c r="AE434" s="47" t="s">
        <v>987</v>
      </c>
      <c r="AF434" s="47" t="s">
        <v>987</v>
      </c>
    </row>
    <row r="435" spans="1:32" x14ac:dyDescent="0.15">
      <c r="A435" s="43" t="s">
        <v>1225</v>
      </c>
      <c r="B435" s="57">
        <v>541</v>
      </c>
      <c r="C435" s="57" t="s">
        <v>1390</v>
      </c>
      <c r="D435" s="58" t="s">
        <v>24</v>
      </c>
      <c r="E435" s="58" t="s">
        <v>1228</v>
      </c>
      <c r="F435" s="58">
        <v>3</v>
      </c>
      <c r="G435" s="46">
        <v>1</v>
      </c>
      <c r="H435" s="47" t="s">
        <v>1229</v>
      </c>
      <c r="I435" s="59" t="s">
        <v>1230</v>
      </c>
      <c r="J435" s="56">
        <v>41485</v>
      </c>
      <c r="K435" s="61"/>
      <c r="L435" s="61"/>
      <c r="M435" s="73" t="s">
        <v>1228</v>
      </c>
      <c r="N435" s="80">
        <f t="shared" si="1040"/>
        <v>8000</v>
      </c>
      <c r="O435" s="77">
        <f>AVERAGE($N$2:N435)</f>
        <v>6148.6495135688674</v>
      </c>
      <c r="P435" s="77">
        <f t="shared" si="1041"/>
        <v>4.2756362273230479</v>
      </c>
      <c r="Q435" s="49">
        <f t="shared" si="1042"/>
        <v>2.5625</v>
      </c>
      <c r="R435" s="49">
        <f t="shared" si="1043"/>
        <v>1.25</v>
      </c>
      <c r="S435" s="50">
        <f t="shared" si="1044"/>
        <v>0.77777777777777779</v>
      </c>
      <c r="T435" s="50">
        <f t="shared" si="1045"/>
        <v>6944.4444444444443</v>
      </c>
      <c r="U435" s="50">
        <f t="shared" si="1046"/>
        <v>156.25</v>
      </c>
      <c r="V435" s="50">
        <f>IF(A435&lt;&gt;"",AVERAGE($F$2:F435),"")</f>
        <v>1.7799539170506913</v>
      </c>
      <c r="W435" s="50">
        <f>IF(A435&lt;&gt;"", AVERAGE($G$2:G435), "")</f>
        <v>1.5783410138248848</v>
      </c>
      <c r="X435" s="50">
        <f>IF(A435&lt;&gt;"", COUNTIF($H$2:H435, "AC")/SUM($G$2:G435), "")</f>
        <v>0.62043795620437958</v>
      </c>
      <c r="Y435" s="50">
        <f t="shared" si="1047"/>
        <v>5686.4635541054186</v>
      </c>
      <c r="Z435" s="50">
        <f t="shared" si="1048"/>
        <v>4.5388616969530631</v>
      </c>
      <c r="AA435" s="50">
        <f t="shared" si="967"/>
        <v>5.3749999999999999E-2</v>
      </c>
      <c r="AB435" s="75">
        <f t="shared" si="966"/>
        <v>8.9583333333333338E-3</v>
      </c>
      <c r="AC435" s="51">
        <v>8.9583333333333338E-3</v>
      </c>
      <c r="AD435" s="47" t="s">
        <v>987</v>
      </c>
      <c r="AE435" s="47" t="s">
        <v>987</v>
      </c>
      <c r="AF435" s="47" t="s">
        <v>987</v>
      </c>
    </row>
    <row r="436" spans="1:32" x14ac:dyDescent="0.15">
      <c r="A436" s="43" t="s">
        <v>1225</v>
      </c>
      <c r="B436" s="57">
        <v>551</v>
      </c>
      <c r="C436" s="57" t="s">
        <v>1391</v>
      </c>
      <c r="D436" s="58" t="s">
        <v>24</v>
      </c>
      <c r="E436" s="58" t="s">
        <v>1228</v>
      </c>
      <c r="F436" s="58">
        <v>2</v>
      </c>
      <c r="G436" s="46">
        <v>1</v>
      </c>
      <c r="H436" s="47" t="s">
        <v>1229</v>
      </c>
      <c r="I436" s="59" t="s">
        <v>1230</v>
      </c>
      <c r="J436" s="56">
        <v>41485</v>
      </c>
      <c r="K436" s="61"/>
      <c r="L436" s="61"/>
      <c r="M436" s="73" t="s">
        <v>1228</v>
      </c>
      <c r="N436" s="80">
        <f t="shared" si="1040"/>
        <v>7000</v>
      </c>
      <c r="O436" s="77">
        <f>AVERAGE($N$2:N436)</f>
        <v>6150.6066411238817</v>
      </c>
      <c r="P436" s="77">
        <f t="shared" si="1041"/>
        <v>1.9571275550142673</v>
      </c>
      <c r="Q436" s="49">
        <f t="shared" si="1042"/>
        <v>2.5625</v>
      </c>
      <c r="R436" s="49">
        <f t="shared" si="1043"/>
        <v>1.25</v>
      </c>
      <c r="S436" s="50">
        <f t="shared" si="1044"/>
        <v>0.77777777777777779</v>
      </c>
      <c r="T436" s="50">
        <f t="shared" si="1045"/>
        <v>6944.4444444444443</v>
      </c>
      <c r="U436" s="50">
        <f t="shared" si="1046"/>
        <v>0</v>
      </c>
      <c r="V436" s="50">
        <f>IF(A436&lt;&gt;"",AVERAGE($F$2:F436),"")</f>
        <v>1.7804597701149425</v>
      </c>
      <c r="W436" s="50">
        <f>IF(A436&lt;&gt;"", AVERAGE($G$2:G436), "")</f>
        <v>1.5770114942528735</v>
      </c>
      <c r="X436" s="50">
        <f>IF(A436&lt;&gt;"", COUNTIF($H$2:H436, "AC")/SUM($G$2:G436), "")</f>
        <v>0.62099125364431484</v>
      </c>
      <c r="Y436" s="50">
        <f t="shared" si="1047"/>
        <v>5688.6850306625111</v>
      </c>
      <c r="Z436" s="50">
        <f t="shared" si="1048"/>
        <v>2.221476557092501</v>
      </c>
      <c r="AA436" s="50">
        <f t="shared" si="967"/>
        <v>2.6597222222222227E-2</v>
      </c>
      <c r="AB436" s="75">
        <f t="shared" si="966"/>
        <v>4.4328703703703709E-3</v>
      </c>
      <c r="AC436" s="51">
        <v>4.4328703703703709E-3</v>
      </c>
      <c r="AD436" s="47" t="s">
        <v>987</v>
      </c>
      <c r="AE436" s="47" t="s">
        <v>987</v>
      </c>
      <c r="AF436" s="47" t="s">
        <v>987</v>
      </c>
    </row>
    <row r="437" spans="1:32" x14ac:dyDescent="0.15">
      <c r="A437" s="43" t="s">
        <v>1225</v>
      </c>
      <c r="B437" s="57">
        <v>415</v>
      </c>
      <c r="C437" s="57" t="s">
        <v>1392</v>
      </c>
      <c r="D437" s="58" t="s">
        <v>1393</v>
      </c>
      <c r="E437" s="58" t="s">
        <v>1228</v>
      </c>
      <c r="F437" s="58">
        <v>3</v>
      </c>
      <c r="G437" s="46">
        <v>1</v>
      </c>
      <c r="H437" s="47" t="s">
        <v>1229</v>
      </c>
      <c r="I437" s="59" t="s">
        <v>1230</v>
      </c>
      <c r="J437" s="56">
        <v>41485</v>
      </c>
      <c r="K437" s="61"/>
      <c r="L437" s="61"/>
      <c r="M437" s="73" t="s">
        <v>1228</v>
      </c>
      <c r="N437" s="80">
        <f t="shared" si="1040"/>
        <v>8000</v>
      </c>
      <c r="O437" s="77">
        <f>AVERAGE($N$2:N437)</f>
        <v>6154.8483690112125</v>
      </c>
      <c r="P437" s="77">
        <f t="shared" si="1041"/>
        <v>4.2417278873308533</v>
      </c>
      <c r="Q437" s="49">
        <f t="shared" si="1042"/>
        <v>2.5625</v>
      </c>
      <c r="R437" s="49">
        <f t="shared" si="1043"/>
        <v>1.25</v>
      </c>
      <c r="S437" s="50">
        <f t="shared" si="1044"/>
        <v>0.77777777777777779</v>
      </c>
      <c r="T437" s="50">
        <f t="shared" si="1045"/>
        <v>6944.4444444444443</v>
      </c>
      <c r="U437" s="50">
        <f t="shared" si="1046"/>
        <v>0</v>
      </c>
      <c r="V437" s="50">
        <f>IF(A437&lt;&gt;"",AVERAGE($F$2:F437),"")</f>
        <v>1.7832568807339451</v>
      </c>
      <c r="W437" s="50">
        <f>IF(A437&lt;&gt;"", AVERAGE($G$2:G437), "")</f>
        <v>1.5756880733944953</v>
      </c>
      <c r="X437" s="50">
        <f>IF(A437&lt;&gt;"", COUNTIF($H$2:H437, "AC")/SUM($G$2:G437), "")</f>
        <v>0.62154294032023294</v>
      </c>
      <c r="Y437" s="50">
        <f t="shared" si="1047"/>
        <v>5693.1922131859037</v>
      </c>
      <c r="Z437" s="50">
        <f t="shared" si="1048"/>
        <v>4.5071825233926575</v>
      </c>
      <c r="AA437" s="50">
        <f t="shared" si="967"/>
        <v>5.9027777777777776E-2</v>
      </c>
      <c r="AB437" s="75">
        <f t="shared" si="966"/>
        <v>9.8379629629629633E-3</v>
      </c>
      <c r="AC437" s="51">
        <v>9.8379629629629633E-3</v>
      </c>
      <c r="AD437" s="47" t="s">
        <v>987</v>
      </c>
      <c r="AE437" s="47" t="s">
        <v>987</v>
      </c>
      <c r="AF437" s="47" t="s">
        <v>987</v>
      </c>
    </row>
    <row r="438" spans="1:32" x14ac:dyDescent="0.15">
      <c r="A438" s="43" t="s">
        <v>1225</v>
      </c>
      <c r="B438" s="57">
        <v>657</v>
      </c>
      <c r="C438" s="57" t="s">
        <v>1394</v>
      </c>
      <c r="D438" s="58" t="s">
        <v>20</v>
      </c>
      <c r="E438" s="58" t="s">
        <v>1228</v>
      </c>
      <c r="F438" s="58">
        <v>1</v>
      </c>
      <c r="G438" s="46">
        <v>1</v>
      </c>
      <c r="H438" s="47" t="s">
        <v>1229</v>
      </c>
      <c r="I438" s="59" t="s">
        <v>1230</v>
      </c>
      <c r="J438" s="56">
        <v>41519</v>
      </c>
      <c r="K438" s="61"/>
      <c r="L438" s="61"/>
      <c r="M438" s="73" t="s">
        <v>1228</v>
      </c>
      <c r="N438" s="80">
        <f t="shared" ref="N438" si="1049">(0.5*F438/5+0.25*(1-(G438-1)/10)+0.25*(IF(H438="AC",1,0)/G438))*10000</f>
        <v>6000</v>
      </c>
      <c r="O438" s="77">
        <f>AVERAGE($N$2:N438)</f>
        <v>6154.4940249173651</v>
      </c>
      <c r="P438" s="77">
        <f t="shared" ref="P438" si="1050">O438-O437</f>
        <v>-0.35434409384743049</v>
      </c>
      <c r="Q438" s="49">
        <f t="shared" ref="Q438" si="1051">AVERAGE(F431:F438)</f>
        <v>2.4375</v>
      </c>
      <c r="R438" s="49">
        <f t="shared" ref="R438" si="1052">AVERAGE(G431:G438)</f>
        <v>1.25</v>
      </c>
      <c r="S438" s="50">
        <f t="shared" ref="S438" si="1053">COUNTIF(H432:H438, "AC")/SUM(G432:G438)</f>
        <v>0.77777777777777779</v>
      </c>
      <c r="T438" s="50">
        <f t="shared" ref="T438" si="1054">(Q438/5*0.5+(1-(R438-1)/10)*0.25+S438*0.25)*10000</f>
        <v>6819.4444444444443</v>
      </c>
      <c r="U438" s="50">
        <f t="shared" ref="U438" si="1055">T438-T437</f>
        <v>-125</v>
      </c>
      <c r="V438" s="50">
        <f>IF(A438&lt;&gt;"",AVERAGE($F$2:F438),"")</f>
        <v>1.7814645308924486</v>
      </c>
      <c r="W438" s="50">
        <f>IF(A438&lt;&gt;"", AVERAGE($G$2:G438), "")</f>
        <v>1.5743707093821511</v>
      </c>
      <c r="X438" s="50">
        <f>IF(A438&lt;&gt;"", COUNTIF($H$2:H438, "AC")/SUM($G$2:G438), "")</f>
        <v>0.62209302325581395</v>
      </c>
      <c r="Y438" s="50">
        <f t="shared" ref="Y438" si="1056">IF(A438&lt;&gt;"", V438/5*0.5+(1-(W438-1)/10)*0.25+X438*0.25, "")*10000</f>
        <v>5693.104411686445</v>
      </c>
      <c r="Z438" s="50">
        <f t="shared" ref="Z438" si="1057">Y438-Y437</f>
        <v>-8.7801499458691978E-2</v>
      </c>
      <c r="AA438" s="50">
        <f t="shared" si="967"/>
        <v>1.6458333333333335E-2</v>
      </c>
      <c r="AB438" s="75">
        <f t="shared" si="966"/>
        <v>2.7430555555555559E-3</v>
      </c>
      <c r="AC438" s="51">
        <v>2.7430555555555559E-3</v>
      </c>
      <c r="AD438" s="47" t="s">
        <v>987</v>
      </c>
      <c r="AE438" s="47" t="s">
        <v>987</v>
      </c>
      <c r="AF438" s="47" t="s">
        <v>987</v>
      </c>
    </row>
    <row r="439" spans="1:32" x14ac:dyDescent="0.15">
      <c r="A439" s="43" t="s">
        <v>1225</v>
      </c>
      <c r="B439" s="57">
        <v>653</v>
      </c>
      <c r="C439" s="57" t="s">
        <v>1395</v>
      </c>
      <c r="D439" s="58" t="s">
        <v>1336</v>
      </c>
      <c r="E439" s="58" t="s">
        <v>1228</v>
      </c>
      <c r="F439" s="58">
        <v>2</v>
      </c>
      <c r="G439" s="46">
        <v>1</v>
      </c>
      <c r="H439" s="47" t="s">
        <v>1229</v>
      </c>
      <c r="I439" s="59" t="s">
        <v>1230</v>
      </c>
      <c r="J439" s="56">
        <v>41519</v>
      </c>
      <c r="K439" s="61"/>
      <c r="L439" s="61"/>
      <c r="M439" s="73" t="s">
        <v>1228</v>
      </c>
      <c r="N439" s="80">
        <f t="shared" ref="N439" si="1058">(0.5*F439/5+0.25*(1-(G439-1)/10)+0.25*(IF(H439="AC",1,0)/G439))*10000</f>
        <v>7000</v>
      </c>
      <c r="O439" s="77">
        <f>AVERAGE($N$2:N439)</f>
        <v>6156.42440385591</v>
      </c>
      <c r="P439" s="77">
        <f t="shared" ref="P439" si="1059">O439-O438</f>
        <v>1.9303789385448908</v>
      </c>
      <c r="Q439" s="49">
        <f t="shared" ref="Q439" si="1060">AVERAGE(F432:F439)</f>
        <v>2.375</v>
      </c>
      <c r="R439" s="49">
        <f t="shared" ref="R439" si="1061">AVERAGE(G432:G439)</f>
        <v>1.25</v>
      </c>
      <c r="S439" s="50">
        <f t="shared" ref="S439" si="1062">COUNTIF(H433:H439, "AC")/SUM(G433:G439)</f>
        <v>0.77777777777777779</v>
      </c>
      <c r="T439" s="50">
        <f t="shared" ref="T439" si="1063">(Q439/5*0.5+(1-(R439-1)/10)*0.25+S439*0.25)*10000</f>
        <v>6756.9444444444434</v>
      </c>
      <c r="U439" s="50">
        <f t="shared" ref="U439" si="1064">T439-T438</f>
        <v>-62.500000000000909</v>
      </c>
      <c r="V439" s="50">
        <f>IF(A439&lt;&gt;"",AVERAGE($F$2:F439),"")</f>
        <v>1.7819634703196348</v>
      </c>
      <c r="W439" s="50">
        <f>IF(A439&lt;&gt;"", AVERAGE($G$2:G439), "")</f>
        <v>1.5730593607305936</v>
      </c>
      <c r="X439" s="50">
        <f>IF(A439&lt;&gt;"", COUNTIF($H$2:H439, "AC")/SUM($G$2:G439), "")</f>
        <v>0.62264150943396224</v>
      </c>
      <c r="Y439" s="50">
        <f t="shared" ref="Y439" si="1065">IF(A439&lt;&gt;"", V439/5*0.5+(1-(W439-1)/10)*0.25+X439*0.25, "")*10000</f>
        <v>5695.302403721892</v>
      </c>
      <c r="Z439" s="50">
        <f t="shared" ref="Z439" si="1066">Y439-Y438</f>
        <v>2.1979920354469868</v>
      </c>
      <c r="AA439" s="50">
        <f t="shared" si="967"/>
        <v>5.9236111111111114E-2</v>
      </c>
      <c r="AB439" s="75">
        <f t="shared" si="966"/>
        <v>9.8726851851851857E-3</v>
      </c>
      <c r="AC439" s="51">
        <v>9.8726851851851857E-3</v>
      </c>
      <c r="AD439" s="47" t="s">
        <v>987</v>
      </c>
      <c r="AE439" s="47" t="s">
        <v>987</v>
      </c>
      <c r="AF439" s="47" t="s">
        <v>987</v>
      </c>
    </row>
    <row r="440" spans="1:32" x14ac:dyDescent="0.15">
      <c r="A440" s="43" t="s">
        <v>1225</v>
      </c>
      <c r="B440" s="57">
        <v>661</v>
      </c>
      <c r="C440" s="57" t="s">
        <v>1396</v>
      </c>
      <c r="D440" s="58" t="s">
        <v>20</v>
      </c>
      <c r="E440" s="58" t="s">
        <v>1228</v>
      </c>
      <c r="F440" s="58">
        <v>2</v>
      </c>
      <c r="G440" s="46">
        <v>1</v>
      </c>
      <c r="H440" s="47" t="s">
        <v>1229</v>
      </c>
      <c r="I440" s="59" t="s">
        <v>1230</v>
      </c>
      <c r="J440" s="56">
        <v>41519</v>
      </c>
      <c r="K440" s="61"/>
      <c r="L440" s="61"/>
      <c r="M440" s="73" t="s">
        <v>1228</v>
      </c>
      <c r="N440" s="80">
        <f t="shared" ref="N440" si="1067">(0.5*F440/5+0.25*(1-(G440-1)/10)+0.25*(IF(H440="AC",1,0)/G440))*10000</f>
        <v>7000</v>
      </c>
      <c r="O440" s="77">
        <f>AVERAGE($N$2:N440)</f>
        <v>6158.3459883573769</v>
      </c>
      <c r="P440" s="77">
        <f t="shared" ref="P440" si="1068">O440-O439</f>
        <v>1.9215845014668957</v>
      </c>
      <c r="Q440" s="49">
        <f t="shared" ref="Q440" si="1069">AVERAGE(F433:F440)</f>
        <v>2.3125</v>
      </c>
      <c r="R440" s="49">
        <f t="shared" ref="R440" si="1070">AVERAGE(G433:G440)</f>
        <v>1.25</v>
      </c>
      <c r="S440" s="50">
        <f t="shared" ref="S440" si="1071">COUNTIF(H434:H440, "AC")/SUM(G434:G440)</f>
        <v>0.77777777777777779</v>
      </c>
      <c r="T440" s="50">
        <f t="shared" ref="T440" si="1072">(Q440/5*0.5+(1-(R440-1)/10)*0.25+S440*0.25)*10000</f>
        <v>6694.4444444444443</v>
      </c>
      <c r="U440" s="50">
        <f t="shared" ref="U440" si="1073">T440-T439</f>
        <v>-62.499999999999091</v>
      </c>
      <c r="V440" s="50">
        <f>IF(A440&lt;&gt;"",AVERAGE($F$2:F440),"")</f>
        <v>1.7824601366742596</v>
      </c>
      <c r="W440" s="50">
        <f>IF(A440&lt;&gt;"", AVERAGE($G$2:G440), "")</f>
        <v>1.571753986332574</v>
      </c>
      <c r="X440" s="50">
        <f>IF(A440&lt;&gt;"", COUNTIF($H$2:H440, "AC")/SUM($G$2:G440), "")</f>
        <v>0.62318840579710144</v>
      </c>
      <c r="Y440" s="50">
        <f t="shared" ref="Y440" si="1074">IF(A440&lt;&gt;"", V440/5*0.5+(1-(W440-1)/10)*0.25+X440*0.25, "")*10000</f>
        <v>5697.4926545838698</v>
      </c>
      <c r="Z440" s="50">
        <f t="shared" ref="Z440" si="1075">Y440-Y439</f>
        <v>2.1902508619778018</v>
      </c>
      <c r="AA440" s="50">
        <f t="shared" si="967"/>
        <v>3.5000000000000003E-2</v>
      </c>
      <c r="AB440" s="75">
        <f t="shared" si="966"/>
        <v>5.8333333333333336E-3</v>
      </c>
      <c r="AC440" s="51">
        <v>5.8333333333333336E-3</v>
      </c>
      <c r="AD440" s="47" t="s">
        <v>987</v>
      </c>
      <c r="AE440" s="47" t="s">
        <v>987</v>
      </c>
      <c r="AF440" s="47" t="s">
        <v>987</v>
      </c>
    </row>
    <row r="441" spans="1:32" x14ac:dyDescent="0.15">
      <c r="A441" s="43" t="s">
        <v>1225</v>
      </c>
      <c r="B441" s="57">
        <v>338</v>
      </c>
      <c r="C441" s="57" t="s">
        <v>1397</v>
      </c>
      <c r="D441" s="58" t="s">
        <v>435</v>
      </c>
      <c r="E441" s="58" t="s">
        <v>1228</v>
      </c>
      <c r="F441" s="58">
        <v>3</v>
      </c>
      <c r="G441" s="46">
        <v>1</v>
      </c>
      <c r="H441" s="47" t="s">
        <v>1229</v>
      </c>
      <c r="I441" s="59" t="s">
        <v>1277</v>
      </c>
      <c r="J441" s="56">
        <v>41567</v>
      </c>
      <c r="K441" s="61"/>
      <c r="L441" s="61"/>
      <c r="M441" s="73" t="s">
        <v>1228</v>
      </c>
      <c r="N441" s="80">
        <f t="shared" ref="N441" si="1076">(0.5*F441/5+0.25*(1-(G441-1)/10)+0.25*(IF(H441="AC",1,0)/G441))*10000</f>
        <v>8000</v>
      </c>
      <c r="O441" s="77">
        <f>AVERAGE($N$2:N441)</f>
        <v>6162.5315656565645</v>
      </c>
      <c r="P441" s="77">
        <f t="shared" ref="P441" si="1077">O441-O440</f>
        <v>4.185577299187571</v>
      </c>
      <c r="Q441" s="49">
        <f t="shared" ref="Q441" si="1078">AVERAGE(F434:F441)</f>
        <v>2.375</v>
      </c>
      <c r="R441" s="49">
        <f t="shared" ref="R441" si="1079">AVERAGE(G434:G441)</f>
        <v>1.25</v>
      </c>
      <c r="S441" s="50">
        <f t="shared" ref="S441" si="1080">COUNTIF(H435:H441, "AC")/SUM(G435:G441)</f>
        <v>1</v>
      </c>
      <c r="T441" s="50">
        <f t="shared" ref="T441" si="1081">(Q441/5*0.5+(1-(R441-1)/10)*0.25+S441*0.25)*10000</f>
        <v>7312.5</v>
      </c>
      <c r="U441" s="50">
        <f t="shared" ref="U441" si="1082">T441-T440</f>
        <v>618.05555555555566</v>
      </c>
      <c r="V441" s="50">
        <f>IF(A441&lt;&gt;"",AVERAGE($F$2:F441),"")</f>
        <v>1.7852272727272727</v>
      </c>
      <c r="W441" s="50">
        <f>IF(A441&lt;&gt;"", AVERAGE($G$2:G441), "")</f>
        <v>1.5704545454545455</v>
      </c>
      <c r="X441" s="50">
        <f>IF(A441&lt;&gt;"", COUNTIF($H$2:H441, "AC")/SUM($G$2:G441), "")</f>
        <v>0.62373371924746746</v>
      </c>
      <c r="Y441" s="50">
        <f t="shared" ref="Y441" si="1083">IF(A441&lt;&gt;"", V441/5*0.5+(1-(W441-1)/10)*0.25+X441*0.25, "")*10000</f>
        <v>5701.9479344823058</v>
      </c>
      <c r="Z441" s="50">
        <f t="shared" ref="Z441" si="1084">Y441-Y440</f>
        <v>4.455279898435947</v>
      </c>
      <c r="AA441" s="50">
        <f t="shared" si="967"/>
        <v>5.7986111111111106E-2</v>
      </c>
      <c r="AB441" s="75">
        <f t="shared" si="966"/>
        <v>9.6643518518518511E-3</v>
      </c>
      <c r="AC441" s="51">
        <v>9.6643518518518511E-3</v>
      </c>
      <c r="AD441" s="47" t="s">
        <v>987</v>
      </c>
      <c r="AE441" s="47" t="s">
        <v>987</v>
      </c>
      <c r="AF441" s="47" t="s">
        <v>987</v>
      </c>
    </row>
    <row r="442" spans="1:32" x14ac:dyDescent="0.15">
      <c r="A442" s="43" t="s">
        <v>1225</v>
      </c>
      <c r="B442" s="57">
        <v>647</v>
      </c>
      <c r="C442" s="57" t="s">
        <v>1398</v>
      </c>
      <c r="D442" s="58" t="s">
        <v>1399</v>
      </c>
      <c r="E442" s="58" t="s">
        <v>1228</v>
      </c>
      <c r="F442" s="58">
        <v>3</v>
      </c>
      <c r="G442" s="46">
        <v>1</v>
      </c>
      <c r="H442" s="47" t="s">
        <v>1229</v>
      </c>
      <c r="I442" s="59" t="s">
        <v>1277</v>
      </c>
      <c r="J442" s="56">
        <v>41567</v>
      </c>
      <c r="K442" s="61"/>
      <c r="L442" s="61"/>
      <c r="M442" s="73" t="s">
        <v>1228</v>
      </c>
      <c r="N442" s="80">
        <f t="shared" ref="N442:N445" si="1085">(0.5*F442/5+0.25*(1-(G442-1)/10)+0.25*(IF(H442="AC",1,0)/G442))*10000</f>
        <v>8000</v>
      </c>
      <c r="O442" s="77">
        <f>AVERAGE($N$2:N442)</f>
        <v>6166.6981607457792</v>
      </c>
      <c r="P442" s="77">
        <f t="shared" ref="P442:P445" si="1086">O442-O441</f>
        <v>4.1665950892147521</v>
      </c>
      <c r="Q442" s="49">
        <f t="shared" ref="Q442:Q445" si="1087">AVERAGE(F435:F442)</f>
        <v>2.375</v>
      </c>
      <c r="R442" s="49">
        <f t="shared" ref="R442:R445" si="1088">AVERAGE(G435:G442)</f>
        <v>1</v>
      </c>
      <c r="S442" s="50">
        <f t="shared" ref="S442:S445" si="1089">COUNTIF(H436:H442, "AC")/SUM(G436:G442)</f>
        <v>1</v>
      </c>
      <c r="T442" s="50">
        <f t="shared" ref="T442:T445" si="1090">(Q442/5*0.5+(1-(R442-1)/10)*0.25+S442*0.25)*10000</f>
        <v>7375</v>
      </c>
      <c r="U442" s="50">
        <f t="shared" ref="U442:U445" si="1091">T442-T441</f>
        <v>62.5</v>
      </c>
      <c r="V442" s="50">
        <f>IF(A442&lt;&gt;"",AVERAGE($F$2:F442),"")</f>
        <v>1.7879818594104309</v>
      </c>
      <c r="W442" s="50">
        <f>IF(A442&lt;&gt;"", AVERAGE($G$2:G442), "")</f>
        <v>1.5691609977324263</v>
      </c>
      <c r="X442" s="50">
        <f>IF(A442&lt;&gt;"", COUNTIF($H$2:H442, "AC")/SUM($G$2:G442), "")</f>
        <v>0.62427745664739887</v>
      </c>
      <c r="Y442" s="50">
        <f t="shared" ref="Y442:Y445" si="1092">IF(A442&lt;&gt;"", V442/5*0.5+(1-(W442-1)/10)*0.25+X442*0.25, "")*10000</f>
        <v>5706.3852515958215</v>
      </c>
      <c r="Z442" s="50">
        <f t="shared" ref="Z442:Z445" si="1093">Y442-Y441</f>
        <v>4.4373171135157463</v>
      </c>
      <c r="AA442" s="50">
        <f t="shared" si="967"/>
        <v>4.2500000000000003E-2</v>
      </c>
      <c r="AB442" s="75">
        <f t="shared" si="966"/>
        <v>7.083333333333333E-3</v>
      </c>
      <c r="AC442" s="51">
        <v>7.083333333333333E-3</v>
      </c>
      <c r="AD442" s="47" t="s">
        <v>987</v>
      </c>
      <c r="AE442" s="47" t="s">
        <v>987</v>
      </c>
      <c r="AF442" s="47" t="s">
        <v>987</v>
      </c>
    </row>
    <row r="443" spans="1:32" x14ac:dyDescent="0.15">
      <c r="A443" s="43" t="s">
        <v>1225</v>
      </c>
      <c r="B443" s="57">
        <v>413</v>
      </c>
      <c r="C443" s="57" t="s">
        <v>1400</v>
      </c>
      <c r="D443" s="58" t="s">
        <v>20</v>
      </c>
      <c r="E443" s="58" t="s">
        <v>1228</v>
      </c>
      <c r="F443" s="58">
        <v>3</v>
      </c>
      <c r="G443" s="46">
        <v>1</v>
      </c>
      <c r="H443" s="47" t="s">
        <v>1229</v>
      </c>
      <c r="I443" s="59" t="s">
        <v>1277</v>
      </c>
      <c r="J443" s="56">
        <v>41567</v>
      </c>
      <c r="K443" s="61"/>
      <c r="L443" s="61"/>
      <c r="M443" s="73" t="s">
        <v>1228</v>
      </c>
      <c r="N443" s="80">
        <f t="shared" si="1085"/>
        <v>8000</v>
      </c>
      <c r="O443" s="77">
        <f>AVERAGE($N$2:N443)</f>
        <v>6170.8459024635486</v>
      </c>
      <c r="P443" s="77">
        <f t="shared" si="1086"/>
        <v>4.1477417177693496</v>
      </c>
      <c r="Q443" s="49">
        <f t="shared" si="1087"/>
        <v>2.375</v>
      </c>
      <c r="R443" s="49">
        <f t="shared" si="1088"/>
        <v>1</v>
      </c>
      <c r="S443" s="50">
        <f t="shared" si="1089"/>
        <v>1</v>
      </c>
      <c r="T443" s="50">
        <f t="shared" si="1090"/>
        <v>7375</v>
      </c>
      <c r="U443" s="50">
        <f t="shared" si="1091"/>
        <v>0</v>
      </c>
      <c r="V443" s="50">
        <f>IF(A443&lt;&gt;"",AVERAGE($F$2:F443),"")</f>
        <v>1.7907239819004526</v>
      </c>
      <c r="W443" s="50">
        <f>IF(A443&lt;&gt;"", AVERAGE($G$2:G443), "")</f>
        <v>1.5678733031674208</v>
      </c>
      <c r="X443" s="50">
        <f>IF(A443&lt;&gt;"", COUNTIF($H$2:H443, "AC")/SUM($G$2:G443), "")</f>
        <v>0.62481962481962483</v>
      </c>
      <c r="Y443" s="50">
        <f t="shared" si="1092"/>
        <v>5710.8047181576594</v>
      </c>
      <c r="Z443" s="50">
        <f t="shared" si="1093"/>
        <v>4.4194665618379076</v>
      </c>
      <c r="AA443" s="50">
        <f t="shared" si="967"/>
        <v>7.104166666666667E-2</v>
      </c>
      <c r="AB443" s="75">
        <f t="shared" si="966"/>
        <v>1.1840277777777778E-2</v>
      </c>
      <c r="AC443" s="51">
        <v>1.1840277777777778E-2</v>
      </c>
      <c r="AD443" s="47" t="s">
        <v>987</v>
      </c>
      <c r="AE443" s="47" t="s">
        <v>987</v>
      </c>
      <c r="AF443" s="47" t="s">
        <v>987</v>
      </c>
    </row>
    <row r="444" spans="1:32" x14ac:dyDescent="0.15">
      <c r="A444" s="43" t="s">
        <v>1225</v>
      </c>
      <c r="B444" s="57">
        <v>646</v>
      </c>
      <c r="C444" s="57" t="s">
        <v>1401</v>
      </c>
      <c r="D444" s="58" t="s">
        <v>435</v>
      </c>
      <c r="E444" s="58">
        <v>1</v>
      </c>
      <c r="F444" s="58">
        <v>3.5</v>
      </c>
      <c r="G444" s="46">
        <v>3</v>
      </c>
      <c r="H444" s="47" t="s">
        <v>1229</v>
      </c>
      <c r="I444" s="59" t="s">
        <v>1277</v>
      </c>
      <c r="J444" s="56">
        <v>41567</v>
      </c>
      <c r="K444" s="61"/>
      <c r="L444" s="61" t="s">
        <v>1402</v>
      </c>
      <c r="M444" s="73" t="s">
        <v>1228</v>
      </c>
      <c r="N444" s="80">
        <f t="shared" si="1085"/>
        <v>6333.3333333333339</v>
      </c>
      <c r="O444" s="77">
        <f>AVERAGE($N$2:N444)</f>
        <v>6171.212691246551</v>
      </c>
      <c r="P444" s="77">
        <f t="shared" si="1086"/>
        <v>0.36678878300244833</v>
      </c>
      <c r="Q444" s="49">
        <f t="shared" si="1087"/>
        <v>2.5625</v>
      </c>
      <c r="R444" s="49">
        <f t="shared" si="1088"/>
        <v>1.25</v>
      </c>
      <c r="S444" s="50">
        <f t="shared" si="1089"/>
        <v>0.77777777777777779</v>
      </c>
      <c r="T444" s="50">
        <f t="shared" si="1090"/>
        <v>6944.4444444444443</v>
      </c>
      <c r="U444" s="50">
        <f t="shared" si="1091"/>
        <v>-430.55555555555566</v>
      </c>
      <c r="V444" s="50">
        <f>IF(A444&lt;&gt;"",AVERAGE($F$2:F444),"")</f>
        <v>1.7945823927765236</v>
      </c>
      <c r="W444" s="50">
        <f>IF(A444&lt;&gt;"", AVERAGE($G$2:G444), "")</f>
        <v>1.5711060948081264</v>
      </c>
      <c r="X444" s="50">
        <f>IF(A444&lt;&gt;"", COUNTIF($H$2:H444, "AC")/SUM($G$2:G444), "")</f>
        <v>0.62356321839080464</v>
      </c>
      <c r="Y444" s="50">
        <f t="shared" si="1092"/>
        <v>5710.713915051504</v>
      </c>
      <c r="Z444" s="50">
        <f t="shared" si="1093"/>
        <v>-9.0803106155362912E-2</v>
      </c>
      <c r="AA444" s="50">
        <f t="shared" si="967"/>
        <v>1</v>
      </c>
      <c r="AB444" s="75">
        <f t="shared" si="966"/>
        <v>1E+100</v>
      </c>
      <c r="AC444" s="51">
        <v>2.101851851851852E-2</v>
      </c>
      <c r="AD444" s="51">
        <v>1.068287037037037E-2</v>
      </c>
      <c r="AE444" s="82">
        <v>1E+100</v>
      </c>
      <c r="AF444" s="47" t="s">
        <v>987</v>
      </c>
    </row>
    <row r="445" spans="1:32" x14ac:dyDescent="0.15">
      <c r="A445" s="43" t="s">
        <v>1225</v>
      </c>
      <c r="B445" s="57">
        <v>343</v>
      </c>
      <c r="C445" s="57" t="s">
        <v>1403</v>
      </c>
      <c r="D445" s="58" t="s">
        <v>435</v>
      </c>
      <c r="E445" s="58">
        <v>1</v>
      </c>
      <c r="F445" s="58">
        <v>3.5</v>
      </c>
      <c r="G445" s="46">
        <v>1</v>
      </c>
      <c r="H445" s="47" t="s">
        <v>1229</v>
      </c>
      <c r="I445" s="59" t="s">
        <v>1277</v>
      </c>
      <c r="J445" s="56">
        <v>41567</v>
      </c>
      <c r="K445" s="61"/>
      <c r="L445" s="61" t="s">
        <v>1404</v>
      </c>
      <c r="M445" s="73" t="s">
        <v>1228</v>
      </c>
      <c r="N445" s="80">
        <f t="shared" si="1085"/>
        <v>8500</v>
      </c>
      <c r="O445" s="77">
        <f>AVERAGE($N$2:N445)</f>
        <v>6176.4577077077074</v>
      </c>
      <c r="P445" s="77">
        <f t="shared" si="1086"/>
        <v>5.2450164611564105</v>
      </c>
      <c r="Q445" s="49">
        <f t="shared" si="1087"/>
        <v>2.625</v>
      </c>
      <c r="R445" s="49">
        <f t="shared" si="1088"/>
        <v>1.25</v>
      </c>
      <c r="S445" s="50">
        <f t="shared" si="1089"/>
        <v>0.77777777777777779</v>
      </c>
      <c r="T445" s="50">
        <f t="shared" si="1090"/>
        <v>7006.9444444444443</v>
      </c>
      <c r="U445" s="50">
        <f t="shared" si="1091"/>
        <v>62.5</v>
      </c>
      <c r="V445" s="50">
        <f>IF(A445&lt;&gt;"",AVERAGE($F$2:F445),"")</f>
        <v>1.7984234234234233</v>
      </c>
      <c r="W445" s="50">
        <f>IF(A445&lt;&gt;"", AVERAGE($G$2:G445), "")</f>
        <v>1.5698198198198199</v>
      </c>
      <c r="X445" s="50">
        <f>IF(A445&lt;&gt;"", COUNTIF($H$2:H445, "AC")/SUM($G$2:G445), "")</f>
        <v>0.62410329985652802</v>
      </c>
      <c r="Y445" s="50">
        <f t="shared" si="1092"/>
        <v>5716.2267181097877</v>
      </c>
      <c r="Z445" s="50">
        <f t="shared" si="1093"/>
        <v>5.51280305828368</v>
      </c>
      <c r="AA445" s="50">
        <f t="shared" si="967"/>
        <v>9.0069444444444438E-2</v>
      </c>
      <c r="AB445" s="75">
        <f t="shared" si="966"/>
        <v>1.5011574074074075E-2</v>
      </c>
      <c r="AC445" s="51">
        <v>1.5011574074074075E-2</v>
      </c>
      <c r="AD445" s="47" t="s">
        <v>987</v>
      </c>
      <c r="AE445" s="47" t="s">
        <v>987</v>
      </c>
      <c r="AF445" s="47" t="s">
        <v>987</v>
      </c>
    </row>
    <row r="446" spans="1:32" x14ac:dyDescent="0.15">
      <c r="A446" s="43" t="s">
        <v>1225</v>
      </c>
      <c r="B446" s="57">
        <v>712</v>
      </c>
      <c r="C446" s="57" t="s">
        <v>1405</v>
      </c>
      <c r="D446" s="58" t="s">
        <v>435</v>
      </c>
      <c r="E446" s="58">
        <v>1</v>
      </c>
      <c r="F446" s="58">
        <v>3.5</v>
      </c>
      <c r="G446" s="46">
        <v>3</v>
      </c>
      <c r="H446" s="47" t="s">
        <v>1229</v>
      </c>
      <c r="I446" s="59" t="s">
        <v>1277</v>
      </c>
      <c r="J446" s="56">
        <v>41569</v>
      </c>
      <c r="K446" s="61"/>
      <c r="L446" s="61" t="s">
        <v>1406</v>
      </c>
      <c r="M446" s="73" t="s">
        <v>1228</v>
      </c>
      <c r="N446" s="80">
        <f t="shared" ref="N446:N452" si="1094">(0.5*F446/5+0.25*(1-(G446-1)/10)+0.25*(IF(H446="AC",1,0)/G446))*10000</f>
        <v>6333.3333333333339</v>
      </c>
      <c r="O446" s="77">
        <f>AVERAGE($N$2:N446)</f>
        <v>6176.8102372034955</v>
      </c>
      <c r="P446" s="77">
        <f t="shared" ref="P446" si="1095">O446-O445</f>
        <v>0.35252949578807602</v>
      </c>
      <c r="Q446" s="49">
        <f t="shared" ref="Q446" si="1096">AVERAGE(F439:F446)</f>
        <v>2.9375</v>
      </c>
      <c r="R446" s="49">
        <f t="shared" ref="R446" si="1097">AVERAGE(G439:G446)</f>
        <v>1.5</v>
      </c>
      <c r="S446" s="50">
        <f t="shared" ref="S446" si="1098">COUNTIF(H440:H446, "AC")/SUM(G440:G446)</f>
        <v>0.63636363636363635</v>
      </c>
      <c r="T446" s="50">
        <f t="shared" ref="T446" si="1099">(Q446/5*0.5+(1-(R446-1)/10)*0.25+S446*0.25)*10000</f>
        <v>6903.409090909091</v>
      </c>
      <c r="U446" s="50">
        <f t="shared" ref="U446" si="1100">T446-T445</f>
        <v>-103.53535353535335</v>
      </c>
      <c r="V446" s="50">
        <f>IF(A446&lt;&gt;"",AVERAGE($F$2:F446),"")</f>
        <v>1.8022471910112359</v>
      </c>
      <c r="W446" s="50">
        <f>IF(A446&lt;&gt;"", AVERAGE($G$2:G446), "")</f>
        <v>1.5730337078651686</v>
      </c>
      <c r="X446" s="50">
        <f>IF(A446&lt;&gt;"", COUNTIF($H$2:H446, "AC")/SUM($G$2:G446), "")</f>
        <v>0.62285714285714289</v>
      </c>
      <c r="Y446" s="50">
        <f t="shared" ref="Y446" si="1101">IF(A446&lt;&gt;"", V446/5*0.5+(1-(W446-1)/10)*0.25+X446*0.25, "")*10000</f>
        <v>5716.1316211878011</v>
      </c>
      <c r="Z446" s="50">
        <f t="shared" ref="Z446" si="1102">Y446-Y445</f>
        <v>-9.5096921986623784E-2</v>
      </c>
      <c r="AA446" s="50">
        <f t="shared" si="967"/>
        <v>0.37375000000000003</v>
      </c>
      <c r="AB446" s="75">
        <f t="shared" si="966"/>
        <v>6.2291666666666669E-2</v>
      </c>
      <c r="AC446" s="51">
        <v>6.2291666666666669E-2</v>
      </c>
      <c r="AD446" s="47" t="s">
        <v>987</v>
      </c>
      <c r="AE446" s="47" t="s">
        <v>987</v>
      </c>
      <c r="AF446" s="47" t="s">
        <v>987</v>
      </c>
    </row>
    <row r="447" spans="1:32" x14ac:dyDescent="0.15">
      <c r="A447" s="43" t="s">
        <v>1225</v>
      </c>
      <c r="B447" s="57">
        <v>771</v>
      </c>
      <c r="C447" s="57" t="s">
        <v>1407</v>
      </c>
      <c r="D447" s="58" t="s">
        <v>1342</v>
      </c>
      <c r="E447" s="58" t="s">
        <v>1228</v>
      </c>
      <c r="F447" s="58">
        <v>1</v>
      </c>
      <c r="G447" s="46">
        <v>1</v>
      </c>
      <c r="H447" s="47" t="s">
        <v>1229</v>
      </c>
      <c r="I447" s="59" t="s">
        <v>1230</v>
      </c>
      <c r="J447" s="56">
        <v>41681</v>
      </c>
      <c r="K447" s="61"/>
      <c r="L447" s="61"/>
      <c r="M447" s="73" t="s">
        <v>1228</v>
      </c>
      <c r="N447" s="80">
        <f t="shared" si="1094"/>
        <v>6000</v>
      </c>
      <c r="O447" s="77">
        <f>AVERAGE($N$2:N447)</f>
        <v>6176.4138016940706</v>
      </c>
      <c r="P447" s="77">
        <f t="shared" ref="P447" si="1103">O447-O446</f>
        <v>-0.39643550942491856</v>
      </c>
      <c r="Q447" s="49">
        <f t="shared" ref="Q447" si="1104">AVERAGE(F440:F447)</f>
        <v>2.8125</v>
      </c>
      <c r="R447" s="49">
        <f t="shared" ref="R447" si="1105">AVERAGE(G440:G447)</f>
        <v>1.5</v>
      </c>
      <c r="S447" s="50">
        <f t="shared" ref="S447" si="1106">COUNTIF(H441:H447, "AC")/SUM(G441:G447)</f>
        <v>0.63636363636363635</v>
      </c>
      <c r="T447" s="50">
        <f t="shared" ref="T447" si="1107">(Q447/5*0.5+(1-(R447-1)/10)*0.25+S447*0.25)*10000</f>
        <v>6778.409090909091</v>
      </c>
      <c r="U447" s="50">
        <f t="shared" ref="U447" si="1108">T447-T446</f>
        <v>-125</v>
      </c>
      <c r="V447" s="50">
        <f>IF(A447&lt;&gt;"",AVERAGE($F$2:F447),"")</f>
        <v>1.8004484304932735</v>
      </c>
      <c r="W447" s="50">
        <f>IF(A447&lt;&gt;"", AVERAGE($G$2:G447), "")</f>
        <v>1.5717488789237668</v>
      </c>
      <c r="X447" s="50">
        <f>IF(A447&lt;&gt;"", COUNTIF($H$2:H447, "AC")/SUM($G$2:G447), "")</f>
        <v>0.62339514978601995</v>
      </c>
      <c r="Y447" s="50">
        <f t="shared" ref="Y447" si="1109">IF(A447&lt;&gt;"", V447/5*0.5+(1-(W447-1)/10)*0.25+X447*0.25, "")*10000</f>
        <v>5715.9990852273813</v>
      </c>
      <c r="Z447" s="50">
        <f t="shared" ref="Z447" si="1110">Y447-Y446</f>
        <v>-0.13253596041977289</v>
      </c>
      <c r="AA447" s="50">
        <f t="shared" si="967"/>
        <v>7.6388888888888895E-3</v>
      </c>
      <c r="AB447" s="75">
        <f t="shared" si="966"/>
        <v>1.2731481481481483E-3</v>
      </c>
      <c r="AC447" s="51">
        <v>1.2731481481481483E-3</v>
      </c>
      <c r="AD447" s="47" t="s">
        <v>987</v>
      </c>
      <c r="AE447" s="47" t="s">
        <v>987</v>
      </c>
      <c r="AF447" s="47" t="s">
        <v>987</v>
      </c>
    </row>
    <row r="448" spans="1:32" x14ac:dyDescent="0.15">
      <c r="A448" s="43" t="s">
        <v>1225</v>
      </c>
      <c r="B448" s="57">
        <v>728</v>
      </c>
      <c r="C448" s="57" t="s">
        <v>1408</v>
      </c>
      <c r="D448" s="58" t="s">
        <v>1410</v>
      </c>
      <c r="E448" s="58" t="s">
        <v>1228</v>
      </c>
      <c r="F448" s="58">
        <v>1</v>
      </c>
      <c r="G448" s="46">
        <v>1</v>
      </c>
      <c r="H448" s="47" t="s">
        <v>1229</v>
      </c>
      <c r="I448" s="59" t="s">
        <v>1230</v>
      </c>
      <c r="J448" s="56">
        <v>41681</v>
      </c>
      <c r="K448" s="61"/>
      <c r="L448" s="61"/>
      <c r="M448" s="73" t="s">
        <v>1228</v>
      </c>
      <c r="N448" s="80">
        <f t="shared" si="1094"/>
        <v>6000</v>
      </c>
      <c r="O448" s="77">
        <f>AVERAGE($N$2:N448)</f>
        <v>6176.0191399453142</v>
      </c>
      <c r="P448" s="77">
        <f t="shared" ref="P448" si="1111">O448-O447</f>
        <v>-0.39466174875633442</v>
      </c>
      <c r="Q448" s="49">
        <f t="shared" ref="Q448" si="1112">AVERAGE(F441:F448)</f>
        <v>2.6875</v>
      </c>
      <c r="R448" s="49">
        <f t="shared" ref="R448" si="1113">AVERAGE(G441:G448)</f>
        <v>1.5</v>
      </c>
      <c r="S448" s="50">
        <f t="shared" ref="S448" si="1114">COUNTIF(H442:H448, "AC")/SUM(G442:G448)</f>
        <v>0.63636363636363635</v>
      </c>
      <c r="T448" s="50">
        <f t="shared" ref="T448" si="1115">(Q448/5*0.5+(1-(R448-1)/10)*0.25+S448*0.25)*10000</f>
        <v>6653.4090909090901</v>
      </c>
      <c r="U448" s="50">
        <f t="shared" ref="U448" si="1116">T448-T447</f>
        <v>-125.00000000000091</v>
      </c>
      <c r="V448" s="50">
        <f>IF(A448&lt;&gt;"",AVERAGE($F$2:F448),"")</f>
        <v>1.7986577181208054</v>
      </c>
      <c r="W448" s="50">
        <f>IF(A448&lt;&gt;"", AVERAGE($G$2:G448), "")</f>
        <v>1.5704697986577181</v>
      </c>
      <c r="X448" s="50">
        <f>IF(A448&lt;&gt;"", COUNTIF($H$2:H448, "AC")/SUM($G$2:G448), "")</f>
        <v>0.62393162393162394</v>
      </c>
      <c r="Y448" s="50">
        <f t="shared" ref="Y448" si="1117">IF(A448&lt;&gt;"", V448/5*0.5+(1-(W448-1)/10)*0.25+X448*0.25, "")*10000</f>
        <v>5715.8693282854356</v>
      </c>
      <c r="Z448" s="50">
        <f t="shared" ref="Z448" si="1118">Y448-Y447</f>
        <v>-0.12975694194574316</v>
      </c>
      <c r="AA448" s="50">
        <f t="shared" si="967"/>
        <v>2.8125000000000001E-2</v>
      </c>
      <c r="AB448" s="75">
        <f t="shared" si="966"/>
        <v>4.6874999999999998E-3</v>
      </c>
      <c r="AC448" s="51">
        <v>4.6874999999999998E-3</v>
      </c>
      <c r="AD448" s="47" t="s">
        <v>987</v>
      </c>
      <c r="AE448" s="47" t="s">
        <v>987</v>
      </c>
      <c r="AF448" s="47" t="s">
        <v>987</v>
      </c>
    </row>
    <row r="449" spans="1:32" x14ac:dyDescent="0.15">
      <c r="A449" s="43" t="s">
        <v>1225</v>
      </c>
      <c r="B449" s="57">
        <v>766</v>
      </c>
      <c r="C449" s="57" t="s">
        <v>1409</v>
      </c>
      <c r="D449" s="58" t="s">
        <v>1342</v>
      </c>
      <c r="E449" s="58" t="s">
        <v>1228</v>
      </c>
      <c r="F449" s="58">
        <v>1</v>
      </c>
      <c r="G449" s="46">
        <v>1</v>
      </c>
      <c r="H449" s="47" t="s">
        <v>1229</v>
      </c>
      <c r="I449" s="59" t="s">
        <v>1230</v>
      </c>
      <c r="J449" s="56">
        <v>41681</v>
      </c>
      <c r="K449" s="61"/>
      <c r="L449" s="61"/>
      <c r="M449" s="73" t="s">
        <v>1228</v>
      </c>
      <c r="N449" s="80">
        <f t="shared" si="1094"/>
        <v>6000</v>
      </c>
      <c r="O449" s="77">
        <f>AVERAGE($N$2:N449)</f>
        <v>6175.6262400793648</v>
      </c>
      <c r="P449" s="77">
        <f t="shared" ref="P449" si="1119">O449-O448</f>
        <v>-0.39289986594940274</v>
      </c>
      <c r="Q449" s="49">
        <f t="shared" ref="Q449" si="1120">AVERAGE(F442:F449)</f>
        <v>2.4375</v>
      </c>
      <c r="R449" s="49">
        <f t="shared" ref="R449" si="1121">AVERAGE(G442:G449)</f>
        <v>1.5</v>
      </c>
      <c r="S449" s="50">
        <f t="shared" ref="S449" si="1122">COUNTIF(H443:H449, "AC")/SUM(G443:G449)</f>
        <v>0.63636363636363635</v>
      </c>
      <c r="T449" s="50">
        <f t="shared" ref="T449" si="1123">(Q449/5*0.5+(1-(R449-1)/10)*0.25+S449*0.25)*10000</f>
        <v>6403.4090909090901</v>
      </c>
      <c r="U449" s="50">
        <f t="shared" ref="U449" si="1124">T449-T448</f>
        <v>-250</v>
      </c>
      <c r="V449" s="50">
        <f>IF(A449&lt;&gt;"",AVERAGE($F$2:F449),"")</f>
        <v>1.796875</v>
      </c>
      <c r="W449" s="50">
        <f>IF(A449&lt;&gt;"", AVERAGE($G$2:G449), "")</f>
        <v>1.5691964285714286</v>
      </c>
      <c r="X449" s="50">
        <f>IF(A449&lt;&gt;"", COUNTIF($H$2:H449, "AC")/SUM($G$2:G449), "")</f>
        <v>0.62446657183499288</v>
      </c>
      <c r="Y449" s="50">
        <f t="shared" ref="Y449" si="1125">IF(A449&lt;&gt;"", V449/5*0.5+(1-(W449-1)/10)*0.25+X449*0.25, "")*10000</f>
        <v>5715.7423224446256</v>
      </c>
      <c r="Z449" s="50">
        <f t="shared" ref="Z449" si="1126">Y449-Y448</f>
        <v>-0.12700584080994304</v>
      </c>
      <c r="AA449" s="50">
        <f t="shared" si="967"/>
        <v>2.3750000000000004E-2</v>
      </c>
      <c r="AB449" s="75">
        <f t="shared" si="966"/>
        <v>3.9583333333333337E-3</v>
      </c>
      <c r="AC449" s="51">
        <v>3.9583333333333337E-3</v>
      </c>
      <c r="AD449" s="47" t="s">
        <v>987</v>
      </c>
      <c r="AE449" s="47" t="s">
        <v>987</v>
      </c>
      <c r="AF449" s="47" t="s">
        <v>987</v>
      </c>
    </row>
    <row r="450" spans="1:32" x14ac:dyDescent="0.15">
      <c r="A450" s="43" t="s">
        <v>1225</v>
      </c>
      <c r="B450" s="57">
        <v>682</v>
      </c>
      <c r="C450" s="57" t="s">
        <v>1411</v>
      </c>
      <c r="D450" s="58" t="s">
        <v>1342</v>
      </c>
      <c r="E450" s="58" t="s">
        <v>1228</v>
      </c>
      <c r="F450" s="58">
        <v>1.5</v>
      </c>
      <c r="G450" s="46">
        <v>1</v>
      </c>
      <c r="H450" s="47" t="s">
        <v>1229</v>
      </c>
      <c r="I450" s="59" t="s">
        <v>1230</v>
      </c>
      <c r="J450" s="56">
        <v>41682</v>
      </c>
      <c r="K450" s="61"/>
      <c r="L450" s="61"/>
      <c r="M450" s="73" t="s">
        <v>1228</v>
      </c>
      <c r="N450" s="80">
        <f t="shared" si="1094"/>
        <v>6500</v>
      </c>
      <c r="O450" s="77">
        <f>AVERAGE($N$2:N450)</f>
        <v>6176.3486760702799</v>
      </c>
      <c r="P450" s="77">
        <f t="shared" ref="P450" si="1127">O450-O449</f>
        <v>0.72243599091507349</v>
      </c>
      <c r="Q450" s="49">
        <f t="shared" ref="Q450" si="1128">AVERAGE(F443:F450)</f>
        <v>2.25</v>
      </c>
      <c r="R450" s="49">
        <f t="shared" ref="R450" si="1129">AVERAGE(G443:G450)</f>
        <v>1.5</v>
      </c>
      <c r="S450" s="50">
        <f t="shared" ref="S450" si="1130">COUNTIF(H444:H450, "AC")/SUM(G444:G450)</f>
        <v>0.63636363636363635</v>
      </c>
      <c r="T450" s="50">
        <f t="shared" ref="T450" si="1131">(Q450/5*0.5+(1-(R450-1)/10)*0.25+S450*0.25)*10000</f>
        <v>6215.909090909091</v>
      </c>
      <c r="U450" s="50">
        <f t="shared" ref="U450" si="1132">T450-T449</f>
        <v>-187.49999999999909</v>
      </c>
      <c r="V450" s="50">
        <f>IF(A450&lt;&gt;"",AVERAGE($F$2:F450),"")</f>
        <v>1.7962138084632517</v>
      </c>
      <c r="W450" s="50">
        <f>IF(A450&lt;&gt;"", AVERAGE($G$2:G450), "")</f>
        <v>1.5679287305122493</v>
      </c>
      <c r="X450" s="50">
        <f>IF(A450&lt;&gt;"", COUNTIF($H$2:H450, "AC")/SUM($G$2:G450), "")</f>
        <v>0.625</v>
      </c>
      <c r="Y450" s="50">
        <f t="shared" ref="Y450" si="1133">IF(A450&lt;&gt;"", V450/5*0.5+(1-(W450-1)/10)*0.25+X450*0.25, "")*10000</f>
        <v>5716.7316258351893</v>
      </c>
      <c r="Z450" s="50">
        <f t="shared" ref="Z450" si="1134">Y450-Y449</f>
        <v>0.98930339056369121</v>
      </c>
      <c r="AA450" s="50">
        <f t="shared" si="967"/>
        <v>4.7986111111111111E-2</v>
      </c>
      <c r="AB450" s="75">
        <f t="shared" si="966"/>
        <v>7.9976851851851858E-3</v>
      </c>
      <c r="AC450" s="51">
        <v>7.9976851851851858E-3</v>
      </c>
      <c r="AD450" s="47" t="s">
        <v>987</v>
      </c>
      <c r="AE450" s="47" t="s">
        <v>987</v>
      </c>
      <c r="AF450" s="47" t="s">
        <v>987</v>
      </c>
    </row>
    <row r="451" spans="1:32" x14ac:dyDescent="0.15">
      <c r="A451" s="43" t="s">
        <v>1225</v>
      </c>
      <c r="B451" s="57">
        <v>669</v>
      </c>
      <c r="C451" s="57" t="s">
        <v>1412</v>
      </c>
      <c r="D451" s="58" t="s">
        <v>1332</v>
      </c>
      <c r="E451" s="58">
        <v>1</v>
      </c>
      <c r="F451" s="58">
        <v>3</v>
      </c>
      <c r="G451" s="46">
        <v>1</v>
      </c>
      <c r="H451" s="47" t="s">
        <v>1229</v>
      </c>
      <c r="I451" s="59" t="s">
        <v>1230</v>
      </c>
      <c r="J451" s="56">
        <v>41682</v>
      </c>
      <c r="K451" s="61"/>
      <c r="L451" s="61"/>
      <c r="M451" s="73" t="s">
        <v>1228</v>
      </c>
      <c r="N451" s="80">
        <f t="shared" si="1094"/>
        <v>8000</v>
      </c>
      <c r="O451" s="77">
        <f>AVERAGE($N$2:N451)</f>
        <v>6180.4012345679012</v>
      </c>
      <c r="P451" s="77">
        <f t="shared" ref="P451" si="1135">O451-O450</f>
        <v>4.0525584976212485</v>
      </c>
      <c r="Q451" s="49">
        <f t="shared" ref="Q451" si="1136">AVERAGE(F444:F451)</f>
        <v>2.25</v>
      </c>
      <c r="R451" s="49">
        <f t="shared" ref="R451" si="1137">AVERAGE(G444:G451)</f>
        <v>1.5</v>
      </c>
      <c r="S451" s="50">
        <f t="shared" ref="S451" si="1138">COUNTIF(H445:H451, "AC")/SUM(G445:G451)</f>
        <v>0.77777777777777779</v>
      </c>
      <c r="T451" s="50">
        <f t="shared" ref="T451" si="1139">(Q451/5*0.5+(1-(R451-1)/10)*0.25+S451*0.25)*10000</f>
        <v>6569.4444444444443</v>
      </c>
      <c r="U451" s="50">
        <f t="shared" ref="U451" si="1140">T451-T450</f>
        <v>353.53535353535335</v>
      </c>
      <c r="V451" s="50">
        <f>IF(A451&lt;&gt;"",AVERAGE($F$2:F451),"")</f>
        <v>1.798888888888889</v>
      </c>
      <c r="W451" s="50">
        <f>IF(A451&lt;&gt;"", AVERAGE($G$2:G451), "")</f>
        <v>1.5666666666666667</v>
      </c>
      <c r="X451" s="50">
        <f>IF(A451&lt;&gt;"", COUNTIF($H$2:H451, "AC")/SUM($G$2:G451), "")</f>
        <v>0.62553191489361704</v>
      </c>
      <c r="Y451" s="50">
        <f t="shared" ref="Y451" si="1141">IF(A451&lt;&gt;"", V451/5*0.5+(1-(W451-1)/10)*0.25+X451*0.25, "")*10000</f>
        <v>5721.0520094562644</v>
      </c>
      <c r="Z451" s="50">
        <f t="shared" ref="Z451" si="1142">Y451-Y450</f>
        <v>4.3203836210750524</v>
      </c>
      <c r="AA451" s="50">
        <f t="shared" si="967"/>
        <v>0.10090277777777777</v>
      </c>
      <c r="AB451" s="75">
        <f t="shared" si="966"/>
        <v>1.681712962962963E-2</v>
      </c>
      <c r="AC451" s="51">
        <v>1.681712962962963E-2</v>
      </c>
      <c r="AD451" s="47" t="s">
        <v>987</v>
      </c>
      <c r="AE451" s="47" t="s">
        <v>987</v>
      </c>
      <c r="AF451" s="47" t="s">
        <v>987</v>
      </c>
    </row>
    <row r="452" spans="1:32" x14ac:dyDescent="0.15">
      <c r="A452" s="43" t="s">
        <v>1225</v>
      </c>
      <c r="B452" s="57">
        <v>693</v>
      </c>
      <c r="C452" s="33" t="s">
        <v>1413</v>
      </c>
      <c r="D452" s="58" t="s">
        <v>1342</v>
      </c>
      <c r="E452" s="58" t="s">
        <v>1228</v>
      </c>
      <c r="F452" s="58">
        <v>1</v>
      </c>
      <c r="G452" s="46">
        <v>1</v>
      </c>
      <c r="H452" s="47" t="s">
        <v>1229</v>
      </c>
      <c r="I452" s="59" t="s">
        <v>1230</v>
      </c>
      <c r="J452" s="56">
        <v>41691</v>
      </c>
      <c r="K452" s="61"/>
      <c r="L452" s="61"/>
      <c r="M452" s="73" t="s">
        <v>1228</v>
      </c>
      <c r="N452" s="80">
        <f t="shared" si="1094"/>
        <v>6000</v>
      </c>
      <c r="O452" s="77">
        <f>AVERAGE($N$2:N452)</f>
        <v>6180.0012318304998</v>
      </c>
      <c r="P452" s="77">
        <f t="shared" ref="P452" si="1143">O452-O451</f>
        <v>-0.40000273740133707</v>
      </c>
      <c r="Q452" s="49">
        <f t="shared" ref="Q452" si="1144">AVERAGE(F445:F452)</f>
        <v>1.9375</v>
      </c>
      <c r="R452" s="49">
        <f t="shared" ref="R452" si="1145">AVERAGE(G445:G452)</f>
        <v>1.25</v>
      </c>
      <c r="S452" s="50">
        <f t="shared" ref="S452" si="1146">COUNTIF(H446:H452, "AC")/SUM(G446:G452)</f>
        <v>0.77777777777777779</v>
      </c>
      <c r="T452" s="50">
        <f t="shared" ref="T452" si="1147">(Q452/5*0.5+(1-(R452-1)/10)*0.25+S452*0.25)*10000</f>
        <v>6319.4444444444443</v>
      </c>
      <c r="U452" s="50">
        <f t="shared" ref="U452" si="1148">T452-T451</f>
        <v>-250</v>
      </c>
      <c r="V452" s="50">
        <f>IF(A452&lt;&gt;"",AVERAGE($F$2:F452),"")</f>
        <v>1.7971175166297118</v>
      </c>
      <c r="W452" s="50">
        <f>IF(A452&lt;&gt;"", AVERAGE($G$2:G452), "")</f>
        <v>1.565410199556541</v>
      </c>
      <c r="X452" s="50">
        <f>IF(A452&lt;&gt;"", COUNTIF($H$2:H452, "AC")/SUM($G$2:G452), "")</f>
        <v>0.62606232294617559</v>
      </c>
      <c r="Y452" s="50">
        <f t="shared" ref="Y452" si="1149">IF(A452&lt;&gt;"", V452/5*0.5+(1-(W452-1)/10)*0.25+X452*0.25, "")*10000</f>
        <v>5720.9207741060154</v>
      </c>
      <c r="Z452" s="50">
        <f t="shared" ref="Z452" si="1150">Y452-Y451</f>
        <v>-0.13123535024897137</v>
      </c>
      <c r="AA452" s="50">
        <f t="shared" si="967"/>
        <v>1.1527777777777777E-2</v>
      </c>
      <c r="AB452" s="75">
        <f t="shared" si="966"/>
        <v>1.9212962962962962E-3</v>
      </c>
      <c r="AC452" s="51">
        <v>1.9212962962962962E-3</v>
      </c>
      <c r="AD452" s="47" t="s">
        <v>987</v>
      </c>
      <c r="AE452" s="47" t="s">
        <v>987</v>
      </c>
      <c r="AF452" s="47" t="s">
        <v>987</v>
      </c>
    </row>
    <row r="453" spans="1:32" x14ac:dyDescent="0.15">
      <c r="A453" s="43" t="s">
        <v>1225</v>
      </c>
      <c r="B453" s="57">
        <v>762</v>
      </c>
      <c r="C453" s="57" t="s">
        <v>1414</v>
      </c>
      <c r="D453" s="58" t="s">
        <v>1415</v>
      </c>
      <c r="E453" s="58" t="s">
        <v>1228</v>
      </c>
      <c r="F453" s="58">
        <v>1</v>
      </c>
      <c r="G453" s="46">
        <v>1</v>
      </c>
      <c r="H453" s="47" t="s">
        <v>1229</v>
      </c>
      <c r="I453" s="59" t="s">
        <v>1230</v>
      </c>
      <c r="J453" s="56">
        <v>41691</v>
      </c>
      <c r="K453" s="61"/>
      <c r="L453" s="61"/>
      <c r="M453" s="73" t="s">
        <v>1228</v>
      </c>
      <c r="N453" s="80">
        <f t="shared" ref="N453" si="1151">(0.5*F453/5+0.25*(1-(G453-1)/10)+0.25*(IF(H453="AC",1,0)/G453))*10000</f>
        <v>6000</v>
      </c>
      <c r="O453" s="77">
        <f>AVERAGE($N$2:N453)</f>
        <v>6179.6029990167153</v>
      </c>
      <c r="P453" s="77">
        <f t="shared" ref="P453" si="1152">O453-O452</f>
        <v>-0.39823281378448883</v>
      </c>
      <c r="Q453" s="49">
        <f t="shared" ref="Q453" si="1153">AVERAGE(F446:F453)</f>
        <v>1.625</v>
      </c>
      <c r="R453" s="49">
        <f t="shared" ref="R453" si="1154">AVERAGE(G446:G453)</f>
        <v>1.25</v>
      </c>
      <c r="S453" s="50">
        <f t="shared" ref="S453" si="1155">COUNTIF(H447:H453, "AC")/SUM(G447:G453)</f>
        <v>1</v>
      </c>
      <c r="T453" s="50">
        <f t="shared" ref="T453" si="1156">(Q453/5*0.5+(1-(R453-1)/10)*0.25+S453*0.25)*10000</f>
        <v>6562.5</v>
      </c>
      <c r="U453" s="50">
        <f t="shared" ref="U453" si="1157">T453-T452</f>
        <v>243.05555555555566</v>
      </c>
      <c r="V453" s="50">
        <f>IF(A453&lt;&gt;"",AVERAGE($F$2:F453),"")</f>
        <v>1.7953539823008851</v>
      </c>
      <c r="W453" s="50">
        <f>IF(A453&lt;&gt;"", AVERAGE($G$2:G453), "")</f>
        <v>1.5641592920353982</v>
      </c>
      <c r="X453" s="50">
        <f>IF(A453&lt;&gt;"", COUNTIF($H$2:H453, "AC")/SUM($G$2:G453), "")</f>
        <v>0.62659123055162658</v>
      </c>
      <c r="Y453" s="50">
        <f t="shared" ref="Y453" si="1158">IF(A453&lt;&gt;"", V453/5*0.5+(1-(W453-1)/10)*0.25+X453*0.25, "")*10000</f>
        <v>5720.7922356711015</v>
      </c>
      <c r="Z453" s="50">
        <f t="shared" ref="Z453" si="1159">Y453-Y452</f>
        <v>-0.12853843491393491</v>
      </c>
      <c r="AA453" s="50">
        <f t="shared" si="967"/>
        <v>6.0902777777777778E-2</v>
      </c>
      <c r="AB453" s="75">
        <f t="shared" ref="AB453:AB503" si="1160">IF(AC453="-","NA",SUM(AC453:AF453))</f>
        <v>1.0150462962962964E-2</v>
      </c>
      <c r="AC453" s="51">
        <v>1.0150462962962964E-2</v>
      </c>
      <c r="AD453" s="47" t="s">
        <v>987</v>
      </c>
      <c r="AE453" s="47" t="s">
        <v>987</v>
      </c>
      <c r="AF453" s="47" t="s">
        <v>987</v>
      </c>
    </row>
    <row r="454" spans="1:32" x14ac:dyDescent="0.15">
      <c r="A454" s="43" t="s">
        <v>1225</v>
      </c>
      <c r="B454" s="57">
        <v>690</v>
      </c>
      <c r="C454" s="57" t="s">
        <v>1416</v>
      </c>
      <c r="D454" s="58" t="s">
        <v>1417</v>
      </c>
      <c r="E454" s="58" t="s">
        <v>1228</v>
      </c>
      <c r="F454" s="58">
        <v>1.5</v>
      </c>
      <c r="G454" s="46">
        <v>1</v>
      </c>
      <c r="H454" s="47" t="s">
        <v>1229</v>
      </c>
      <c r="I454" s="59" t="s">
        <v>1230</v>
      </c>
      <c r="J454" s="56">
        <v>41691</v>
      </c>
      <c r="K454" s="61"/>
      <c r="L454" s="61"/>
      <c r="M454" s="73" t="s">
        <v>1228</v>
      </c>
      <c r="N454" s="80">
        <f t="shared" ref="N454:N468" si="1161">(0.5*F454/5+0.25*(1-(G454-1)/10)+0.25*(IF(H454="AC",1,0)/G454))*10000</f>
        <v>6500</v>
      </c>
      <c r="O454" s="77">
        <f>AVERAGE($N$2:N454)</f>
        <v>6180.3102771645817</v>
      </c>
      <c r="P454" s="77">
        <f t="shared" ref="P454" si="1162">O454-O453</f>
        <v>0.70727814786641829</v>
      </c>
      <c r="Q454" s="49">
        <f t="shared" ref="Q454" si="1163">AVERAGE(F447:F454)</f>
        <v>1.375</v>
      </c>
      <c r="R454" s="49">
        <f t="shared" ref="R454" si="1164">AVERAGE(G447:G454)</f>
        <v>1</v>
      </c>
      <c r="S454" s="50">
        <f t="shared" ref="S454" si="1165">COUNTIF(H448:H454, "AC")/SUM(G448:G454)</f>
        <v>1</v>
      </c>
      <c r="T454" s="50">
        <f t="shared" ref="T454" si="1166">(Q454/5*0.5+(1-(R454-1)/10)*0.25+S454*0.25)*10000</f>
        <v>6375</v>
      </c>
      <c r="U454" s="50">
        <f t="shared" ref="U454" si="1167">T454-T453</f>
        <v>-187.5</v>
      </c>
      <c r="V454" s="50">
        <f>IF(A454&lt;&gt;"",AVERAGE($F$2:F454),"")</f>
        <v>1.7947019867549669</v>
      </c>
      <c r="W454" s="50">
        <f>IF(A454&lt;&gt;"", AVERAGE($G$2:G454), "")</f>
        <v>1.5629139072847682</v>
      </c>
      <c r="X454" s="50">
        <f>IF(A454&lt;&gt;"", COUNTIF($H$2:H454, "AC")/SUM($G$2:G454), "")</f>
        <v>0.6271186440677966</v>
      </c>
      <c r="Y454" s="50">
        <f t="shared" ref="Y454" si="1168">IF(A454&lt;&gt;"", V454/5*0.5+(1-(W454-1)/10)*0.25+X454*0.25, "")*10000</f>
        <v>5721.7701201032669</v>
      </c>
      <c r="Z454" s="50">
        <f t="shared" ref="Z454" si="1169">Y454-Y453</f>
        <v>0.97788443216541054</v>
      </c>
      <c r="AA454" s="50">
        <f t="shared" ref="AA454" si="1170">IF(ISERROR(MIN(86400*AB454/(4*3600), 1)), "NA", MIN(86400*AB454/(4*3600), 1))</f>
        <v>3.8055555555555551E-2</v>
      </c>
      <c r="AB454" s="75">
        <f t="shared" si="1160"/>
        <v>6.3425925925925915E-3</v>
      </c>
      <c r="AC454" s="51">
        <v>6.3425925925925915E-3</v>
      </c>
      <c r="AD454" s="47" t="s">
        <v>987</v>
      </c>
      <c r="AE454" s="47" t="s">
        <v>987</v>
      </c>
      <c r="AF454" s="47" t="s">
        <v>987</v>
      </c>
    </row>
    <row r="455" spans="1:32" x14ac:dyDescent="0.15">
      <c r="A455" s="43" t="s">
        <v>1225</v>
      </c>
      <c r="B455" s="57">
        <v>695</v>
      </c>
      <c r="C455" s="57" t="s">
        <v>1418</v>
      </c>
      <c r="D455" s="58" t="s">
        <v>1417</v>
      </c>
      <c r="E455" s="58">
        <v>1</v>
      </c>
      <c r="F455" s="58">
        <v>2</v>
      </c>
      <c r="G455" s="46">
        <v>1</v>
      </c>
      <c r="H455" s="47" t="s">
        <v>1229</v>
      </c>
      <c r="I455" s="59" t="s">
        <v>1230</v>
      </c>
      <c r="J455" s="56">
        <v>41692</v>
      </c>
      <c r="K455" s="61"/>
      <c r="L455" s="61" t="s">
        <v>1420</v>
      </c>
      <c r="M455" s="73" t="s">
        <v>1228</v>
      </c>
      <c r="N455" s="80">
        <f t="shared" si="1161"/>
        <v>7000</v>
      </c>
      <c r="O455" s="77">
        <f>AVERAGE($N$2:N455)</f>
        <v>6182.1157611355848</v>
      </c>
      <c r="P455" s="77">
        <f t="shared" ref="P455" si="1171">O455-O454</f>
        <v>1.8054839710030137</v>
      </c>
      <c r="Q455" s="49">
        <f t="shared" ref="Q455" si="1172">AVERAGE(F448:F455)</f>
        <v>1.5</v>
      </c>
      <c r="R455" s="49">
        <f t="shared" ref="R455" si="1173">AVERAGE(G448:G455)</f>
        <v>1</v>
      </c>
      <c r="S455" s="50">
        <f t="shared" ref="S455" si="1174">COUNTIF(H449:H455, "AC")/SUM(G449:G455)</f>
        <v>1</v>
      </c>
      <c r="T455" s="50">
        <f t="shared" ref="T455" si="1175">(Q455/5*0.5+(1-(R455-1)/10)*0.25+S455*0.25)*10000</f>
        <v>6500</v>
      </c>
      <c r="U455" s="50">
        <f t="shared" ref="U455" si="1176">T455-T454</f>
        <v>125</v>
      </c>
      <c r="V455" s="50">
        <f>IF(A455&lt;&gt;"",AVERAGE($F$2:F455),"")</f>
        <v>1.7951541850220265</v>
      </c>
      <c r="W455" s="50">
        <f>IF(A455&lt;&gt;"", AVERAGE($G$2:G455), "")</f>
        <v>1.5616740088105727</v>
      </c>
      <c r="X455" s="50">
        <f>IF(A455&lt;&gt;"", COUNTIF($H$2:H455, "AC")/SUM($G$2:G455), "")</f>
        <v>0.62764456981664318</v>
      </c>
      <c r="Y455" s="50">
        <f t="shared" ref="Y455" si="1177">IF(A455&lt;&gt;"", V455/5*0.5+(1-(W455-1)/10)*0.25+X455*0.25, "")*10000</f>
        <v>5723.8471073609908</v>
      </c>
      <c r="Z455" s="50">
        <f t="shared" ref="Z455" si="1178">Y455-Y454</f>
        <v>2.0769872577238857</v>
      </c>
      <c r="AA455" s="50">
        <f t="shared" si="967"/>
        <v>6.9166666666666668E-2</v>
      </c>
      <c r="AB455" s="75">
        <f t="shared" si="1160"/>
        <v>1.1527777777777777E-2</v>
      </c>
      <c r="AC455" s="51">
        <v>1.1527777777777777E-2</v>
      </c>
      <c r="AD455" s="47" t="s">
        <v>987</v>
      </c>
      <c r="AE455" s="47" t="s">
        <v>987</v>
      </c>
      <c r="AF455" s="47" t="s">
        <v>987</v>
      </c>
    </row>
    <row r="456" spans="1:32" x14ac:dyDescent="0.15">
      <c r="A456" s="43" t="s">
        <v>1225</v>
      </c>
      <c r="B456" s="57">
        <v>782</v>
      </c>
      <c r="C456" s="57" t="s">
        <v>1419</v>
      </c>
      <c r="D456" s="58" t="s">
        <v>1417</v>
      </c>
      <c r="E456" s="58" t="s">
        <v>1228</v>
      </c>
      <c r="F456" s="58">
        <v>1.5</v>
      </c>
      <c r="G456" s="46">
        <v>1</v>
      </c>
      <c r="H456" s="47" t="s">
        <v>1229</v>
      </c>
      <c r="I456" s="59" t="s">
        <v>1230</v>
      </c>
      <c r="J456" s="56">
        <v>41692</v>
      </c>
      <c r="K456" s="61"/>
      <c r="L456" s="61"/>
      <c r="M456" s="73" t="s">
        <v>1228</v>
      </c>
      <c r="N456" s="80">
        <f t="shared" si="1161"/>
        <v>6500</v>
      </c>
      <c r="O456" s="77">
        <f>AVERAGE($N$2:N456)</f>
        <v>6182.8144078144078</v>
      </c>
      <c r="P456" s="77">
        <f t="shared" ref="P456" si="1179">O456-O455</f>
        <v>0.69864667882302456</v>
      </c>
      <c r="Q456" s="49">
        <f t="shared" ref="Q456" si="1180">AVERAGE(F449:F456)</f>
        <v>1.5625</v>
      </c>
      <c r="R456" s="49">
        <f t="shared" ref="R456" si="1181">AVERAGE(G449:G456)</f>
        <v>1</v>
      </c>
      <c r="S456" s="50">
        <f t="shared" ref="S456" si="1182">COUNTIF(H450:H456, "AC")/SUM(G450:G456)</f>
        <v>1</v>
      </c>
      <c r="T456" s="50">
        <f t="shared" ref="T456" si="1183">(Q456/5*0.5+(1-(R456-1)/10)*0.25+S456*0.25)*10000</f>
        <v>6562.5</v>
      </c>
      <c r="U456" s="50">
        <f t="shared" ref="U456" si="1184">T456-T455</f>
        <v>62.5</v>
      </c>
      <c r="V456" s="50">
        <f>IF(A456&lt;&gt;"",AVERAGE($F$2:F456),"")</f>
        <v>1.7945054945054946</v>
      </c>
      <c r="W456" s="50">
        <f>IF(A456&lt;&gt;"", AVERAGE($G$2:G456), "")</f>
        <v>1.5604395604395604</v>
      </c>
      <c r="X456" s="50">
        <f>IF(A456&lt;&gt;"", COUNTIF($H$2:H456, "AC")/SUM($G$2:G456), "")</f>
        <v>0.62816901408450709</v>
      </c>
      <c r="Y456" s="50">
        <f t="shared" ref="Y456" si="1185">IF(A456&lt;&gt;"", V456/5*0.5+(1-(W456-1)/10)*0.25+X456*0.25, "")*10000</f>
        <v>5724.8181396068721</v>
      </c>
      <c r="Z456" s="50">
        <f t="shared" ref="Z456" si="1186">Y456-Y455</f>
        <v>0.97103224588136072</v>
      </c>
      <c r="AA456" s="50">
        <f t="shared" si="967"/>
        <v>2.7222222222222217E-2</v>
      </c>
      <c r="AB456" s="75">
        <f t="shared" si="1160"/>
        <v>4.5370370370370365E-3</v>
      </c>
      <c r="AC456" s="51">
        <v>4.5370370370370365E-3</v>
      </c>
      <c r="AD456" s="47" t="s">
        <v>987</v>
      </c>
      <c r="AE456" s="47" t="s">
        <v>987</v>
      </c>
      <c r="AF456" s="47" t="s">
        <v>987</v>
      </c>
    </row>
    <row r="457" spans="1:32" x14ac:dyDescent="0.15">
      <c r="A457" s="43" t="s">
        <v>1225</v>
      </c>
      <c r="B457" s="57">
        <v>788</v>
      </c>
      <c r="C457" s="57" t="s">
        <v>1421</v>
      </c>
      <c r="D457" s="58" t="s">
        <v>20</v>
      </c>
      <c r="E457" s="58" t="s">
        <v>1228</v>
      </c>
      <c r="F457" s="58">
        <v>1</v>
      </c>
      <c r="G457" s="46">
        <v>1</v>
      </c>
      <c r="H457" s="47" t="s">
        <v>1229</v>
      </c>
      <c r="I457" s="59" t="s">
        <v>1230</v>
      </c>
      <c r="J457" s="56">
        <v>41696</v>
      </c>
      <c r="K457" s="61"/>
      <c r="L457" s="61"/>
      <c r="M457" s="73" t="s">
        <v>1228</v>
      </c>
      <c r="N457" s="80">
        <f t="shared" si="1161"/>
        <v>6000</v>
      </c>
      <c r="O457" s="77">
        <f>AVERAGE($N$2:N457)</f>
        <v>6182.4134990253406</v>
      </c>
      <c r="P457" s="77">
        <f t="shared" ref="P457" si="1187">O457-O456</f>
        <v>-0.40090878906721628</v>
      </c>
      <c r="Q457" s="49">
        <f t="shared" ref="Q457" si="1188">AVERAGE(F450:F457)</f>
        <v>1.5625</v>
      </c>
      <c r="R457" s="49">
        <f t="shared" ref="R457" si="1189">AVERAGE(G450:G457)</f>
        <v>1</v>
      </c>
      <c r="S457" s="50">
        <f t="shared" ref="S457" si="1190">COUNTIF(H451:H457, "AC")/SUM(G451:G457)</f>
        <v>1</v>
      </c>
      <c r="T457" s="50">
        <f t="shared" ref="T457" si="1191">(Q457/5*0.5+(1-(R457-1)/10)*0.25+S457*0.25)*10000</f>
        <v>6562.5</v>
      </c>
      <c r="U457" s="50">
        <f t="shared" ref="U457" si="1192">T457-T456</f>
        <v>0</v>
      </c>
      <c r="V457" s="50">
        <f>IF(A457&lt;&gt;"",AVERAGE($F$2:F457),"")</f>
        <v>1.7927631578947369</v>
      </c>
      <c r="W457" s="50">
        <f>IF(A457&lt;&gt;"", AVERAGE($G$2:G457), "")</f>
        <v>1.5592105263157894</v>
      </c>
      <c r="X457" s="50">
        <f>IF(A457&lt;&gt;"", COUNTIF($H$2:H457, "AC")/SUM($G$2:G457), "")</f>
        <v>0.62869198312236285</v>
      </c>
      <c r="Y457" s="50">
        <f t="shared" ref="Y457" si="1193">IF(A457&lt;&gt;"", V457/5*0.5+(1-(W457-1)/10)*0.25+X457*0.25, "")*10000</f>
        <v>5724.6904841216974</v>
      </c>
      <c r="Z457" s="50">
        <f t="shared" ref="Z457" si="1194">Y457-Y456</f>
        <v>-0.1276554851747278</v>
      </c>
      <c r="AA457" s="50">
        <f t="shared" si="967"/>
        <v>4.1319444444444443E-2</v>
      </c>
      <c r="AB457" s="75">
        <f t="shared" si="1160"/>
        <v>6.8865740740740736E-3</v>
      </c>
      <c r="AC457" s="51">
        <v>6.8865740740740736E-3</v>
      </c>
      <c r="AD457" s="47" t="s">
        <v>987</v>
      </c>
      <c r="AE457" s="47" t="s">
        <v>987</v>
      </c>
      <c r="AF457" s="47" t="s">
        <v>987</v>
      </c>
    </row>
    <row r="458" spans="1:32" x14ac:dyDescent="0.15">
      <c r="A458" s="43" t="s">
        <v>1225</v>
      </c>
      <c r="B458" s="57">
        <v>696</v>
      </c>
      <c r="C458" s="57" t="s">
        <v>1422</v>
      </c>
      <c r="D458" s="58" t="s">
        <v>1423</v>
      </c>
      <c r="E458" s="58" t="s">
        <v>1228</v>
      </c>
      <c r="F458" s="58">
        <v>2</v>
      </c>
      <c r="G458" s="46">
        <v>1</v>
      </c>
      <c r="H458" s="47" t="s">
        <v>1229</v>
      </c>
      <c r="I458" s="59" t="s">
        <v>1230</v>
      </c>
      <c r="J458" s="56">
        <v>41696</v>
      </c>
      <c r="K458" s="61"/>
      <c r="L458" s="61"/>
      <c r="M458" s="73" t="s">
        <v>1228</v>
      </c>
      <c r="N458" s="80">
        <f t="shared" si="1161"/>
        <v>7000</v>
      </c>
      <c r="O458" s="77">
        <f>AVERAGE($N$2:N458)</f>
        <v>6184.2025285679556</v>
      </c>
      <c r="P458" s="77">
        <f t="shared" ref="P458" si="1195">O458-O457</f>
        <v>1.789029542615026</v>
      </c>
      <c r="Q458" s="49">
        <f t="shared" ref="Q458" si="1196">AVERAGE(F451:F458)</f>
        <v>1.625</v>
      </c>
      <c r="R458" s="49">
        <f t="shared" ref="R458" si="1197">AVERAGE(G451:G458)</f>
        <v>1</v>
      </c>
      <c r="S458" s="50">
        <f t="shared" ref="S458" si="1198">COUNTIF(H452:H458, "AC")/SUM(G452:G458)</f>
        <v>1</v>
      </c>
      <c r="T458" s="50">
        <f t="shared" ref="T458" si="1199">(Q458/5*0.5+(1-(R458-1)/10)*0.25+S458*0.25)*10000</f>
        <v>6625</v>
      </c>
      <c r="U458" s="50">
        <f t="shared" ref="U458" si="1200">T458-T457</f>
        <v>62.5</v>
      </c>
      <c r="V458" s="50">
        <f>IF(A458&lt;&gt;"",AVERAGE($F$2:F458),"")</f>
        <v>1.7932166301969366</v>
      </c>
      <c r="W458" s="50">
        <f>IF(A458&lt;&gt;"", AVERAGE($G$2:G458), "")</f>
        <v>1.5579868708971554</v>
      </c>
      <c r="X458" s="50">
        <f>IF(A458&lt;&gt;"", COUNTIF($H$2:H458, "AC")/SUM($G$2:G458), "")</f>
        <v>0.6292134831460674</v>
      </c>
      <c r="Y458" s="50">
        <f t="shared" ref="Y458" si="1201">IF(A458&lt;&gt;"", V458/5*0.5+(1-(W458-1)/10)*0.25+X458*0.25, "")*10000</f>
        <v>5726.7536203378168</v>
      </c>
      <c r="Z458" s="50">
        <f t="shared" ref="Z458" si="1202">Y458-Y457</f>
        <v>2.0631362161193465</v>
      </c>
      <c r="AA458" s="50">
        <f t="shared" si="967"/>
        <v>6.2291666666666662E-2</v>
      </c>
      <c r="AB458" s="75">
        <f t="shared" si="1160"/>
        <v>1.0381944444444444E-2</v>
      </c>
      <c r="AC458" s="51">
        <v>1.0381944444444444E-2</v>
      </c>
      <c r="AD458" s="47" t="s">
        <v>987</v>
      </c>
      <c r="AE458" s="47" t="s">
        <v>987</v>
      </c>
      <c r="AF458" s="47" t="s">
        <v>987</v>
      </c>
    </row>
    <row r="459" spans="1:32" x14ac:dyDescent="0.15">
      <c r="A459" s="43" t="s">
        <v>1225</v>
      </c>
      <c r="B459" s="57">
        <v>717</v>
      </c>
      <c r="C459" s="57" t="s">
        <v>1424</v>
      </c>
      <c r="D459" s="58" t="s">
        <v>20</v>
      </c>
      <c r="E459" s="58" t="s">
        <v>1228</v>
      </c>
      <c r="F459" s="58">
        <v>2</v>
      </c>
      <c r="G459" s="46">
        <v>1</v>
      </c>
      <c r="H459" s="47" t="s">
        <v>1229</v>
      </c>
      <c r="I459" s="59" t="s">
        <v>1230</v>
      </c>
      <c r="J459" s="56">
        <v>41698</v>
      </c>
      <c r="K459" s="61"/>
      <c r="L459" s="61"/>
      <c r="M459" s="73" t="s">
        <v>1228</v>
      </c>
      <c r="N459" s="80">
        <f t="shared" si="1161"/>
        <v>7000</v>
      </c>
      <c r="O459" s="77">
        <f>AVERAGE($N$2:N459)</f>
        <v>6185.9837457544882</v>
      </c>
      <c r="P459" s="77">
        <f t="shared" ref="P459" si="1203">O459-O458</f>
        <v>1.7812171865325581</v>
      </c>
      <c r="Q459" s="49">
        <f t="shared" ref="Q459" si="1204">AVERAGE(F452:F459)</f>
        <v>1.5</v>
      </c>
      <c r="R459" s="49">
        <f t="shared" ref="R459" si="1205">AVERAGE(G452:G459)</f>
        <v>1</v>
      </c>
      <c r="S459" s="50">
        <f t="shared" ref="S459" si="1206">COUNTIF(H453:H459, "AC")/SUM(G453:G459)</f>
        <v>1</v>
      </c>
      <c r="T459" s="50">
        <f t="shared" ref="T459" si="1207">(Q459/5*0.5+(1-(R459-1)/10)*0.25+S459*0.25)*10000</f>
        <v>6500</v>
      </c>
      <c r="U459" s="50">
        <f t="shared" ref="U459" si="1208">T459-T458</f>
        <v>-125</v>
      </c>
      <c r="V459" s="50">
        <f>IF(A459&lt;&gt;"",AVERAGE($F$2:F459),"")</f>
        <v>1.7936681222707425</v>
      </c>
      <c r="W459" s="50">
        <f>IF(A459&lt;&gt;"", AVERAGE($G$2:G459), "")</f>
        <v>1.5567685589519651</v>
      </c>
      <c r="X459" s="50">
        <f>IF(A459&lt;&gt;"", COUNTIF($H$2:H459, "AC")/SUM($G$2:G459), "")</f>
        <v>0.6297335203366059</v>
      </c>
      <c r="Y459" s="50">
        <f t="shared" ref="Y459" si="1209">IF(A459&lt;&gt;"", V459/5*0.5+(1-(W459-1)/10)*0.25+X459*0.25, "")*10000</f>
        <v>5728.8097833742659</v>
      </c>
      <c r="Z459" s="50">
        <f t="shared" ref="Z459" si="1210">Y459-Y458</f>
        <v>2.0561630364491066</v>
      </c>
      <c r="AA459" s="50">
        <f t="shared" si="967"/>
        <v>7.7222222222222234E-2</v>
      </c>
      <c r="AB459" s="75">
        <f t="shared" si="1160"/>
        <v>1.2870370370370372E-2</v>
      </c>
      <c r="AC459" s="51">
        <v>1.2870370370370372E-2</v>
      </c>
      <c r="AD459" s="47" t="s">
        <v>987</v>
      </c>
      <c r="AE459" s="47" t="s">
        <v>987</v>
      </c>
      <c r="AF459" s="47" t="s">
        <v>987</v>
      </c>
    </row>
    <row r="460" spans="1:32" x14ac:dyDescent="0.15">
      <c r="A460" s="43" t="s">
        <v>1225</v>
      </c>
      <c r="B460" s="57">
        <v>733</v>
      </c>
      <c r="C460" s="57" t="s">
        <v>1425</v>
      </c>
      <c r="D460" s="58" t="s">
        <v>1426</v>
      </c>
      <c r="E460" s="58">
        <v>1</v>
      </c>
      <c r="F460" s="58">
        <v>2</v>
      </c>
      <c r="G460" s="46">
        <v>2</v>
      </c>
      <c r="H460" s="47" t="s">
        <v>1229</v>
      </c>
      <c r="I460" s="59" t="s">
        <v>1230</v>
      </c>
      <c r="J460" s="56">
        <v>41703</v>
      </c>
      <c r="K460" s="61"/>
      <c r="L460" s="61" t="s">
        <v>1427</v>
      </c>
      <c r="M460" s="73" t="s">
        <v>1228</v>
      </c>
      <c r="N460" s="80">
        <f t="shared" si="1161"/>
        <v>5500</v>
      </c>
      <c r="O460" s="77">
        <f>AVERAGE($N$2:N460)</f>
        <v>6184.4892277898816</v>
      </c>
      <c r="P460" s="77">
        <f t="shared" ref="P460" si="1211">O460-O459</f>
        <v>-1.4945179646065299</v>
      </c>
      <c r="Q460" s="49">
        <f t="shared" ref="Q460" si="1212">AVERAGE(F453:F460)</f>
        <v>1.625</v>
      </c>
      <c r="R460" s="49">
        <f t="shared" ref="R460" si="1213">AVERAGE(G453:G460)</f>
        <v>1.125</v>
      </c>
      <c r="S460" s="50">
        <f t="shared" ref="S460" si="1214">COUNTIF(H454:H460, "AC")/SUM(G454:G460)</f>
        <v>0.875</v>
      </c>
      <c r="T460" s="50">
        <f t="shared" ref="T460" si="1215">(Q460/5*0.5+(1-(R460-1)/10)*0.25+S460*0.25)*10000</f>
        <v>6281.25</v>
      </c>
      <c r="U460" s="50">
        <f t="shared" ref="U460" si="1216">T460-T459</f>
        <v>-218.75</v>
      </c>
      <c r="V460" s="50">
        <f>IF(A460&lt;&gt;"",AVERAGE($F$2:F460),"")</f>
        <v>1.7941176470588236</v>
      </c>
      <c r="W460" s="50">
        <f>IF(A460&lt;&gt;"", AVERAGE($G$2:G460), "")</f>
        <v>1.5577342047930283</v>
      </c>
      <c r="X460" s="50">
        <f>IF(A460&lt;&gt;"", COUNTIF($H$2:H460, "AC")/SUM($G$2:G460), "")</f>
        <v>0.62937062937062938</v>
      </c>
      <c r="Y460" s="50">
        <f t="shared" ref="Y460" si="1217">IF(A460&lt;&gt;"", V460/5*0.5+(1-(W460-1)/10)*0.25+X460*0.25, "")*10000</f>
        <v>5728.1106692871408</v>
      </c>
      <c r="Z460" s="50">
        <f t="shared" ref="Z460" si="1218">Y460-Y459</f>
        <v>-0.69911408712505363</v>
      </c>
      <c r="AA460" s="50">
        <f t="shared" si="967"/>
        <v>4.5486111111111109E-2</v>
      </c>
      <c r="AB460" s="75">
        <f t="shared" si="1160"/>
        <v>7.5810185185185182E-3</v>
      </c>
      <c r="AC460" s="51">
        <v>7.5810185185185182E-3</v>
      </c>
      <c r="AD460" s="47" t="s">
        <v>987</v>
      </c>
      <c r="AE460" s="47" t="s">
        <v>987</v>
      </c>
      <c r="AF460" s="47" t="s">
        <v>987</v>
      </c>
    </row>
    <row r="461" spans="1:32" x14ac:dyDescent="0.15">
      <c r="A461" s="43" t="s">
        <v>1225</v>
      </c>
      <c r="B461" s="57">
        <v>783</v>
      </c>
      <c r="C461" s="57" t="s">
        <v>1428</v>
      </c>
      <c r="D461" s="58" t="s">
        <v>1430</v>
      </c>
      <c r="E461" s="58">
        <v>1</v>
      </c>
      <c r="F461" s="58">
        <v>2</v>
      </c>
      <c r="G461" s="46">
        <v>1</v>
      </c>
      <c r="H461" s="47" t="s">
        <v>1229</v>
      </c>
      <c r="I461" s="59" t="s">
        <v>1230</v>
      </c>
      <c r="J461" s="56">
        <v>41703</v>
      </c>
      <c r="K461" s="61"/>
      <c r="L461" s="61" t="s">
        <v>1429</v>
      </c>
      <c r="M461" s="73" t="s">
        <v>1228</v>
      </c>
      <c r="N461" s="80">
        <f t="shared" si="1161"/>
        <v>7000</v>
      </c>
      <c r="O461" s="77">
        <f>AVERAGE($N$2:N461)</f>
        <v>6186.2620772946857</v>
      </c>
      <c r="P461" s="77">
        <f t="shared" ref="P461" si="1219">O461-O460</f>
        <v>1.7728495048040713</v>
      </c>
      <c r="Q461" s="49">
        <f t="shared" ref="Q461" si="1220">AVERAGE(F454:F461)</f>
        <v>1.75</v>
      </c>
      <c r="R461" s="49">
        <f t="shared" ref="R461" si="1221">AVERAGE(G454:G461)</f>
        <v>1.125</v>
      </c>
      <c r="S461" s="50">
        <f t="shared" ref="S461" si="1222">COUNTIF(H455:H461, "AC")/SUM(G455:G461)</f>
        <v>0.875</v>
      </c>
      <c r="T461" s="50">
        <f t="shared" ref="T461" si="1223">(Q461/5*0.5+(1-(R461-1)/10)*0.25+S461*0.25)*10000</f>
        <v>6406.25</v>
      </c>
      <c r="U461" s="50">
        <f t="shared" ref="U461" si="1224">T461-T460</f>
        <v>125</v>
      </c>
      <c r="V461" s="50">
        <f>IF(A461&lt;&gt;"",AVERAGE($F$2:F461),"")</f>
        <v>1.7945652173913043</v>
      </c>
      <c r="W461" s="50">
        <f>IF(A461&lt;&gt;"", AVERAGE($G$2:G461), "")</f>
        <v>1.5565217391304347</v>
      </c>
      <c r="X461" s="50">
        <f>IF(A461&lt;&gt;"", COUNTIF($H$2:H461, "AC")/SUM($G$2:G461), "")</f>
        <v>0.62988826815642462</v>
      </c>
      <c r="Y461" s="50">
        <f t="shared" ref="Y461" si="1225">IF(A461&lt;&gt;"", V461/5*0.5+(1-(W461-1)/10)*0.25+X461*0.25, "")*10000</f>
        <v>5730.1554529997566</v>
      </c>
      <c r="Z461" s="50">
        <f t="shared" ref="Z461" si="1226">Y461-Y460</f>
        <v>2.0447837126157538</v>
      </c>
      <c r="AA461" s="50">
        <f t="shared" si="967"/>
        <v>8.1666666666666679E-2</v>
      </c>
      <c r="AB461" s="75">
        <f t="shared" si="1160"/>
        <v>1.3611111111111114E-2</v>
      </c>
      <c r="AC461" s="51">
        <v>1.3611111111111114E-2</v>
      </c>
      <c r="AD461" s="47" t="s">
        <v>987</v>
      </c>
      <c r="AE461" s="47" t="s">
        <v>987</v>
      </c>
      <c r="AF461" s="47" t="s">
        <v>987</v>
      </c>
    </row>
    <row r="462" spans="1:32" x14ac:dyDescent="0.15">
      <c r="A462" s="43" t="s">
        <v>1225</v>
      </c>
      <c r="B462" s="57">
        <v>697</v>
      </c>
      <c r="C462" s="57" t="s">
        <v>1431</v>
      </c>
      <c r="D462" s="58" t="s">
        <v>1342</v>
      </c>
      <c r="E462" s="58" t="s">
        <v>1228</v>
      </c>
      <c r="F462" s="58">
        <v>1</v>
      </c>
      <c r="G462" s="46">
        <v>1</v>
      </c>
      <c r="H462" s="47" t="s">
        <v>1229</v>
      </c>
      <c r="I462" s="59" t="s">
        <v>1230</v>
      </c>
      <c r="J462" s="56">
        <v>41703</v>
      </c>
      <c r="K462" s="61"/>
      <c r="L462" s="61"/>
      <c r="M462" s="73" t="s">
        <v>1228</v>
      </c>
      <c r="N462" s="80">
        <f t="shared" si="1161"/>
        <v>6000</v>
      </c>
      <c r="O462" s="77">
        <f>AVERAGE($N$2:N462)</f>
        <v>6185.8580380814656</v>
      </c>
      <c r="P462" s="77">
        <f t="shared" ref="P462" si="1227">O462-O461</f>
        <v>-0.40403921322013048</v>
      </c>
      <c r="Q462" s="49">
        <f t="shared" ref="Q462" si="1228">AVERAGE(F455:F462)</f>
        <v>1.6875</v>
      </c>
      <c r="R462" s="49">
        <f t="shared" ref="R462" si="1229">AVERAGE(G455:G462)</f>
        <v>1.125</v>
      </c>
      <c r="S462" s="50">
        <f t="shared" ref="S462" si="1230">COUNTIF(H456:H462, "AC")/SUM(G456:G462)</f>
        <v>0.875</v>
      </c>
      <c r="T462" s="50">
        <f t="shared" ref="T462" si="1231">(Q462/5*0.5+(1-(R462-1)/10)*0.25+S462*0.25)*10000</f>
        <v>6343.75</v>
      </c>
      <c r="U462" s="50">
        <f t="shared" ref="U462" si="1232">T462-T461</f>
        <v>-62.5</v>
      </c>
      <c r="V462" s="50">
        <f>IF(A462&lt;&gt;"",AVERAGE($F$2:F462),"")</f>
        <v>1.7928416485900216</v>
      </c>
      <c r="W462" s="50">
        <f>IF(A462&lt;&gt;"", AVERAGE($G$2:G462), "")</f>
        <v>1.5553145336225596</v>
      </c>
      <c r="X462" s="50">
        <f>IF(A462&lt;&gt;"", COUNTIF($H$2:H462, "AC")/SUM($G$2:G462), "")</f>
        <v>0.63040446304044628</v>
      </c>
      <c r="Y462" s="50">
        <f t="shared" ref="Y462" si="1233">IF(A462&lt;&gt;"", V462/5*0.5+(1-(W462-1)/10)*0.25+X462*0.25, "")*10000</f>
        <v>5730.0241727854973</v>
      </c>
      <c r="Z462" s="50">
        <f t="shared" ref="Z462" si="1234">Y462-Y461</f>
        <v>-0.13128021425927727</v>
      </c>
      <c r="AA462" s="50">
        <f t="shared" si="967"/>
        <v>3.8263888888888889E-2</v>
      </c>
      <c r="AB462" s="75">
        <f t="shared" si="1160"/>
        <v>6.3773148148148148E-3</v>
      </c>
      <c r="AC462" s="51">
        <v>6.3773148148148148E-3</v>
      </c>
      <c r="AD462" s="47" t="s">
        <v>987</v>
      </c>
      <c r="AE462" s="47" t="s">
        <v>987</v>
      </c>
      <c r="AF462" s="47" t="s">
        <v>987</v>
      </c>
    </row>
    <row r="463" spans="1:32" x14ac:dyDescent="0.15">
      <c r="A463" s="43" t="s">
        <v>1225</v>
      </c>
      <c r="B463" s="57">
        <v>744</v>
      </c>
      <c r="C463" s="57" t="s">
        <v>1432</v>
      </c>
      <c r="D463" s="58" t="s">
        <v>758</v>
      </c>
      <c r="E463" s="58" t="s">
        <v>1228</v>
      </c>
      <c r="F463" s="58">
        <v>1</v>
      </c>
      <c r="G463" s="46">
        <v>1</v>
      </c>
      <c r="H463" s="47" t="s">
        <v>1229</v>
      </c>
      <c r="I463" s="59" t="s">
        <v>1230</v>
      </c>
      <c r="J463" s="56">
        <v>41704</v>
      </c>
      <c r="K463" s="61"/>
      <c r="L463" s="61"/>
      <c r="M463" s="73" t="s">
        <v>1228</v>
      </c>
      <c r="N463" s="80">
        <f t="shared" si="1161"/>
        <v>6000</v>
      </c>
      <c r="O463" s="77">
        <f>AVERAGE($N$2:N463)</f>
        <v>6185.4557479557479</v>
      </c>
      <c r="P463" s="77">
        <f t="shared" ref="P463" si="1235">O463-O462</f>
        <v>-0.40229012571762723</v>
      </c>
      <c r="Q463" s="49">
        <f t="shared" ref="Q463" si="1236">AVERAGE(F456:F463)</f>
        <v>1.5625</v>
      </c>
      <c r="R463" s="49">
        <f t="shared" ref="R463" si="1237">AVERAGE(G456:G463)</f>
        <v>1.125</v>
      </c>
      <c r="S463" s="50">
        <f t="shared" ref="S463" si="1238">COUNTIF(H457:H463, "AC")/SUM(G457:G463)</f>
        <v>0.875</v>
      </c>
      <c r="T463" s="50">
        <f t="shared" ref="T463" si="1239">(Q463/5*0.5+(1-(R463-1)/10)*0.25+S463*0.25)*10000</f>
        <v>6218.75</v>
      </c>
      <c r="U463" s="50">
        <f t="shared" ref="U463" si="1240">T463-T462</f>
        <v>-125</v>
      </c>
      <c r="V463" s="50">
        <f>IF(A463&lt;&gt;"",AVERAGE($F$2:F463),"")</f>
        <v>1.7911255411255411</v>
      </c>
      <c r="W463" s="50">
        <f>IF(A463&lt;&gt;"", AVERAGE($G$2:G463), "")</f>
        <v>1.5541125541125542</v>
      </c>
      <c r="X463" s="50">
        <f>IF(A463&lt;&gt;"", COUNTIF($H$2:H463, "AC")/SUM($G$2:G463), "")</f>
        <v>0.63091922005571033</v>
      </c>
      <c r="Y463" s="50">
        <f t="shared" ref="Y463" si="1241">IF(A463&lt;&gt;"", V463/5*0.5+(1-(W463-1)/10)*0.25+X463*0.25, "")*10000</f>
        <v>5729.8954527366777</v>
      </c>
      <c r="Z463" s="50">
        <f t="shared" ref="Z463" si="1242">Y463-Y462</f>
        <v>-0.12872004881955945</v>
      </c>
      <c r="AA463" s="50">
        <f t="shared" si="967"/>
        <v>5.4444444444444434E-2</v>
      </c>
      <c r="AB463" s="75">
        <f t="shared" si="1160"/>
        <v>9.0740740740740729E-3</v>
      </c>
      <c r="AC463" s="51">
        <v>9.0740740740740729E-3</v>
      </c>
      <c r="AD463" s="47" t="s">
        <v>987</v>
      </c>
      <c r="AE463" s="47" t="s">
        <v>987</v>
      </c>
      <c r="AF463" s="47" t="s">
        <v>987</v>
      </c>
    </row>
    <row r="464" spans="1:32" x14ac:dyDescent="0.15">
      <c r="A464" s="43" t="s">
        <v>1225</v>
      </c>
      <c r="B464" s="57">
        <v>543</v>
      </c>
      <c r="C464" s="57" t="s">
        <v>1433</v>
      </c>
      <c r="D464" s="58" t="s">
        <v>1434</v>
      </c>
      <c r="E464" s="58">
        <v>1</v>
      </c>
      <c r="F464" s="58">
        <v>3.5</v>
      </c>
      <c r="G464" s="46">
        <v>1</v>
      </c>
      <c r="H464" s="47" t="s">
        <v>1229</v>
      </c>
      <c r="I464" s="59" t="s">
        <v>1230</v>
      </c>
      <c r="J464" s="56">
        <v>41704</v>
      </c>
      <c r="K464" s="61"/>
      <c r="L464" s="61" t="s">
        <v>1435</v>
      </c>
      <c r="M464" s="73" t="s">
        <v>1228</v>
      </c>
      <c r="N464" s="80">
        <f t="shared" si="1161"/>
        <v>8500</v>
      </c>
      <c r="O464" s="77">
        <f>AVERAGE($N$2:N464)</f>
        <v>6190.45476361891</v>
      </c>
      <c r="P464" s="77">
        <f t="shared" ref="P464" si="1243">O464-O463</f>
        <v>4.9990156631620266</v>
      </c>
      <c r="Q464" s="49">
        <f t="shared" ref="Q464" si="1244">AVERAGE(F457:F464)</f>
        <v>1.8125</v>
      </c>
      <c r="R464" s="49">
        <f t="shared" ref="R464" si="1245">AVERAGE(G457:G464)</f>
        <v>1.125</v>
      </c>
      <c r="S464" s="50">
        <f t="shared" ref="S464" si="1246">COUNTIF(H458:H464, "AC")/SUM(G458:G464)</f>
        <v>0.875</v>
      </c>
      <c r="T464" s="50">
        <f t="shared" ref="T464" si="1247">(Q464/5*0.5+(1-(R464-1)/10)*0.25+S464*0.25)*10000</f>
        <v>6468.75</v>
      </c>
      <c r="U464" s="50">
        <f t="shared" ref="U464" si="1248">T464-T463</f>
        <v>250</v>
      </c>
      <c r="V464" s="50">
        <f>IF(A464&lt;&gt;"",AVERAGE($F$2:F464),"")</f>
        <v>1.7948164146868251</v>
      </c>
      <c r="W464" s="50">
        <f>IF(A464&lt;&gt;"", AVERAGE($G$2:G464), "")</f>
        <v>1.5529157667386608</v>
      </c>
      <c r="X464" s="50">
        <f>IF(A464&lt;&gt;"", COUNTIF($H$2:H464, "AC")/SUM($G$2:G464), "")</f>
        <v>0.63143254520166903</v>
      </c>
      <c r="Y464" s="50">
        <f t="shared" ref="Y464" si="1249">IF(A464&lt;&gt;"", V464/5*0.5+(1-(W464-1)/10)*0.25+X464*0.25, "")*10000</f>
        <v>5735.1688360063326</v>
      </c>
      <c r="Z464" s="50">
        <f t="shared" ref="Z464" si="1250">Y464-Y463</f>
        <v>5.2733832696549143</v>
      </c>
      <c r="AA464" s="50">
        <f t="shared" si="967"/>
        <v>0.13118055555555555</v>
      </c>
      <c r="AB464" s="75">
        <f t="shared" si="1160"/>
        <v>2.1863425925925925E-2</v>
      </c>
      <c r="AC464" s="51">
        <v>2.1863425925925925E-2</v>
      </c>
      <c r="AD464" s="47" t="s">
        <v>987</v>
      </c>
      <c r="AE464" s="47" t="s">
        <v>987</v>
      </c>
      <c r="AF464" s="47" t="s">
        <v>987</v>
      </c>
    </row>
    <row r="465" spans="1:32" x14ac:dyDescent="0.15">
      <c r="A465" s="43" t="s">
        <v>1225</v>
      </c>
      <c r="B465" s="57">
        <v>665</v>
      </c>
      <c r="C465" s="57" t="s">
        <v>1436</v>
      </c>
      <c r="D465" s="58" t="s">
        <v>1437</v>
      </c>
      <c r="E465" s="58" t="s">
        <v>1228</v>
      </c>
      <c r="F465" s="58">
        <v>2</v>
      </c>
      <c r="G465" s="46">
        <v>2</v>
      </c>
      <c r="H465" s="47" t="s">
        <v>1229</v>
      </c>
      <c r="I465" s="59" t="s">
        <v>1230</v>
      </c>
      <c r="J465" s="56">
        <v>41705</v>
      </c>
      <c r="K465" s="61"/>
      <c r="L465" s="61" t="s">
        <v>1438</v>
      </c>
      <c r="M465" s="73" t="s">
        <v>1228</v>
      </c>
      <c r="N465" s="80">
        <f t="shared" si="1161"/>
        <v>5500</v>
      </c>
      <c r="O465" s="77">
        <f>AVERAGE($N$2:N465)</f>
        <v>6188.9667145593867</v>
      </c>
      <c r="P465" s="77">
        <f t="shared" ref="P465" si="1251">O465-O464</f>
        <v>-1.4880490595232914</v>
      </c>
      <c r="Q465" s="49">
        <f t="shared" ref="Q465" si="1252">AVERAGE(F458:F465)</f>
        <v>1.9375</v>
      </c>
      <c r="R465" s="49">
        <f t="shared" ref="R465" si="1253">AVERAGE(G458:G465)</f>
        <v>1.25</v>
      </c>
      <c r="S465" s="50">
        <f t="shared" ref="S465" si="1254">COUNTIF(H459:H465, "AC")/SUM(G459:G465)</f>
        <v>0.77777777777777779</v>
      </c>
      <c r="T465" s="50">
        <f t="shared" ref="T465" si="1255">(Q465/5*0.5+(1-(R465-1)/10)*0.25+S465*0.25)*10000</f>
        <v>6319.4444444444443</v>
      </c>
      <c r="U465" s="50">
        <f t="shared" ref="U465" si="1256">T465-T464</f>
        <v>-149.30555555555566</v>
      </c>
      <c r="V465" s="50">
        <f>IF(A465&lt;&gt;"",AVERAGE($F$2:F465),"")</f>
        <v>1.7952586206896552</v>
      </c>
      <c r="W465" s="50">
        <f>IF(A465&lt;&gt;"", AVERAGE($G$2:G465), "")</f>
        <v>1.5538793103448276</v>
      </c>
      <c r="X465" s="50">
        <f>IF(A465&lt;&gt;"", COUNTIF($H$2:H465, "AC")/SUM($G$2:G465), "")</f>
        <v>0.6310679611650486</v>
      </c>
      <c r="Y465" s="50">
        <f t="shared" ref="Y465" si="1257">IF(A465&lt;&gt;"", V465/5*0.5+(1-(W465-1)/10)*0.25+X465*0.25, "")*10000</f>
        <v>5734.4586960160705</v>
      </c>
      <c r="Z465" s="50">
        <f t="shared" ref="Z465" si="1258">Y465-Y464</f>
        <v>-0.71013999026217789</v>
      </c>
      <c r="AA465" s="50">
        <f t="shared" si="967"/>
        <v>0.11013888888888888</v>
      </c>
      <c r="AB465" s="75">
        <f t="shared" si="1160"/>
        <v>1.8356481481481481E-2</v>
      </c>
      <c r="AC465" s="51">
        <v>1.8356481481481481E-2</v>
      </c>
      <c r="AD465" s="47" t="s">
        <v>987</v>
      </c>
      <c r="AE465" s="47" t="s">
        <v>987</v>
      </c>
      <c r="AF465" s="47" t="s">
        <v>987</v>
      </c>
    </row>
    <row r="466" spans="1:32" x14ac:dyDescent="0.15">
      <c r="A466" s="43" t="s">
        <v>1225</v>
      </c>
      <c r="B466" s="57">
        <v>7</v>
      </c>
      <c r="C466" s="57" t="s">
        <v>1439</v>
      </c>
      <c r="D466" s="58" t="s">
        <v>1342</v>
      </c>
      <c r="E466" s="58" t="s">
        <v>1228</v>
      </c>
      <c r="F466" s="58">
        <v>1</v>
      </c>
      <c r="G466" s="46">
        <v>1</v>
      </c>
      <c r="H466" s="47" t="s">
        <v>1229</v>
      </c>
      <c r="I466" s="59" t="s">
        <v>1230</v>
      </c>
      <c r="J466" s="56">
        <v>41705</v>
      </c>
      <c r="K466" s="61"/>
      <c r="L466" s="61"/>
      <c r="M466" s="73" t="s">
        <v>1228</v>
      </c>
      <c r="N466" s="80">
        <f t="shared" si="1161"/>
        <v>6000</v>
      </c>
      <c r="O466" s="77">
        <f>AVERAGE($N$2:N466)</f>
        <v>6188.5603345280761</v>
      </c>
      <c r="P466" s="77">
        <f t="shared" ref="P466" si="1259">O466-O465</f>
        <v>-0.40638003131061851</v>
      </c>
      <c r="Q466" s="49">
        <f t="shared" ref="Q466" si="1260">AVERAGE(F459:F466)</f>
        <v>1.8125</v>
      </c>
      <c r="R466" s="49">
        <f t="shared" ref="R466" si="1261">AVERAGE(G459:G466)</f>
        <v>1.25</v>
      </c>
      <c r="S466" s="50">
        <f t="shared" ref="S466" si="1262">COUNTIF(H460:H466, "AC")/SUM(G460:G466)</f>
        <v>0.77777777777777779</v>
      </c>
      <c r="T466" s="50">
        <f t="shared" ref="T466" si="1263">(Q466/5*0.5+(1-(R466-1)/10)*0.25+S466*0.25)*10000</f>
        <v>6194.4444444444443</v>
      </c>
      <c r="U466" s="50">
        <f t="shared" ref="U466" si="1264">T466-T465</f>
        <v>-125</v>
      </c>
      <c r="V466" s="50">
        <f>IF(A466&lt;&gt;"",AVERAGE($F$2:F466),"")</f>
        <v>1.7935483870967741</v>
      </c>
      <c r="W466" s="50">
        <f>IF(A466&lt;&gt;"", AVERAGE($G$2:G466), "")</f>
        <v>1.5526881720430108</v>
      </c>
      <c r="X466" s="50">
        <f>IF(A466&lt;&gt;"", COUNTIF($H$2:H466, "AC")/SUM($G$2:G466), "")</f>
        <v>0.63157894736842102</v>
      </c>
      <c r="Y466" s="50">
        <f t="shared" ref="Y466" si="1265">IF(A466&lt;&gt;"", V466/5*0.5+(1-(W466-1)/10)*0.25+X466*0.25, "")*10000</f>
        <v>5734.3237125070746</v>
      </c>
      <c r="Z466" s="50">
        <f t="shared" ref="Z466" si="1266">Y466-Y465</f>
        <v>-0.1349835089959015</v>
      </c>
      <c r="AA466" s="50">
        <f t="shared" si="967"/>
        <v>5.4791666666666669E-2</v>
      </c>
      <c r="AB466" s="75">
        <f t="shared" si="1160"/>
        <v>9.1319444444444443E-3</v>
      </c>
      <c r="AC466" s="51">
        <v>9.1319444444444443E-3</v>
      </c>
      <c r="AD466" s="47" t="s">
        <v>987</v>
      </c>
      <c r="AE466" s="47" t="s">
        <v>987</v>
      </c>
      <c r="AF466" s="47" t="s">
        <v>987</v>
      </c>
    </row>
    <row r="467" spans="1:32" x14ac:dyDescent="0.15">
      <c r="A467" s="43" t="s">
        <v>1225</v>
      </c>
      <c r="B467" s="57">
        <v>746</v>
      </c>
      <c r="C467" s="57" t="s">
        <v>1440</v>
      </c>
      <c r="D467" s="58" t="s">
        <v>435</v>
      </c>
      <c r="E467" s="58" t="s">
        <v>1228</v>
      </c>
      <c r="F467" s="58">
        <v>1.5</v>
      </c>
      <c r="G467" s="46">
        <v>1</v>
      </c>
      <c r="H467" s="47" t="s">
        <v>1229</v>
      </c>
      <c r="I467" s="59" t="s">
        <v>1230</v>
      </c>
      <c r="J467" s="56">
        <v>41705</v>
      </c>
      <c r="K467" s="61"/>
      <c r="L467" s="61"/>
      <c r="M467" s="73" t="s">
        <v>1228</v>
      </c>
      <c r="N467" s="80">
        <f t="shared" si="1161"/>
        <v>6500</v>
      </c>
      <c r="O467" s="77">
        <f>AVERAGE($N$2:N467)</f>
        <v>6189.2286599904628</v>
      </c>
      <c r="P467" s="77">
        <f t="shared" ref="P467" si="1267">O467-O466</f>
        <v>0.66832546238674695</v>
      </c>
      <c r="Q467" s="49">
        <f t="shared" ref="Q467" si="1268">AVERAGE(F460:F467)</f>
        <v>1.75</v>
      </c>
      <c r="R467" s="49">
        <f t="shared" ref="R467" si="1269">AVERAGE(G460:G467)</f>
        <v>1.25</v>
      </c>
      <c r="S467" s="50">
        <f t="shared" ref="S467" si="1270">COUNTIF(H461:H467, "AC")/SUM(G461:G467)</f>
        <v>0.875</v>
      </c>
      <c r="T467" s="50">
        <f t="shared" ref="T467" si="1271">(Q467/5*0.5+(1-(R467-1)/10)*0.25+S467*0.25)*10000</f>
        <v>6375</v>
      </c>
      <c r="U467" s="50">
        <f t="shared" ref="U467" si="1272">T467-T466</f>
        <v>180.55555555555566</v>
      </c>
      <c r="V467" s="50">
        <f>IF(A467&lt;&gt;"",AVERAGE($F$2:F467),"")</f>
        <v>1.7929184549356223</v>
      </c>
      <c r="W467" s="50">
        <f>IF(A467&lt;&gt;"", AVERAGE($G$2:G467), "")</f>
        <v>1.5515021459227467</v>
      </c>
      <c r="X467" s="50">
        <f>IF(A467&lt;&gt;"", COUNTIF($H$2:H467, "AC")/SUM($G$2:G467), "")</f>
        <v>0.63208852005532501</v>
      </c>
      <c r="Y467" s="50">
        <f t="shared" ref="Y467" si="1273">IF(A467&lt;&gt;"", V467/5*0.5+(1-(W467-1)/10)*0.25+X467*0.25, "")*10000</f>
        <v>5735.2642185932482</v>
      </c>
      <c r="Z467" s="50">
        <f t="shared" ref="Z467" si="1274">Y467-Y466</f>
        <v>0.94050608617362741</v>
      </c>
      <c r="AA467" s="50">
        <f t="shared" si="967"/>
        <v>1.6666666666666666E-2</v>
      </c>
      <c r="AB467" s="75">
        <f t="shared" si="1160"/>
        <v>2.7777777777777779E-3</v>
      </c>
      <c r="AC467" s="51">
        <v>2.7777777777777779E-3</v>
      </c>
      <c r="AD467" s="47" t="s">
        <v>987</v>
      </c>
      <c r="AE467" s="47" t="s">
        <v>987</v>
      </c>
      <c r="AF467" s="47" t="s">
        <v>987</v>
      </c>
    </row>
    <row r="468" spans="1:32" x14ac:dyDescent="0.15">
      <c r="A468" s="43" t="s">
        <v>1225</v>
      </c>
      <c r="B468" s="57">
        <v>674</v>
      </c>
      <c r="C468" s="57" t="s">
        <v>1441</v>
      </c>
      <c r="D468" s="58" t="s">
        <v>141</v>
      </c>
      <c r="E468" s="58" t="s">
        <v>1228</v>
      </c>
      <c r="F468" s="58">
        <v>1</v>
      </c>
      <c r="G468" s="46">
        <v>2</v>
      </c>
      <c r="H468" s="47" t="s">
        <v>1229</v>
      </c>
      <c r="I468" s="59" t="s">
        <v>1230</v>
      </c>
      <c r="J468" s="56">
        <v>41705</v>
      </c>
      <c r="K468" s="61"/>
      <c r="L468" s="61"/>
      <c r="M468" s="73" t="s">
        <v>1228</v>
      </c>
      <c r="N468" s="80">
        <f t="shared" si="1161"/>
        <v>4500</v>
      </c>
      <c r="O468" s="77">
        <f>AVERAGE($N$2:N468)</f>
        <v>6185.6114679990478</v>
      </c>
      <c r="P468" s="77">
        <f t="shared" ref="P468" si="1275">O468-O467</f>
        <v>-3.6171919914149839</v>
      </c>
      <c r="Q468" s="49">
        <f t="shared" ref="Q468" si="1276">AVERAGE(F461:F468)</f>
        <v>1.625</v>
      </c>
      <c r="R468" s="49">
        <f t="shared" ref="R468" si="1277">AVERAGE(G461:G468)</f>
        <v>1.25</v>
      </c>
      <c r="S468" s="50">
        <f t="shared" ref="S468" si="1278">COUNTIF(H462:H468, "AC")/SUM(G462:G468)</f>
        <v>0.77777777777777779</v>
      </c>
      <c r="T468" s="50">
        <f t="shared" ref="T468" si="1279">(Q468/5*0.5+(1-(R468-1)/10)*0.25+S468*0.25)*10000</f>
        <v>6006.9444444444443</v>
      </c>
      <c r="U468" s="50">
        <f t="shared" ref="U468" si="1280">T468-T467</f>
        <v>-368.05555555555566</v>
      </c>
      <c r="V468" s="50">
        <f>IF(A468&lt;&gt;"",AVERAGE($F$2:F468),"")</f>
        <v>1.791220556745182</v>
      </c>
      <c r="W468" s="50">
        <f>IF(A468&lt;&gt;"", AVERAGE($G$2:G468), "")</f>
        <v>1.5524625267665952</v>
      </c>
      <c r="X468" s="50">
        <f>IF(A468&lt;&gt;"", COUNTIF($H$2:H468, "AC")/SUM($G$2:G468), "")</f>
        <v>0.63172413793103444</v>
      </c>
      <c r="Y468" s="50">
        <f t="shared" ref="Y468" si="1281">IF(A468&lt;&gt;"", V468/5*0.5+(1-(W468-1)/10)*0.25+X468*0.25, "")*10000</f>
        <v>5732.4152698811195</v>
      </c>
      <c r="Z468" s="50">
        <f t="shared" ref="Z468" si="1282">Y468-Y467</f>
        <v>-2.8489487121287311</v>
      </c>
      <c r="AA468" s="50">
        <f t="shared" si="967"/>
        <v>2.4861111111111112E-2</v>
      </c>
      <c r="AB468" s="75">
        <f t="shared" si="1160"/>
        <v>4.1435185185185186E-3</v>
      </c>
      <c r="AC468" s="51">
        <v>4.1435185185185186E-3</v>
      </c>
      <c r="AD468" s="47" t="s">
        <v>987</v>
      </c>
      <c r="AE468" s="47" t="s">
        <v>987</v>
      </c>
      <c r="AF468" s="47" t="s">
        <v>987</v>
      </c>
    </row>
    <row r="469" spans="1:32" x14ac:dyDescent="0.15">
      <c r="A469" s="43" t="s">
        <v>1225</v>
      </c>
      <c r="B469" s="57">
        <v>747</v>
      </c>
      <c r="C469" s="33" t="s">
        <v>1442</v>
      </c>
      <c r="D469" s="58" t="s">
        <v>1342</v>
      </c>
      <c r="E469" s="58" t="s">
        <v>1228</v>
      </c>
      <c r="F469" s="58">
        <v>1</v>
      </c>
      <c r="G469" s="46">
        <v>1</v>
      </c>
      <c r="H469" s="47" t="s">
        <v>1229</v>
      </c>
      <c r="I469" s="59" t="s">
        <v>1230</v>
      </c>
      <c r="J469" s="56">
        <v>41705</v>
      </c>
      <c r="K469" s="61"/>
      <c r="L469" s="61"/>
      <c r="M469" s="73" t="s">
        <v>1228</v>
      </c>
      <c r="N469" s="80">
        <f t="shared" ref="N469:N490" si="1283">(0.5*F469/5+0.25*(1-(G469-1)/10)+0.25*(IF(H469="AC",1,0)/G469))*10000</f>
        <v>6000</v>
      </c>
      <c r="O469" s="77">
        <f>AVERAGE($N$2:N469)</f>
        <v>6185.2148622981958</v>
      </c>
      <c r="P469" s="77">
        <f t="shared" ref="P469" si="1284">O469-O468</f>
        <v>-0.39660570085197833</v>
      </c>
      <c r="Q469" s="49">
        <f t="shared" ref="Q469" si="1285">AVERAGE(F462:F469)</f>
        <v>1.5</v>
      </c>
      <c r="R469" s="49">
        <f t="shared" ref="R469" si="1286">AVERAGE(G462:G469)</f>
        <v>1.25</v>
      </c>
      <c r="S469" s="50">
        <f t="shared" ref="S469" si="1287">COUNTIF(H463:H469, "AC")/SUM(G463:G469)</f>
        <v>0.77777777777777779</v>
      </c>
      <c r="T469" s="50">
        <f t="shared" ref="T469" si="1288">(Q469/5*0.5+(1-(R469-1)/10)*0.25+S469*0.25)*10000</f>
        <v>5881.9444444444443</v>
      </c>
      <c r="U469" s="50">
        <f t="shared" ref="U469" si="1289">T469-T468</f>
        <v>-125</v>
      </c>
      <c r="V469" s="50">
        <f>IF(A469&lt;&gt;"",AVERAGE($F$2:F469),"")</f>
        <v>1.7895299145299146</v>
      </c>
      <c r="W469" s="50">
        <f>IF(A469&lt;&gt;"", AVERAGE($G$2:G469), "")</f>
        <v>1.5512820512820513</v>
      </c>
      <c r="X469" s="50">
        <f>IF(A469&lt;&gt;"", COUNTIF($H$2:H469, "AC")/SUM($G$2:G469), "")</f>
        <v>0.63223140495867769</v>
      </c>
      <c r="Y469" s="50">
        <f t="shared" ref="Y469" si="1290">IF(A469&lt;&gt;"", V469/5*0.5+(1-(W469-1)/10)*0.25+X469*0.25, "")*10000</f>
        <v>5732.2879141060957</v>
      </c>
      <c r="Z469" s="50">
        <f t="shared" ref="Z469" si="1291">Y469-Y468</f>
        <v>-0.12735577502371598</v>
      </c>
      <c r="AA469" s="50">
        <f t="shared" si="967"/>
        <v>3.3333333333333333E-2</v>
      </c>
      <c r="AB469" s="75">
        <f t="shared" si="1160"/>
        <v>5.5555555555555558E-3</v>
      </c>
      <c r="AC469" s="51">
        <v>5.5555555555555558E-3</v>
      </c>
      <c r="AD469" s="47" t="s">
        <v>987</v>
      </c>
      <c r="AE469" s="47" t="s">
        <v>987</v>
      </c>
      <c r="AF469" s="47" t="s">
        <v>987</v>
      </c>
    </row>
    <row r="470" spans="1:32" x14ac:dyDescent="0.15">
      <c r="A470" s="43" t="s">
        <v>1225</v>
      </c>
      <c r="B470" s="57">
        <v>479</v>
      </c>
      <c r="C470" s="57" t="s">
        <v>1443</v>
      </c>
      <c r="D470" s="58" t="s">
        <v>1446</v>
      </c>
      <c r="E470" s="58">
        <v>1</v>
      </c>
      <c r="F470" s="58">
        <v>3</v>
      </c>
      <c r="G470" s="46">
        <v>1</v>
      </c>
      <c r="H470" s="47" t="s">
        <v>1229</v>
      </c>
      <c r="I470" s="59" t="s">
        <v>1230</v>
      </c>
      <c r="J470" s="56">
        <v>41709</v>
      </c>
      <c r="K470" s="61"/>
      <c r="L470" s="61" t="s">
        <v>1444</v>
      </c>
      <c r="N470" s="80">
        <f t="shared" si="1283"/>
        <v>8000</v>
      </c>
      <c r="O470" s="77">
        <f>AVERAGE($N$2:N470)</f>
        <v>6189.0843402037435</v>
      </c>
      <c r="P470" s="77">
        <f t="shared" ref="P470" si="1292">O470-O469</f>
        <v>3.8694779055476829</v>
      </c>
      <c r="Q470" s="49">
        <f t="shared" ref="Q470" si="1293">AVERAGE(F463:F470)</f>
        <v>1.75</v>
      </c>
      <c r="R470" s="49">
        <f t="shared" ref="R470" si="1294">AVERAGE(G463:G470)</f>
        <v>1.25</v>
      </c>
      <c r="S470" s="50">
        <f t="shared" ref="S470" si="1295">COUNTIF(H464:H470, "AC")/SUM(G464:G470)</f>
        <v>0.77777777777777779</v>
      </c>
      <c r="T470" s="50">
        <f t="shared" ref="T470" si="1296">(Q470/5*0.5+(1-(R470-1)/10)*0.25+S470*0.25)*10000</f>
        <v>6131.9444444444434</v>
      </c>
      <c r="U470" s="50">
        <f t="shared" ref="U470" si="1297">T470-T469</f>
        <v>249.99999999999909</v>
      </c>
      <c r="V470" s="50">
        <f>IF(A470&lt;&gt;"",AVERAGE($F$2:F470),"")</f>
        <v>1.7921108742004264</v>
      </c>
      <c r="W470" s="50">
        <f>IF(A470&lt;&gt;"", AVERAGE($G$2:G470), "")</f>
        <v>1.5501066098081024</v>
      </c>
      <c r="X470" s="50">
        <f>IF(A470&lt;&gt;"", COUNTIF($H$2:H470, "AC")/SUM($G$2:G470), "")</f>
        <v>0.6327372764786795</v>
      </c>
      <c r="Y470" s="50">
        <f t="shared" ref="Y470" si="1298">IF(A470&lt;&gt;"", V470/5*0.5+(1-(W470-1)/10)*0.25+X470*0.25, "")*10000</f>
        <v>5736.4274129450996</v>
      </c>
      <c r="Z470" s="50">
        <f t="shared" ref="Z470" si="1299">Y470-Y469</f>
        <v>4.1394988390038634</v>
      </c>
      <c r="AA470" s="50" t="str">
        <f t="shared" ref="AA470:AA503" si="1300">IF(ISERROR(MIN(86400*AB470/(4*3600), 1)), "NA", MIN(86400*AB470/(4*3600), 1))</f>
        <v>NA</v>
      </c>
      <c r="AB470" s="75" t="str">
        <f t="shared" si="1160"/>
        <v>NA</v>
      </c>
      <c r="AC470" s="47" t="s">
        <v>987</v>
      </c>
      <c r="AD470" s="47" t="s">
        <v>987</v>
      </c>
      <c r="AE470" s="47" t="s">
        <v>987</v>
      </c>
      <c r="AF470" s="47" t="s">
        <v>987</v>
      </c>
    </row>
    <row r="471" spans="1:32" x14ac:dyDescent="0.15">
      <c r="A471" s="43" t="s">
        <v>1225</v>
      </c>
      <c r="B471" s="57">
        <v>204</v>
      </c>
      <c r="C471" s="57" t="s">
        <v>1447</v>
      </c>
      <c r="D471" s="58" t="s">
        <v>291</v>
      </c>
      <c r="E471" s="58">
        <v>1</v>
      </c>
      <c r="F471" s="58">
        <v>2</v>
      </c>
      <c r="G471" s="46">
        <v>2</v>
      </c>
      <c r="H471" s="47" t="s">
        <v>1229</v>
      </c>
      <c r="I471" s="59" t="s">
        <v>1230</v>
      </c>
      <c r="J471" s="56">
        <v>41719</v>
      </c>
      <c r="K471" s="61" t="s">
        <v>1448</v>
      </c>
      <c r="L471" s="61"/>
      <c r="M471" s="73" t="s">
        <v>1228</v>
      </c>
      <c r="N471" s="80">
        <f t="shared" si="1283"/>
        <v>5500</v>
      </c>
      <c r="O471" s="77">
        <f>AVERAGE($N$2:N471)</f>
        <v>6187.6182033096929</v>
      </c>
      <c r="P471" s="77">
        <f t="shared" ref="P471" si="1301">O471-O470</f>
        <v>-1.4661368940505781</v>
      </c>
      <c r="Q471" s="49">
        <f t="shared" ref="Q471" si="1302">AVERAGE(F464:F471)</f>
        <v>1.875</v>
      </c>
      <c r="R471" s="49">
        <f t="shared" ref="R471" si="1303">AVERAGE(G464:G471)</f>
        <v>1.375</v>
      </c>
      <c r="S471" s="50">
        <f t="shared" ref="S471" si="1304">COUNTIF(H465:H471, "AC")/SUM(G465:G471)</f>
        <v>0.7</v>
      </c>
      <c r="T471" s="50">
        <f t="shared" ref="T471" si="1305">(Q471/5*0.5+(1-(R471-1)/10)*0.25+S471*0.25)*10000</f>
        <v>6031.2499999999991</v>
      </c>
      <c r="U471" s="50">
        <f t="shared" ref="U471" si="1306">T471-T470</f>
        <v>-100.69444444444434</v>
      </c>
      <c r="V471" s="50">
        <f>IF(A471&lt;&gt;"",AVERAGE($F$2:F471),"")</f>
        <v>1.7925531914893618</v>
      </c>
      <c r="W471" s="50">
        <f>IF(A471&lt;&gt;"", AVERAGE($G$2:G471), "")</f>
        <v>1.5510638297872341</v>
      </c>
      <c r="X471" s="50">
        <f>IF(A471&lt;&gt;"", COUNTIF($H$2:H471, "AC")/SUM($G$2:G471), "")</f>
        <v>0.63237311385459538</v>
      </c>
      <c r="Y471" s="50">
        <f t="shared" ref="Y471" si="1307">IF(A471&lt;&gt;"", V471/5*0.5+(1-(W471-1)/10)*0.25+X471*0.25, "")*10000</f>
        <v>5735.7200186790415</v>
      </c>
      <c r="Z471" s="50">
        <f t="shared" ref="Z471" si="1308">Y471-Y470</f>
        <v>-0.70739426605814515</v>
      </c>
      <c r="AA471" s="50">
        <f t="shared" si="1300"/>
        <v>3.6874999999999998E-2</v>
      </c>
      <c r="AB471" s="75">
        <f t="shared" si="1160"/>
        <v>6.145833333333333E-3</v>
      </c>
      <c r="AC471" s="51">
        <v>6.145833333333333E-3</v>
      </c>
      <c r="AD471" s="47" t="s">
        <v>987</v>
      </c>
      <c r="AE471" s="47" t="s">
        <v>987</v>
      </c>
      <c r="AF471" s="47" t="s">
        <v>987</v>
      </c>
    </row>
    <row r="472" spans="1:32" x14ac:dyDescent="0.15">
      <c r="A472" s="43" t="s">
        <v>1225</v>
      </c>
      <c r="B472" s="57">
        <v>125</v>
      </c>
      <c r="C472" s="57" t="s">
        <v>1449</v>
      </c>
      <c r="D472" s="58" t="s">
        <v>24</v>
      </c>
      <c r="E472" s="58" t="s">
        <v>1228</v>
      </c>
      <c r="F472" s="58">
        <v>1</v>
      </c>
      <c r="G472" s="46">
        <v>2</v>
      </c>
      <c r="H472" s="47" t="s">
        <v>1229</v>
      </c>
      <c r="I472" s="59" t="s">
        <v>1230</v>
      </c>
      <c r="J472" s="56">
        <v>41725</v>
      </c>
      <c r="K472" s="61"/>
      <c r="L472" s="61"/>
      <c r="M472" s="73" t="s">
        <v>1228</v>
      </c>
      <c r="N472" s="80">
        <f t="shared" si="1283"/>
        <v>4500</v>
      </c>
      <c r="O472" s="77">
        <f>AVERAGE($N$2:N472)</f>
        <v>6184.0351497994807</v>
      </c>
      <c r="P472" s="77">
        <f t="shared" ref="P472" si="1309">O472-O471</f>
        <v>-3.5830535102122667</v>
      </c>
      <c r="Q472" s="49">
        <f t="shared" ref="Q472" si="1310">AVERAGE(F465:F472)</f>
        <v>1.5625</v>
      </c>
      <c r="R472" s="49">
        <f t="shared" ref="R472" si="1311">AVERAGE(G465:G472)</f>
        <v>1.5</v>
      </c>
      <c r="S472" s="50">
        <f t="shared" ref="S472" si="1312">COUNTIF(H466:H472, "AC")/SUM(G466:G472)</f>
        <v>0.7</v>
      </c>
      <c r="T472" s="50">
        <f t="shared" ref="T472" si="1313">(Q472/5*0.5+(1-(R472-1)/10)*0.25+S472*0.25)*10000</f>
        <v>5687.5</v>
      </c>
      <c r="U472" s="50">
        <f t="shared" ref="U472" si="1314">T472-T471</f>
        <v>-343.74999999999909</v>
      </c>
      <c r="V472" s="50">
        <f>IF(A472&lt;&gt;"",AVERAGE($F$2:F472),"")</f>
        <v>1.7908704883227176</v>
      </c>
      <c r="W472" s="50">
        <f>IF(A472&lt;&gt;"", AVERAGE($G$2:G472), "")</f>
        <v>1.5520169851380043</v>
      </c>
      <c r="X472" s="50">
        <f>IF(A472&lt;&gt;"", COUNTIF($H$2:H472, "AC")/SUM($G$2:G472), "")</f>
        <v>0.63201094391244872</v>
      </c>
      <c r="Y472" s="50">
        <f t="shared" ref="Y472" si="1315">IF(A472&lt;&gt;"", V472/5*0.5+(1-(W472-1)/10)*0.25+X472*0.25, "")*10000</f>
        <v>5732.893601819339</v>
      </c>
      <c r="Z472" s="50">
        <f t="shared" ref="Z472" si="1316">Y472-Y471</f>
        <v>-2.8264168597024764</v>
      </c>
      <c r="AA472" s="50">
        <f t="shared" si="1300"/>
        <v>3.7499999999999999E-2</v>
      </c>
      <c r="AB472" s="75">
        <f t="shared" si="1160"/>
        <v>6.2499999999999995E-3</v>
      </c>
      <c r="AC472" s="51">
        <v>6.2499999999999995E-3</v>
      </c>
      <c r="AD472" s="47" t="s">
        <v>987</v>
      </c>
      <c r="AE472" s="47" t="s">
        <v>987</v>
      </c>
      <c r="AF472" s="47" t="s">
        <v>987</v>
      </c>
    </row>
    <row r="473" spans="1:32" x14ac:dyDescent="0.15">
      <c r="A473" s="43" t="s">
        <v>1225</v>
      </c>
      <c r="B473" s="57">
        <v>168</v>
      </c>
      <c r="C473" s="57" t="s">
        <v>1450</v>
      </c>
      <c r="D473" s="58" t="s">
        <v>1451</v>
      </c>
      <c r="E473" s="58">
        <v>1</v>
      </c>
      <c r="F473" s="58">
        <v>2.5</v>
      </c>
      <c r="G473" s="46">
        <v>1</v>
      </c>
      <c r="H473" s="47" t="s">
        <v>1229</v>
      </c>
      <c r="I473" s="59" t="s">
        <v>1230</v>
      </c>
      <c r="J473" s="56">
        <v>41725</v>
      </c>
      <c r="K473" s="61"/>
      <c r="L473" s="61" t="s">
        <v>1453</v>
      </c>
      <c r="M473" s="73" t="s">
        <v>1228</v>
      </c>
      <c r="N473" s="80">
        <f t="shared" si="1283"/>
        <v>7500</v>
      </c>
      <c r="O473" s="77">
        <f>AVERAGE($N$2:N473)</f>
        <v>6186.8232109227874</v>
      </c>
      <c r="P473" s="77">
        <f t="shared" ref="P473" si="1317">O473-O472</f>
        <v>2.7880611233067611</v>
      </c>
      <c r="Q473" s="49">
        <f t="shared" ref="Q473" si="1318">AVERAGE(F466:F473)</f>
        <v>1.625</v>
      </c>
      <c r="R473" s="49">
        <f t="shared" ref="R473" si="1319">AVERAGE(G466:G473)</f>
        <v>1.375</v>
      </c>
      <c r="S473" s="50">
        <f t="shared" ref="S473" si="1320">COUNTIF(H467:H473, "AC")/SUM(G467:G473)</f>
        <v>0.7</v>
      </c>
      <c r="T473" s="50">
        <f t="shared" ref="T473" si="1321">(Q473/5*0.5+(1-(R473-1)/10)*0.25+S473*0.25)*10000</f>
        <v>5781.25</v>
      </c>
      <c r="U473" s="50">
        <f t="shared" ref="U473" si="1322">T473-T472</f>
        <v>93.75</v>
      </c>
      <c r="V473" s="50">
        <f>IF(A473&lt;&gt;"",AVERAGE($F$2:F473),"")</f>
        <v>1.7923728813559323</v>
      </c>
      <c r="W473" s="50">
        <f>IF(A473&lt;&gt;"", AVERAGE($G$2:G473), "")</f>
        <v>1.5508474576271187</v>
      </c>
      <c r="X473" s="50">
        <f>IF(A473&lt;&gt;"", COUNTIF($H$2:H473, "AC")/SUM($G$2:G473), "")</f>
        <v>0.63251366120218577</v>
      </c>
      <c r="Y473" s="50">
        <f t="shared" ref="Y473" si="1323">IF(A473&lt;&gt;"", V473/5*0.5+(1-(W473-1)/10)*0.25+X473*0.25, "")*10000</f>
        <v>5735.9451699546171</v>
      </c>
      <c r="Z473" s="50">
        <f t="shared" ref="Z473" si="1324">Y473-Y472</f>
        <v>3.051568135278103</v>
      </c>
      <c r="AA473" s="50">
        <f t="shared" si="1300"/>
        <v>0.16125</v>
      </c>
      <c r="AB473" s="75">
        <f t="shared" si="1160"/>
        <v>2.6875E-2</v>
      </c>
      <c r="AC473" s="51">
        <v>2.6875E-2</v>
      </c>
      <c r="AD473" s="47" t="s">
        <v>987</v>
      </c>
      <c r="AE473" s="47" t="s">
        <v>987</v>
      </c>
      <c r="AF473" s="47" t="s">
        <v>987</v>
      </c>
    </row>
    <row r="474" spans="1:32" x14ac:dyDescent="0.15">
      <c r="A474" s="43" t="s">
        <v>1225</v>
      </c>
      <c r="B474" s="57">
        <v>28</v>
      </c>
      <c r="C474" s="57" t="s">
        <v>1452</v>
      </c>
      <c r="D474" s="58" t="s">
        <v>24</v>
      </c>
      <c r="E474" s="58" t="s">
        <v>1228</v>
      </c>
      <c r="F474" s="58">
        <v>1</v>
      </c>
      <c r="G474" s="46">
        <v>1</v>
      </c>
      <c r="H474" s="47" t="s">
        <v>1229</v>
      </c>
      <c r="I474" s="59" t="s">
        <v>1230</v>
      </c>
      <c r="J474" s="56">
        <v>41726</v>
      </c>
      <c r="K474" s="61"/>
      <c r="L474" s="61"/>
      <c r="M474" s="73" t="s">
        <v>1228</v>
      </c>
      <c r="N474" s="80">
        <f t="shared" si="1283"/>
        <v>6000</v>
      </c>
      <c r="O474" s="77">
        <f>AVERAGE($N$2:N474)</f>
        <v>6186.4282358468408</v>
      </c>
      <c r="P474" s="77">
        <f t="shared" ref="P474" si="1325">O474-O473</f>
        <v>-0.39497507594660419</v>
      </c>
      <c r="Q474" s="49">
        <f t="shared" ref="Q474" si="1326">AVERAGE(F467:F474)</f>
        <v>1.625</v>
      </c>
      <c r="R474" s="49">
        <f t="shared" ref="R474" si="1327">AVERAGE(G467:G474)</f>
        <v>1.375</v>
      </c>
      <c r="S474" s="50">
        <f t="shared" ref="S474" si="1328">COUNTIF(H468:H474, "AC")/SUM(G468:G474)</f>
        <v>0.7</v>
      </c>
      <c r="T474" s="50">
        <f t="shared" ref="T474" si="1329">(Q474/5*0.5+(1-(R474-1)/10)*0.25+S474*0.25)*10000</f>
        <v>5781.25</v>
      </c>
      <c r="U474" s="50">
        <f t="shared" ref="U474" si="1330">T474-T473</f>
        <v>0</v>
      </c>
      <c r="V474" s="50">
        <f>IF(A474&lt;&gt;"",AVERAGE($F$2:F474),"")</f>
        <v>1.7906976744186047</v>
      </c>
      <c r="W474" s="50">
        <f>IF(A474&lt;&gt;"", AVERAGE($G$2:G474), "")</f>
        <v>1.5496828752642706</v>
      </c>
      <c r="X474" s="50">
        <f>IF(A474&lt;&gt;"", COUNTIF($H$2:H474, "AC")/SUM($G$2:G474), "")</f>
        <v>0.63301500682128242</v>
      </c>
      <c r="Y474" s="50">
        <f t="shared" ref="Y474" si="1331">IF(A474&lt;&gt;"", V474/5*0.5+(1-(W474-1)/10)*0.25+X474*0.25, "")*10000</f>
        <v>5735.8144726557439</v>
      </c>
      <c r="Z474" s="50">
        <f t="shared" ref="Z474" si="1332">Y474-Y473</f>
        <v>-0.13069729887320136</v>
      </c>
      <c r="AA474" s="50">
        <f t="shared" si="1300"/>
        <v>1.4930555555555556E-2</v>
      </c>
      <c r="AB474" s="75">
        <f t="shared" si="1160"/>
        <v>2.488425925925926E-3</v>
      </c>
      <c r="AC474" s="51">
        <v>2.488425925925926E-3</v>
      </c>
      <c r="AD474" s="47" t="s">
        <v>987</v>
      </c>
      <c r="AE474" s="47" t="s">
        <v>987</v>
      </c>
      <c r="AF474" s="47" t="s">
        <v>987</v>
      </c>
    </row>
    <row r="475" spans="1:32" x14ac:dyDescent="0.15">
      <c r="A475" s="43" t="s">
        <v>1225</v>
      </c>
      <c r="B475" s="57">
        <v>190</v>
      </c>
      <c r="C475" s="57" t="s">
        <v>1454</v>
      </c>
      <c r="D475" s="58" t="s">
        <v>1451</v>
      </c>
      <c r="E475" s="58" t="s">
        <v>1228</v>
      </c>
      <c r="F475" s="58">
        <v>1</v>
      </c>
      <c r="G475" s="46">
        <v>2</v>
      </c>
      <c r="H475" s="47" t="s">
        <v>1229</v>
      </c>
      <c r="I475" s="59" t="s">
        <v>1230</v>
      </c>
      <c r="J475" s="56">
        <v>41726</v>
      </c>
      <c r="K475" s="61"/>
      <c r="L475" s="61"/>
      <c r="M475" s="73" t="s">
        <v>1228</v>
      </c>
      <c r="N475" s="80">
        <f t="shared" si="1283"/>
        <v>4500</v>
      </c>
      <c r="O475" s="77">
        <f>AVERAGE($N$2:N475)</f>
        <v>6182.8703703703704</v>
      </c>
      <c r="P475" s="77">
        <f t="shared" ref="P475" si="1333">O475-O474</f>
        <v>-3.557865476470397</v>
      </c>
      <c r="Q475" s="49">
        <f t="shared" ref="Q475" si="1334">AVERAGE(F468:F475)</f>
        <v>1.5625</v>
      </c>
      <c r="R475" s="49">
        <f t="shared" ref="R475" si="1335">AVERAGE(G468:G475)</f>
        <v>1.5</v>
      </c>
      <c r="S475" s="50">
        <f t="shared" ref="S475" si="1336">COUNTIF(H469:H475, "AC")/SUM(G469:G475)</f>
        <v>0.7</v>
      </c>
      <c r="T475" s="50">
        <f t="shared" ref="T475" si="1337">(Q475/5*0.5+(1-(R475-1)/10)*0.25+S475*0.25)*10000</f>
        <v>5687.5</v>
      </c>
      <c r="U475" s="50">
        <f t="shared" ref="U475" si="1338">T475-T474</f>
        <v>-93.75</v>
      </c>
      <c r="V475" s="50">
        <f>IF(A475&lt;&gt;"",AVERAGE($F$2:F475),"")</f>
        <v>1.7890295358649788</v>
      </c>
      <c r="W475" s="50">
        <f>IF(A475&lt;&gt;"", AVERAGE($G$2:G475), "")</f>
        <v>1.5506329113924051</v>
      </c>
      <c r="X475" s="50">
        <f>IF(A475&lt;&gt;"", COUNTIF($H$2:H475, "AC")/SUM($G$2:G475), "")</f>
        <v>0.63265306122448983</v>
      </c>
      <c r="Y475" s="50">
        <f t="shared" ref="Y475" si="1339">IF(A475&lt;&gt;"", V475/5*0.5+(1-(W475-1)/10)*0.25+X475*0.25, "")*10000</f>
        <v>5733.0039610781023</v>
      </c>
      <c r="Z475" s="50">
        <f t="shared" ref="Z475" si="1340">Y475-Y474</f>
        <v>-2.8105115776415914</v>
      </c>
      <c r="AA475" s="50">
        <f t="shared" si="1300"/>
        <v>2.8055555555555559E-2</v>
      </c>
      <c r="AB475" s="75">
        <f t="shared" si="1160"/>
        <v>4.6759259259259263E-3</v>
      </c>
      <c r="AC475" s="51">
        <v>4.6759259259259263E-3</v>
      </c>
      <c r="AD475" s="47" t="s">
        <v>987</v>
      </c>
      <c r="AE475" s="47" t="s">
        <v>987</v>
      </c>
      <c r="AF475" s="47" t="s">
        <v>987</v>
      </c>
    </row>
    <row r="476" spans="1:32" x14ac:dyDescent="0.15">
      <c r="A476" s="43" t="s">
        <v>1225</v>
      </c>
      <c r="B476" s="57">
        <v>400</v>
      </c>
      <c r="C476" s="57" t="s">
        <v>1455</v>
      </c>
      <c r="D476" s="58" t="s">
        <v>1456</v>
      </c>
      <c r="E476" s="58">
        <v>1</v>
      </c>
      <c r="F476" s="58">
        <v>2.5</v>
      </c>
      <c r="G476" s="46">
        <v>1</v>
      </c>
      <c r="H476" s="47" t="s">
        <v>1229</v>
      </c>
      <c r="I476" s="59" t="s">
        <v>1230</v>
      </c>
      <c r="J476" s="56">
        <v>41726</v>
      </c>
      <c r="K476" s="61"/>
      <c r="L476" s="61" t="s">
        <v>1457</v>
      </c>
      <c r="M476" s="73" t="s">
        <v>1228</v>
      </c>
      <c r="N476" s="80">
        <f t="shared" si="1283"/>
        <v>7500</v>
      </c>
      <c r="O476" s="77">
        <f>AVERAGE($N$2:N476)</f>
        <v>6185.6432748538009</v>
      </c>
      <c r="P476" s="77">
        <f t="shared" ref="P476" si="1341">O476-O475</f>
        <v>2.7729044834304659</v>
      </c>
      <c r="Q476" s="49">
        <f t="shared" ref="Q476" si="1342">AVERAGE(F469:F476)</f>
        <v>1.75</v>
      </c>
      <c r="R476" s="49">
        <f t="shared" ref="R476" si="1343">AVERAGE(G469:G476)</f>
        <v>1.375</v>
      </c>
      <c r="S476" s="50">
        <f t="shared" ref="S476" si="1344">COUNTIF(H470:H476, "AC")/SUM(G470:G476)</f>
        <v>0.7</v>
      </c>
      <c r="T476" s="50">
        <f t="shared" ref="T476" si="1345">(Q476/5*0.5+(1-(R476-1)/10)*0.25+S476*0.25)*10000</f>
        <v>5906.25</v>
      </c>
      <c r="U476" s="50">
        <f t="shared" ref="U476" si="1346">T476-T475</f>
        <v>218.75</v>
      </c>
      <c r="V476" s="50">
        <f>IF(A476&lt;&gt;"",AVERAGE($F$2:F476),"")</f>
        <v>1.7905263157894737</v>
      </c>
      <c r="W476" s="50">
        <f>IF(A476&lt;&gt;"", AVERAGE($G$2:G476), "")</f>
        <v>1.5494736842105263</v>
      </c>
      <c r="X476" s="50">
        <f>IF(A476&lt;&gt;"", COUNTIF($H$2:H476, "AC")/SUM($G$2:G476), "")</f>
        <v>0.63315217391304346</v>
      </c>
      <c r="Y476" s="50">
        <f t="shared" ref="Y476" si="1347">IF(A476&lt;&gt;"", V476/5*0.5+(1-(W476-1)/10)*0.25+X476*0.25, "")*10000</f>
        <v>5736.0383295194506</v>
      </c>
      <c r="Z476" s="50">
        <f t="shared" ref="Z476" si="1348">Y476-Y475</f>
        <v>3.0343684413483061</v>
      </c>
      <c r="AA476" s="50">
        <f t="shared" si="1300"/>
        <v>5.2361111111111108E-2</v>
      </c>
      <c r="AB476" s="75">
        <f t="shared" si="1160"/>
        <v>8.726851851851852E-3</v>
      </c>
      <c r="AC476" s="51">
        <v>8.726851851851852E-3</v>
      </c>
      <c r="AD476" s="47" t="s">
        <v>987</v>
      </c>
      <c r="AE476" s="47" t="s">
        <v>987</v>
      </c>
      <c r="AF476" s="47" t="s">
        <v>987</v>
      </c>
    </row>
    <row r="477" spans="1:32" x14ac:dyDescent="0.15">
      <c r="A477" s="43" t="s">
        <v>1225</v>
      </c>
      <c r="B477" s="57">
        <v>160</v>
      </c>
      <c r="C477" s="57" t="s">
        <v>1458</v>
      </c>
      <c r="D477" s="58" t="s">
        <v>1459</v>
      </c>
      <c r="E477" s="58">
        <v>1</v>
      </c>
      <c r="F477" s="58">
        <v>3</v>
      </c>
      <c r="G477" s="46">
        <v>3</v>
      </c>
      <c r="H477" s="47" t="s">
        <v>1229</v>
      </c>
      <c r="I477" s="59" t="s">
        <v>1230</v>
      </c>
      <c r="J477" s="56">
        <v>41727</v>
      </c>
      <c r="K477" s="61"/>
      <c r="L477" s="61" t="s">
        <v>1460</v>
      </c>
      <c r="M477" s="73" t="s">
        <v>1228</v>
      </c>
      <c r="N477" s="80">
        <f t="shared" si="1283"/>
        <v>5833.3333333333339</v>
      </c>
      <c r="O477" s="77">
        <f>AVERAGE($N$2:N477)</f>
        <v>6184.9031279178344</v>
      </c>
      <c r="P477" s="77">
        <f t="shared" ref="P477" si="1349">O477-O476</f>
        <v>-0.74014693596654979</v>
      </c>
      <c r="Q477" s="49">
        <f t="shared" ref="Q477" si="1350">AVERAGE(F470:F477)</f>
        <v>2</v>
      </c>
      <c r="R477" s="49">
        <f t="shared" ref="R477" si="1351">AVERAGE(G470:G477)</f>
        <v>1.625</v>
      </c>
      <c r="S477" s="50">
        <f t="shared" ref="S477" si="1352">COUNTIF(H471:H477, "AC")/SUM(G471:G477)</f>
        <v>0.58333333333333337</v>
      </c>
      <c r="T477" s="50">
        <f t="shared" ref="T477" si="1353">(Q477/5*0.5+(1-(R477-1)/10)*0.25+S477*0.25)*10000</f>
        <v>5802.083333333333</v>
      </c>
      <c r="U477" s="50">
        <f t="shared" ref="U477" si="1354">T477-T476</f>
        <v>-104.16666666666697</v>
      </c>
      <c r="V477" s="50">
        <f>IF(A477&lt;&gt;"",AVERAGE($F$2:F477),"")</f>
        <v>1.7930672268907564</v>
      </c>
      <c r="W477" s="50">
        <f>IF(A477&lt;&gt;"", AVERAGE($G$2:G477), "")</f>
        <v>1.5525210084033614</v>
      </c>
      <c r="X477" s="50">
        <f>IF(A477&lt;&gt;"", COUNTIF($H$2:H477, "AC")/SUM($G$2:G477), "")</f>
        <v>0.63193504736129902</v>
      </c>
      <c r="Y477" s="50">
        <f t="shared" ref="Y477" si="1355">IF(A477&lt;&gt;"", V477/5*0.5+(1-(W477-1)/10)*0.25+X477*0.25, "")*10000</f>
        <v>5734.774593193164</v>
      </c>
      <c r="Z477" s="50">
        <f t="shared" ref="Z477" si="1356">Y477-Y476</f>
        <v>-1.263736326286562</v>
      </c>
      <c r="AA477" s="50">
        <f t="shared" si="1300"/>
        <v>7.4375000000000011E-2</v>
      </c>
      <c r="AB477" s="75">
        <f t="shared" si="1160"/>
        <v>1.2395833333333335E-2</v>
      </c>
      <c r="AC477" s="51">
        <v>1.2395833333333335E-2</v>
      </c>
      <c r="AD477" s="47" t="s">
        <v>987</v>
      </c>
      <c r="AE477" s="47" t="s">
        <v>987</v>
      </c>
      <c r="AF477" s="47" t="s">
        <v>987</v>
      </c>
    </row>
    <row r="478" spans="1:32" x14ac:dyDescent="0.15">
      <c r="A478" s="43" t="s">
        <v>1225</v>
      </c>
      <c r="B478" s="57">
        <v>155</v>
      </c>
      <c r="C478" s="57" t="s">
        <v>1461</v>
      </c>
      <c r="D478" s="58" t="s">
        <v>1272</v>
      </c>
      <c r="E478" s="58" t="s">
        <v>1228</v>
      </c>
      <c r="F478" s="58">
        <v>1</v>
      </c>
      <c r="G478" s="46">
        <v>1</v>
      </c>
      <c r="H478" s="47" t="s">
        <v>1229</v>
      </c>
      <c r="I478" s="59" t="s">
        <v>1230</v>
      </c>
      <c r="J478" s="56">
        <v>41728</v>
      </c>
      <c r="K478" s="61"/>
      <c r="L478" s="61"/>
      <c r="M478" s="73" t="s">
        <v>1228</v>
      </c>
      <c r="N478" s="80">
        <f t="shared" si="1283"/>
        <v>6000</v>
      </c>
      <c r="O478" s="77">
        <f>AVERAGE($N$2:N478)</f>
        <v>6184.5154903331004</v>
      </c>
      <c r="P478" s="77">
        <f t="shared" ref="P478" si="1357">O478-O477</f>
        <v>-0.38763758473396592</v>
      </c>
      <c r="Q478" s="49">
        <f t="shared" ref="Q478" si="1358">AVERAGE(F471:F478)</f>
        <v>1.75</v>
      </c>
      <c r="R478" s="49">
        <f t="shared" ref="R478" si="1359">AVERAGE(G471:G478)</f>
        <v>1.625</v>
      </c>
      <c r="S478" s="50">
        <f t="shared" ref="S478" si="1360">COUNTIF(H472:H478, "AC")/SUM(G472:G478)</f>
        <v>0.63636363636363635</v>
      </c>
      <c r="T478" s="50">
        <f t="shared" ref="T478" si="1361">(Q478/5*0.5+(1-(R478-1)/10)*0.25+S478*0.25)*10000</f>
        <v>5684.659090909091</v>
      </c>
      <c r="U478" s="50">
        <f t="shared" ref="U478" si="1362">T478-T477</f>
        <v>-117.42424242424204</v>
      </c>
      <c r="V478" s="50">
        <f>IF(A478&lt;&gt;"",AVERAGE($F$2:F478),"")</f>
        <v>1.7914046121593292</v>
      </c>
      <c r="W478" s="50">
        <f>IF(A478&lt;&gt;"", AVERAGE($G$2:G478), "")</f>
        <v>1.5513626834381551</v>
      </c>
      <c r="X478" s="50">
        <f>IF(A478&lt;&gt;"", COUNTIF($H$2:H478, "AC")/SUM($G$2:G478), "")</f>
        <v>0.63243243243243241</v>
      </c>
      <c r="Y478" s="50">
        <f t="shared" ref="Y478" si="1363">IF(A478&lt;&gt;"", V478/5*0.5+(1-(W478-1)/10)*0.25+X478*0.25, "")*10000</f>
        <v>5734.6450223808706</v>
      </c>
      <c r="Z478" s="50">
        <f t="shared" ref="Z478" si="1364">Y478-Y477</f>
        <v>-0.12957081229342293</v>
      </c>
      <c r="AA478" s="50">
        <f t="shared" si="1300"/>
        <v>1.3263888888888888E-2</v>
      </c>
      <c r="AB478" s="75">
        <f t="shared" si="1160"/>
        <v>2.2106481481481478E-3</v>
      </c>
      <c r="AC478" s="51">
        <v>2.2106481481481478E-3</v>
      </c>
      <c r="AD478" s="47" t="s">
        <v>987</v>
      </c>
      <c r="AE478" s="47" t="s">
        <v>987</v>
      </c>
      <c r="AF478" s="47" t="s">
        <v>987</v>
      </c>
    </row>
    <row r="479" spans="1:32" x14ac:dyDescent="0.15">
      <c r="A479" s="43" t="s">
        <v>1225</v>
      </c>
      <c r="B479" s="57">
        <v>14</v>
      </c>
      <c r="C479" s="57" t="s">
        <v>1462</v>
      </c>
      <c r="D479" s="58" t="s">
        <v>132</v>
      </c>
      <c r="E479" s="58">
        <v>1</v>
      </c>
      <c r="F479" s="58">
        <v>1</v>
      </c>
      <c r="G479" s="46">
        <v>2</v>
      </c>
      <c r="H479" s="47" t="s">
        <v>1229</v>
      </c>
      <c r="I479" s="59" t="s">
        <v>1230</v>
      </c>
      <c r="J479" s="56">
        <v>41728</v>
      </c>
      <c r="K479" s="61"/>
      <c r="L479" s="61" t="s">
        <v>1463</v>
      </c>
      <c r="M479" s="73" t="s">
        <v>1228</v>
      </c>
      <c r="N479" s="80">
        <f t="shared" si="1283"/>
        <v>4500</v>
      </c>
      <c r="O479" s="77">
        <f>AVERAGE($N$2:N479)</f>
        <v>6180.99139934914</v>
      </c>
      <c r="P479" s="77">
        <f t="shared" ref="P479" si="1365">O479-O478</f>
        <v>-3.5240909839603773</v>
      </c>
      <c r="Q479" s="49">
        <f t="shared" ref="Q479" si="1366">AVERAGE(F472:F479)</f>
        <v>1.625</v>
      </c>
      <c r="R479" s="49">
        <f t="shared" ref="R479" si="1367">AVERAGE(G472:G479)</f>
        <v>1.625</v>
      </c>
      <c r="S479" s="50">
        <f t="shared" ref="S479" si="1368">COUNTIF(H473:H479, "AC")/SUM(G473:G479)</f>
        <v>0.63636363636363635</v>
      </c>
      <c r="T479" s="50">
        <f t="shared" ref="T479" si="1369">(Q479/5*0.5+(1-(R479-1)/10)*0.25+S479*0.25)*10000</f>
        <v>5559.6590909090901</v>
      </c>
      <c r="U479" s="50">
        <f t="shared" ref="U479" si="1370">T479-T478</f>
        <v>-125.00000000000091</v>
      </c>
      <c r="V479" s="50">
        <f>IF(A479&lt;&gt;"",AVERAGE($F$2:F479),"")</f>
        <v>1.7897489539748954</v>
      </c>
      <c r="W479" s="50">
        <f>IF(A479&lt;&gt;"", AVERAGE($G$2:G479), "")</f>
        <v>1.5523012552301256</v>
      </c>
      <c r="X479" s="50">
        <f>IF(A479&lt;&gt;"", COUNTIF($H$2:H479, "AC")/SUM($G$2:G479), "")</f>
        <v>0.63207547169811318</v>
      </c>
      <c r="Y479" s="50">
        <f t="shared" ref="Y479" si="1371">IF(A479&lt;&gt;"", V479/5*0.5+(1-(W479-1)/10)*0.25+X479*0.25, "")*10000</f>
        <v>5731.8623194126458</v>
      </c>
      <c r="Z479" s="50">
        <f t="shared" ref="Z479" si="1372">Y479-Y478</f>
        <v>-2.7827029682248394</v>
      </c>
      <c r="AA479" s="50">
        <f t="shared" si="1300"/>
        <v>4.2569444444444444E-2</v>
      </c>
      <c r="AB479" s="75">
        <f t="shared" si="1160"/>
        <v>7.0949074074074074E-3</v>
      </c>
      <c r="AC479" s="51">
        <v>7.0949074074074074E-3</v>
      </c>
      <c r="AD479" s="47" t="s">
        <v>987</v>
      </c>
      <c r="AE479" s="47" t="s">
        <v>987</v>
      </c>
      <c r="AF479" s="47" t="s">
        <v>987</v>
      </c>
    </row>
    <row r="480" spans="1:32" x14ac:dyDescent="0.15">
      <c r="A480" s="43" t="s">
        <v>1225</v>
      </c>
      <c r="B480" s="57">
        <v>58</v>
      </c>
      <c r="C480" s="57" t="s">
        <v>1464</v>
      </c>
      <c r="D480" s="58" t="s">
        <v>24</v>
      </c>
      <c r="E480" s="58" t="s">
        <v>1228</v>
      </c>
      <c r="F480" s="58">
        <v>1</v>
      </c>
      <c r="G480" s="46">
        <v>1</v>
      </c>
      <c r="H480" s="47" t="s">
        <v>1229</v>
      </c>
      <c r="I480" s="59" t="s">
        <v>1230</v>
      </c>
      <c r="J480" s="56">
        <v>41728</v>
      </c>
      <c r="K480" s="61"/>
      <c r="L480" s="61"/>
      <c r="M480" s="73" t="s">
        <v>1228</v>
      </c>
      <c r="N480" s="80">
        <f t="shared" si="1283"/>
        <v>6000</v>
      </c>
      <c r="O480" s="77">
        <f>AVERAGE($N$2:N480)</f>
        <v>6180.6135467408958</v>
      </c>
      <c r="P480" s="77">
        <f t="shared" ref="P480" si="1373">O480-O479</f>
        <v>-0.3778526082442113</v>
      </c>
      <c r="Q480" s="49">
        <f t="shared" ref="Q480" si="1374">AVERAGE(F473:F480)</f>
        <v>1.625</v>
      </c>
      <c r="R480" s="49">
        <f t="shared" ref="R480" si="1375">AVERAGE(G473:G480)</f>
        <v>1.5</v>
      </c>
      <c r="S480" s="50">
        <f t="shared" ref="S480" si="1376">COUNTIF(H474:H480, "AC")/SUM(G474:G480)</f>
        <v>0.63636363636363635</v>
      </c>
      <c r="T480" s="50">
        <f t="shared" ref="T480" si="1377">(Q480/5*0.5+(1-(R480-1)/10)*0.25+S480*0.25)*10000</f>
        <v>5590.909090909091</v>
      </c>
      <c r="U480" s="50">
        <f t="shared" ref="U480" si="1378">T480-T479</f>
        <v>31.250000000000909</v>
      </c>
      <c r="V480" s="50">
        <f>IF(A480&lt;&gt;"",AVERAGE($F$2:F480),"")</f>
        <v>1.7881002087682671</v>
      </c>
      <c r="W480" s="50">
        <f>IF(A480&lt;&gt;"", AVERAGE($G$2:G480), "")</f>
        <v>1.5511482254697286</v>
      </c>
      <c r="X480" s="50">
        <f>IF(A480&lt;&gt;"", COUNTIF($H$2:H480, "AC")/SUM($G$2:G480), "")</f>
        <v>0.63257065948855984</v>
      </c>
      <c r="Y480" s="50">
        <f t="shared" ref="Y480" si="1379">IF(A480&lt;&gt;"", V480/5*0.5+(1-(W480-1)/10)*0.25+X480*0.25, "")*10000</f>
        <v>5731.7398011222358</v>
      </c>
      <c r="Z480" s="50">
        <f t="shared" ref="Z480" si="1380">Y480-Y479</f>
        <v>-0.12251829040997109</v>
      </c>
      <c r="AA480" s="50">
        <f t="shared" si="1300"/>
        <v>2.3611111111111114E-2</v>
      </c>
      <c r="AB480" s="75">
        <f t="shared" si="1160"/>
        <v>3.9351851851851857E-3</v>
      </c>
      <c r="AC480" s="51">
        <v>3.9351851851851857E-3</v>
      </c>
      <c r="AD480" s="47" t="s">
        <v>987</v>
      </c>
      <c r="AE480" s="47" t="s">
        <v>987</v>
      </c>
      <c r="AF480" s="47" t="s">
        <v>987</v>
      </c>
    </row>
    <row r="481" spans="1:32" x14ac:dyDescent="0.15">
      <c r="A481" s="43" t="s">
        <v>1225</v>
      </c>
      <c r="B481" s="57">
        <v>633</v>
      </c>
      <c r="C481" s="57" t="s">
        <v>1465</v>
      </c>
      <c r="D481" s="58" t="s">
        <v>141</v>
      </c>
      <c r="E481" s="58" t="s">
        <v>1228</v>
      </c>
      <c r="F481" s="58">
        <v>1</v>
      </c>
      <c r="G481" s="46">
        <v>1</v>
      </c>
      <c r="H481" s="47" t="s">
        <v>1229</v>
      </c>
      <c r="I481" s="59" t="s">
        <v>1230</v>
      </c>
      <c r="J481" s="56">
        <v>41729</v>
      </c>
      <c r="K481" s="61"/>
      <c r="L481" s="61"/>
      <c r="M481" s="73" t="s">
        <v>1228</v>
      </c>
      <c r="N481" s="80">
        <f t="shared" si="1283"/>
        <v>6000</v>
      </c>
      <c r="O481" s="77">
        <f>AVERAGE($N$2:N481)</f>
        <v>6180.2372685185192</v>
      </c>
      <c r="P481" s="77">
        <f t="shared" ref="P481" si="1381">O481-O480</f>
        <v>-0.37627822237664077</v>
      </c>
      <c r="Q481" s="49">
        <f t="shared" ref="Q481" si="1382">AVERAGE(F474:F481)</f>
        <v>1.4375</v>
      </c>
      <c r="R481" s="49">
        <f t="shared" ref="R481" si="1383">AVERAGE(G474:G481)</f>
        <v>1.5</v>
      </c>
      <c r="S481" s="50">
        <f t="shared" ref="S481" si="1384">COUNTIF(H475:H481, "AC")/SUM(G475:G481)</f>
        <v>0.63636363636363635</v>
      </c>
      <c r="T481" s="50">
        <f t="shared" ref="T481" si="1385">(Q481/5*0.5+(1-(R481-1)/10)*0.25+S481*0.25)*10000</f>
        <v>5403.4090909090901</v>
      </c>
      <c r="U481" s="50">
        <f t="shared" ref="U481" si="1386">T481-T480</f>
        <v>-187.50000000000091</v>
      </c>
      <c r="V481" s="50">
        <f>IF(A481&lt;&gt;"",AVERAGE($F$2:F481),"")</f>
        <v>1.7864583333333333</v>
      </c>
      <c r="W481" s="50">
        <f>IF(A481&lt;&gt;"", AVERAGE($G$2:G481), "")</f>
        <v>1.55</v>
      </c>
      <c r="X481" s="50">
        <f>IF(A481&lt;&gt;"", COUNTIF($H$2:H481, "AC")/SUM($G$2:G481), "")</f>
        <v>0.63306451612903225</v>
      </c>
      <c r="Y481" s="50">
        <f t="shared" ref="Y481" si="1387">IF(A481&lt;&gt;"", V481/5*0.5+(1-(W481-1)/10)*0.25+X481*0.25, "")*10000</f>
        <v>5731.6196236559144</v>
      </c>
      <c r="Z481" s="50">
        <f t="shared" ref="Z481" si="1388">Y481-Y480</f>
        <v>-0.1201774663213655</v>
      </c>
      <c r="AA481" s="50">
        <f t="shared" si="1300"/>
        <v>1.2569444444444444E-2</v>
      </c>
      <c r="AB481" s="75">
        <f t="shared" si="1160"/>
        <v>2.0949074074074073E-3</v>
      </c>
      <c r="AC481" s="51">
        <v>2.0949074074074073E-3</v>
      </c>
      <c r="AD481" s="47" t="s">
        <v>987</v>
      </c>
      <c r="AE481" s="47" t="s">
        <v>987</v>
      </c>
      <c r="AF481" s="47" t="s">
        <v>987</v>
      </c>
    </row>
    <row r="482" spans="1:32" x14ac:dyDescent="0.15">
      <c r="A482" s="43" t="s">
        <v>1225</v>
      </c>
      <c r="B482" s="57">
        <v>680</v>
      </c>
      <c r="C482" s="57" t="s">
        <v>1466</v>
      </c>
      <c r="D482" s="58" t="s">
        <v>24</v>
      </c>
      <c r="E482" s="58" t="s">
        <v>1228</v>
      </c>
      <c r="F482" s="58">
        <v>1.5</v>
      </c>
      <c r="G482" s="46">
        <v>1</v>
      </c>
      <c r="H482" s="47" t="s">
        <v>1229</v>
      </c>
      <c r="I482" s="59" t="s">
        <v>1230</v>
      </c>
      <c r="J482" s="56">
        <v>41729</v>
      </c>
      <c r="K482" s="61"/>
      <c r="L482" s="61"/>
      <c r="M482" s="73" t="s">
        <v>1228</v>
      </c>
      <c r="N482" s="80">
        <f t="shared" si="1283"/>
        <v>6500</v>
      </c>
      <c r="O482" s="77">
        <f>AVERAGE($N$2:N482)</f>
        <v>6180.9020559020564</v>
      </c>
      <c r="P482" s="77">
        <f t="shared" ref="P482" si="1389">O482-O481</f>
        <v>0.6647873835372593</v>
      </c>
      <c r="Q482" s="49">
        <f t="shared" ref="Q482" si="1390">AVERAGE(F475:F482)</f>
        <v>1.5</v>
      </c>
      <c r="R482" s="49">
        <f t="shared" ref="R482" si="1391">AVERAGE(G475:G482)</f>
        <v>1.5</v>
      </c>
      <c r="S482" s="50">
        <f t="shared" ref="S482" si="1392">COUNTIF(H476:H482, "AC")/SUM(G476:G482)</f>
        <v>0.7</v>
      </c>
      <c r="T482" s="50">
        <f t="shared" ref="T482" si="1393">(Q482/5*0.5+(1-(R482-1)/10)*0.25+S482*0.25)*10000</f>
        <v>5625</v>
      </c>
      <c r="U482" s="50">
        <f t="shared" ref="U482" si="1394">T482-T481</f>
        <v>221.59090909090992</v>
      </c>
      <c r="V482" s="50">
        <f>IF(A482&lt;&gt;"",AVERAGE($F$2:F482),"")</f>
        <v>1.7858627858627858</v>
      </c>
      <c r="W482" s="50">
        <f>IF(A482&lt;&gt;"", AVERAGE($G$2:G482), "")</f>
        <v>1.5488565488565489</v>
      </c>
      <c r="X482" s="50">
        <f>IF(A482&lt;&gt;"", COUNTIF($H$2:H482, "AC")/SUM($G$2:G482), "")</f>
        <v>0.63355704697986581</v>
      </c>
      <c r="Y482" s="50">
        <f t="shared" ref="Y482" si="1395">IF(A482&lt;&gt;"", V482/5*0.5+(1-(W482-1)/10)*0.25+X482*0.25, "")*10000</f>
        <v>5732.5412660983129</v>
      </c>
      <c r="Z482" s="50">
        <f t="shared" ref="Z482" si="1396">Y482-Y481</f>
        <v>0.92164244239847903</v>
      </c>
      <c r="AA482" s="50">
        <f t="shared" si="1300"/>
        <v>4.2569444444444444E-2</v>
      </c>
      <c r="AB482" s="75">
        <f t="shared" si="1160"/>
        <v>7.0949074074074074E-3</v>
      </c>
      <c r="AC482" s="51">
        <v>7.0949074074074074E-3</v>
      </c>
      <c r="AD482" s="47" t="s">
        <v>987</v>
      </c>
      <c r="AE482" s="47" t="s">
        <v>987</v>
      </c>
      <c r="AF482" s="47" t="s">
        <v>987</v>
      </c>
    </row>
    <row r="483" spans="1:32" x14ac:dyDescent="0.15">
      <c r="A483" s="43" t="s">
        <v>1225</v>
      </c>
      <c r="B483" s="57">
        <v>507</v>
      </c>
      <c r="C483" s="57" t="s">
        <v>1467</v>
      </c>
      <c r="D483" s="58" t="s">
        <v>141</v>
      </c>
      <c r="E483" s="58" t="s">
        <v>1228</v>
      </c>
      <c r="F483" s="58">
        <v>1</v>
      </c>
      <c r="G483" s="46">
        <v>1</v>
      </c>
      <c r="H483" s="47" t="s">
        <v>1229</v>
      </c>
      <c r="I483" s="59" t="s">
        <v>1230</v>
      </c>
      <c r="J483" s="56">
        <v>41734</v>
      </c>
      <c r="K483" s="61"/>
      <c r="L483" s="61"/>
      <c r="M483" s="73" t="s">
        <v>1228</v>
      </c>
      <c r="N483" s="80">
        <f t="shared" si="1283"/>
        <v>6000</v>
      </c>
      <c r="O483" s="77">
        <f>AVERAGE($N$2:N483)</f>
        <v>6180.5267404333799</v>
      </c>
      <c r="P483" s="77">
        <f t="shared" ref="P483" si="1397">O483-O482</f>
        <v>-0.37531546867649013</v>
      </c>
      <c r="Q483" s="49">
        <f t="shared" ref="Q483" si="1398">AVERAGE(F476:F483)</f>
        <v>1.5</v>
      </c>
      <c r="R483" s="49">
        <f t="shared" ref="R483" si="1399">AVERAGE(G476:G483)</f>
        <v>1.375</v>
      </c>
      <c r="S483" s="50">
        <f t="shared" ref="S483" si="1400">COUNTIF(H477:H483, "AC")/SUM(G477:G483)</f>
        <v>0.7</v>
      </c>
      <c r="T483" s="50">
        <f t="shared" ref="T483" si="1401">(Q483/5*0.5+(1-(R483-1)/10)*0.25+S483*0.25)*10000</f>
        <v>5656.25</v>
      </c>
      <c r="U483" s="50">
        <f t="shared" ref="U483" si="1402">T483-T482</f>
        <v>31.25</v>
      </c>
      <c r="V483" s="50">
        <f>IF(A483&lt;&gt;"",AVERAGE($F$2:F483),"")</f>
        <v>1.7842323651452283</v>
      </c>
      <c r="W483" s="50">
        <f>IF(A483&lt;&gt;"", AVERAGE($G$2:G483), "")</f>
        <v>1.5477178423236515</v>
      </c>
      <c r="X483" s="50">
        <f>IF(A483&lt;&gt;"", COUNTIF($H$2:H483, "AC")/SUM($G$2:G483), "")</f>
        <v>0.63404825737265413</v>
      </c>
      <c r="Y483" s="50">
        <f t="shared" ref="Y483" si="1403">IF(A483&lt;&gt;"", V483/5*0.5+(1-(W483-1)/10)*0.25+X483*0.25, "")*10000</f>
        <v>5732.4235479959507</v>
      </c>
      <c r="Z483" s="50">
        <f t="shared" ref="Z483:Z484" si="1404">Y483-Y482</f>
        <v>-0.11771810236223246</v>
      </c>
      <c r="AA483" s="50">
        <f t="shared" si="1300"/>
        <v>2.9166666666666667E-2</v>
      </c>
      <c r="AB483" s="75">
        <f t="shared" si="1160"/>
        <v>4.8611111111111112E-3</v>
      </c>
      <c r="AC483" s="51">
        <v>4.8611111111111112E-3</v>
      </c>
      <c r="AD483" s="47" t="s">
        <v>987</v>
      </c>
      <c r="AE483" s="47" t="s">
        <v>987</v>
      </c>
      <c r="AF483" s="47" t="s">
        <v>987</v>
      </c>
    </row>
    <row r="484" spans="1:32" x14ac:dyDescent="0.15">
      <c r="A484" s="43" t="s">
        <v>1225</v>
      </c>
      <c r="B484" s="57">
        <v>686</v>
      </c>
      <c r="C484" s="57" t="s">
        <v>1468</v>
      </c>
      <c r="D484" s="58" t="s">
        <v>1469</v>
      </c>
      <c r="E484" s="58">
        <v>1</v>
      </c>
      <c r="F484" s="58">
        <v>2.5</v>
      </c>
      <c r="G484" s="46">
        <v>3</v>
      </c>
      <c r="H484" s="47" t="s">
        <v>1229</v>
      </c>
      <c r="I484" s="59" t="s">
        <v>1230</v>
      </c>
      <c r="J484" s="56">
        <v>41734</v>
      </c>
      <c r="K484" s="61"/>
      <c r="L484" s="61"/>
      <c r="M484" s="73" t="s">
        <v>1228</v>
      </c>
      <c r="N484" s="80">
        <f t="shared" si="1283"/>
        <v>5333.333333333333</v>
      </c>
      <c r="O484" s="77">
        <f>AVERAGE($N$2:N484)</f>
        <v>6178.7727168161955</v>
      </c>
      <c r="P484" s="77">
        <f t="shared" ref="P484" si="1405">O484-O483</f>
        <v>-1.7540236171844299</v>
      </c>
      <c r="Q484" s="49">
        <f t="shared" ref="Q484" si="1406">AVERAGE(F477:F484)</f>
        <v>1.5</v>
      </c>
      <c r="R484" s="49">
        <f t="shared" ref="R484" si="1407">AVERAGE(G477:G484)</f>
        <v>1.625</v>
      </c>
      <c r="S484" s="50">
        <f t="shared" ref="S484" si="1408">COUNTIF(H478:H484, "AC")/SUM(G478:G484)</f>
        <v>0.7</v>
      </c>
      <c r="T484" s="50">
        <f t="shared" ref="T484" si="1409">(Q484/5*0.5+(1-(R484-1)/10)*0.25+S484*0.25)*10000</f>
        <v>5593.75</v>
      </c>
      <c r="U484" s="50">
        <f t="shared" ref="U484" si="1410">T484-T483</f>
        <v>-62.5</v>
      </c>
      <c r="V484" s="50">
        <f>IF(A484&lt;&gt;"",AVERAGE($F$2:F484),"")</f>
        <v>1.7857142857142858</v>
      </c>
      <c r="W484" s="50">
        <f>IF(A484&lt;&gt;"", AVERAGE($G$2:G484), "")</f>
        <v>1.5507246376811594</v>
      </c>
      <c r="X484" s="50">
        <f>IF(A484&lt;&gt;"", COUNTIF($H$2:H484, "AC")/SUM($G$2:G484), "")</f>
        <v>0.63284379172229643</v>
      </c>
      <c r="Y484" s="50">
        <f t="shared" ref="Y484" si="1411">IF(A484&lt;&gt;"", V484/5*0.5+(1-(W484-1)/10)*0.25+X484*0.25, "")*10000</f>
        <v>5730.1426055997372</v>
      </c>
      <c r="Z484" s="50">
        <f t="shared" si="1404"/>
        <v>-2.2809423962135043</v>
      </c>
      <c r="AA484" s="50">
        <f t="shared" si="1300"/>
        <v>0.1875</v>
      </c>
      <c r="AB484" s="75">
        <f t="shared" si="1160"/>
        <v>3.125E-2</v>
      </c>
      <c r="AC484" s="51">
        <v>3.125E-2</v>
      </c>
      <c r="AD484" s="47" t="s">
        <v>987</v>
      </c>
      <c r="AE484" s="47" t="s">
        <v>987</v>
      </c>
      <c r="AF484" s="47" t="s">
        <v>987</v>
      </c>
    </row>
    <row r="485" spans="1:32" x14ac:dyDescent="0.15">
      <c r="A485" s="43" t="s">
        <v>1225</v>
      </c>
      <c r="B485" s="57">
        <v>804</v>
      </c>
      <c r="C485" s="57" t="s">
        <v>1470</v>
      </c>
      <c r="D485" s="58" t="s">
        <v>1342</v>
      </c>
      <c r="E485" s="58" t="s">
        <v>1228</v>
      </c>
      <c r="F485" s="58">
        <v>1</v>
      </c>
      <c r="G485" s="46">
        <v>1</v>
      </c>
      <c r="H485" s="47" t="s">
        <v>1229</v>
      </c>
      <c r="I485" s="59" t="s">
        <v>1230</v>
      </c>
      <c r="J485" s="56">
        <v>41737</v>
      </c>
      <c r="K485" s="61"/>
      <c r="L485" s="61"/>
      <c r="M485" s="73" t="s">
        <v>1228</v>
      </c>
      <c r="N485" s="80">
        <f t="shared" si="1283"/>
        <v>6000</v>
      </c>
      <c r="O485" s="77">
        <f>AVERAGE($N$2:N485)</f>
        <v>6178.4033516988065</v>
      </c>
      <c r="P485" s="77">
        <f t="shared" ref="P485" si="1412">O485-O484</f>
        <v>-0.36936511738895206</v>
      </c>
      <c r="Q485" s="49">
        <f t="shared" ref="Q485" si="1413">AVERAGE(F478:F485)</f>
        <v>1.25</v>
      </c>
      <c r="R485" s="49">
        <f t="shared" ref="R485" si="1414">AVERAGE(G478:G485)</f>
        <v>1.375</v>
      </c>
      <c r="S485" s="50">
        <f t="shared" ref="S485" si="1415">COUNTIF(H479:H485, "AC")/SUM(G479:G485)</f>
        <v>0.7</v>
      </c>
      <c r="T485" s="50">
        <f t="shared" ref="T485" si="1416">(Q485/5*0.5+(1-(R485-1)/10)*0.25+S485*0.25)*10000</f>
        <v>5406.2499999999991</v>
      </c>
      <c r="U485" s="50">
        <f t="shared" ref="U485" si="1417">T485-T484</f>
        <v>-187.50000000000091</v>
      </c>
      <c r="V485" s="50">
        <f>IF(A485&lt;&gt;"",AVERAGE($F$2:F485),"")</f>
        <v>1.7840909090909092</v>
      </c>
      <c r="W485" s="50">
        <f>IF(A485&lt;&gt;"", AVERAGE($G$2:G485), "")</f>
        <v>1.5495867768595042</v>
      </c>
      <c r="X485" s="50">
        <f>IF(A485&lt;&gt;"", COUNTIF($H$2:H485, "AC")/SUM($G$2:G485), "")</f>
        <v>0.6333333333333333</v>
      </c>
      <c r="Y485" s="50">
        <f t="shared" ref="Y485" si="1418">IF(A485&lt;&gt;"", V485/5*0.5+(1-(W485-1)/10)*0.25+X485*0.25, "")*10000</f>
        <v>5730.0275482093666</v>
      </c>
      <c r="Z485" s="50">
        <f t="shared" ref="Z485" si="1419">Y485-Y484</f>
        <v>-0.11505739037056628</v>
      </c>
      <c r="AA485" s="50">
        <f t="shared" si="1300"/>
        <v>1.4930555555555556E-2</v>
      </c>
      <c r="AB485" s="75">
        <f t="shared" si="1160"/>
        <v>2.488425925925926E-3</v>
      </c>
      <c r="AC485" s="51">
        <v>2.488425925925926E-3</v>
      </c>
      <c r="AD485" s="47" t="s">
        <v>987</v>
      </c>
      <c r="AE485" s="47" t="s">
        <v>987</v>
      </c>
      <c r="AF485" s="47" t="s">
        <v>987</v>
      </c>
    </row>
    <row r="486" spans="1:32" x14ac:dyDescent="0.15">
      <c r="A486" s="43" t="s">
        <v>1225</v>
      </c>
      <c r="B486" s="57">
        <v>806</v>
      </c>
      <c r="C486" s="57" t="s">
        <v>1471</v>
      </c>
      <c r="D486" s="58" t="s">
        <v>1342</v>
      </c>
      <c r="E486" s="58" t="s">
        <v>1228</v>
      </c>
      <c r="F486" s="58">
        <v>1</v>
      </c>
      <c r="G486" s="46">
        <v>1</v>
      </c>
      <c r="H486" s="47" t="s">
        <v>1229</v>
      </c>
      <c r="I486" s="59" t="s">
        <v>1230</v>
      </c>
      <c r="J486" s="56">
        <v>41737</v>
      </c>
      <c r="K486" s="61"/>
      <c r="L486" s="61"/>
      <c r="M486" s="73" t="s">
        <v>1228</v>
      </c>
      <c r="N486" s="80">
        <f t="shared" si="1283"/>
        <v>6000</v>
      </c>
      <c r="O486" s="77">
        <f>AVERAGE($N$2:N486)</f>
        <v>6178.0355097365409</v>
      </c>
      <c r="P486" s="77">
        <f t="shared" ref="P486" si="1420">O486-O485</f>
        <v>-0.36784196226562926</v>
      </c>
      <c r="Q486" s="49">
        <f t="shared" ref="Q486" si="1421">AVERAGE(F479:F486)</f>
        <v>1.25</v>
      </c>
      <c r="R486" s="49">
        <f t="shared" ref="R486" si="1422">AVERAGE(G479:G486)</f>
        <v>1.375</v>
      </c>
      <c r="S486" s="50">
        <f t="shared" ref="S486" si="1423">COUNTIF(H480:H486, "AC")/SUM(G480:G486)</f>
        <v>0.77777777777777779</v>
      </c>
      <c r="T486" s="50">
        <f t="shared" ref="T486" si="1424">(Q486/5*0.5+(1-(R486-1)/10)*0.25+S486*0.25)*10000</f>
        <v>5600.6944444444443</v>
      </c>
      <c r="U486" s="50">
        <f t="shared" ref="U486" si="1425">T486-T485</f>
        <v>194.44444444444525</v>
      </c>
      <c r="V486" s="50">
        <f>IF(A486&lt;&gt;"",AVERAGE($F$2:F486),"")</f>
        <v>1.7824742268041238</v>
      </c>
      <c r="W486" s="50">
        <f>IF(A486&lt;&gt;"", AVERAGE($G$2:G486), "")</f>
        <v>1.5484536082474227</v>
      </c>
      <c r="X486" s="50">
        <f>IF(A486&lt;&gt;"", COUNTIF($H$2:H486, "AC")/SUM($G$2:G486), "")</f>
        <v>0.63382157123834881</v>
      </c>
      <c r="Y486" s="50">
        <f t="shared" ref="Y486" si="1426">IF(A486&lt;&gt;"", V486/5*0.5+(1-(W486-1)/10)*0.25+X486*0.25, "")*10000</f>
        <v>5729.91475283814</v>
      </c>
      <c r="Z486" s="50">
        <f t="shared" ref="Z486" si="1427">Y486-Y485</f>
        <v>-0.11279537122663896</v>
      </c>
      <c r="AA486" s="50">
        <f t="shared" si="1300"/>
        <v>2.4097222222222218E-2</v>
      </c>
      <c r="AB486" s="75">
        <f t="shared" si="1160"/>
        <v>4.0162037037037033E-3</v>
      </c>
      <c r="AC486" s="51">
        <v>4.0162037037037033E-3</v>
      </c>
      <c r="AD486" s="47" t="s">
        <v>987</v>
      </c>
      <c r="AE486" s="47" t="s">
        <v>987</v>
      </c>
      <c r="AF486" s="47" t="s">
        <v>987</v>
      </c>
    </row>
    <row r="487" spans="1:32" x14ac:dyDescent="0.15">
      <c r="A487" s="43" t="s">
        <v>1225</v>
      </c>
      <c r="B487" s="57">
        <v>811</v>
      </c>
      <c r="C487" s="57" t="s">
        <v>1472</v>
      </c>
      <c r="D487" s="58" t="s">
        <v>1342</v>
      </c>
      <c r="E487" s="58" t="s">
        <v>1228</v>
      </c>
      <c r="F487" s="58">
        <v>1</v>
      </c>
      <c r="G487" s="46">
        <v>1</v>
      </c>
      <c r="H487" s="47" t="s">
        <v>1229</v>
      </c>
      <c r="I487" s="59" t="s">
        <v>1230</v>
      </c>
      <c r="J487" s="56">
        <v>41737</v>
      </c>
      <c r="K487" s="61"/>
      <c r="L487" s="61"/>
      <c r="M487" s="73" t="s">
        <v>1228</v>
      </c>
      <c r="N487" s="80">
        <f t="shared" si="1283"/>
        <v>6000</v>
      </c>
      <c r="O487" s="77">
        <f>AVERAGE($N$2:N487)</f>
        <v>6177.669181527207</v>
      </c>
      <c r="P487" s="77">
        <f t="shared" ref="P487" si="1428">O487-O486</f>
        <v>-0.36632820933391486</v>
      </c>
      <c r="Q487" s="49">
        <f t="shared" ref="Q487" si="1429">AVERAGE(F480:F487)</f>
        <v>1.25</v>
      </c>
      <c r="R487" s="49">
        <f t="shared" ref="R487" si="1430">AVERAGE(G480:G487)</f>
        <v>1.25</v>
      </c>
      <c r="S487" s="50">
        <f t="shared" ref="S487" si="1431">COUNTIF(H481:H487, "AC")/SUM(G481:G487)</f>
        <v>0.77777777777777779</v>
      </c>
      <c r="T487" s="50">
        <f t="shared" ref="T487" si="1432">(Q487/5*0.5+(1-(R487-1)/10)*0.25+S487*0.25)*10000</f>
        <v>5631.9444444444443</v>
      </c>
      <c r="U487" s="50">
        <f t="shared" ref="U487" si="1433">T487-T486</f>
        <v>31.25</v>
      </c>
      <c r="V487" s="50">
        <f>IF(A487&lt;&gt;"",AVERAGE($F$2:F487),"")</f>
        <v>1.7808641975308641</v>
      </c>
      <c r="W487" s="50">
        <f>IF(A487&lt;&gt;"", AVERAGE($G$2:G487), "")</f>
        <v>1.5473251028806585</v>
      </c>
      <c r="X487" s="50">
        <f>IF(A487&lt;&gt;"", COUNTIF($H$2:H487, "AC")/SUM($G$2:G487), "")</f>
        <v>0.63430851063829785</v>
      </c>
      <c r="Y487" s="50">
        <f t="shared" ref="Y487" si="1434">IF(A487&lt;&gt;"", V487/5*0.5+(1-(W487-1)/10)*0.25+X487*0.25, "")*10000</f>
        <v>5729.8041984064439</v>
      </c>
      <c r="Z487" s="50">
        <f t="shared" ref="Z487" si="1435">Y487-Y486</f>
        <v>-0.11055443169607315</v>
      </c>
      <c r="AA487" s="50">
        <f t="shared" si="1300"/>
        <v>3.0624999999999999E-2</v>
      </c>
      <c r="AB487" s="75">
        <f t="shared" si="1160"/>
        <v>5.1041666666666666E-3</v>
      </c>
      <c r="AC487" s="51">
        <v>5.1041666666666666E-3</v>
      </c>
      <c r="AD487" s="47" t="s">
        <v>987</v>
      </c>
      <c r="AE487" s="47" t="s">
        <v>987</v>
      </c>
      <c r="AF487" s="47" t="s">
        <v>987</v>
      </c>
    </row>
    <row r="488" spans="1:32" x14ac:dyDescent="0.15">
      <c r="A488" s="43" t="s">
        <v>1225</v>
      </c>
      <c r="B488" s="57">
        <v>796</v>
      </c>
      <c r="C488" s="57" t="s">
        <v>1473</v>
      </c>
      <c r="D488" s="58" t="s">
        <v>1342</v>
      </c>
      <c r="E488" s="58" t="s">
        <v>1228</v>
      </c>
      <c r="F488" s="58">
        <v>1</v>
      </c>
      <c r="G488" s="46">
        <v>1</v>
      </c>
      <c r="H488" s="47" t="s">
        <v>1229</v>
      </c>
      <c r="I488" s="59" t="s">
        <v>1230</v>
      </c>
      <c r="J488" s="56">
        <v>41738</v>
      </c>
      <c r="K488" s="61"/>
      <c r="L488" s="61"/>
      <c r="M488" s="73" t="s">
        <v>1228</v>
      </c>
      <c r="N488" s="80">
        <f t="shared" si="1283"/>
        <v>6000</v>
      </c>
      <c r="O488" s="77">
        <f>AVERAGE($N$2:N488)</f>
        <v>6177.3043577458366</v>
      </c>
      <c r="P488" s="77">
        <f t="shared" ref="P488" si="1436">O488-O487</f>
        <v>-0.3648237813704327</v>
      </c>
      <c r="Q488" s="49">
        <f t="shared" ref="Q488" si="1437">AVERAGE(F481:F488)</f>
        <v>1.25</v>
      </c>
      <c r="R488" s="49">
        <f t="shared" ref="R488" si="1438">AVERAGE(G481:G488)</f>
        <v>1.25</v>
      </c>
      <c r="S488" s="50">
        <f t="shared" ref="S488" si="1439">COUNTIF(H482:H488, "AC")/SUM(G482:G488)</f>
        <v>0.77777777777777779</v>
      </c>
      <c r="T488" s="50">
        <f t="shared" ref="T488" si="1440">(Q488/5*0.5+(1-(R488-1)/10)*0.25+S488*0.25)*10000</f>
        <v>5631.9444444444443</v>
      </c>
      <c r="U488" s="50">
        <f t="shared" ref="U488" si="1441">T488-T487</f>
        <v>0</v>
      </c>
      <c r="V488" s="50">
        <f>IF(A488&lt;&gt;"",AVERAGE($F$2:F488),"")</f>
        <v>1.7792607802874743</v>
      </c>
      <c r="W488" s="50">
        <f>IF(A488&lt;&gt;"", AVERAGE($G$2:G488), "")</f>
        <v>1.5462012320328542</v>
      </c>
      <c r="X488" s="50">
        <f>IF(A488&lt;&gt;"", COUNTIF($H$2:H488, "AC")/SUM($G$2:G488), "")</f>
        <v>0.6347941567065073</v>
      </c>
      <c r="Y488" s="50">
        <f t="shared" ref="Y488" si="1442">IF(A488&lt;&gt;"", V488/5*0.5+(1-(W488-1)/10)*0.25+X488*0.25, "")*10000</f>
        <v>5729.6958640455287</v>
      </c>
      <c r="Z488" s="50">
        <f t="shared" ref="Z488" si="1443">Y488-Y487</f>
        <v>-0.10833436091525073</v>
      </c>
      <c r="AA488" s="50">
        <f t="shared" si="1300"/>
        <v>1.8680555555555554E-2</v>
      </c>
      <c r="AB488" s="75">
        <f t="shared" si="1160"/>
        <v>3.1134259259259257E-3</v>
      </c>
      <c r="AC488" s="51">
        <v>3.1134259259259257E-3</v>
      </c>
      <c r="AD488" s="47" t="s">
        <v>987</v>
      </c>
      <c r="AE488" s="47" t="s">
        <v>987</v>
      </c>
      <c r="AF488" s="47" t="s">
        <v>987</v>
      </c>
    </row>
    <row r="489" spans="1:32" x14ac:dyDescent="0.15">
      <c r="A489" s="43" t="s">
        <v>1225</v>
      </c>
      <c r="B489" s="57">
        <v>812</v>
      </c>
      <c r="C489" s="57" t="s">
        <v>1474</v>
      </c>
      <c r="D489" s="58" t="s">
        <v>1475</v>
      </c>
      <c r="E489" s="58" t="s">
        <v>1228</v>
      </c>
      <c r="F489" s="58">
        <v>1.5</v>
      </c>
      <c r="G489" s="46">
        <v>2</v>
      </c>
      <c r="H489" s="47" t="s">
        <v>1229</v>
      </c>
      <c r="I489" s="59" t="s">
        <v>1230</v>
      </c>
      <c r="J489" s="56">
        <v>41738</v>
      </c>
      <c r="K489" s="61"/>
      <c r="L489" s="61"/>
      <c r="M489" s="73" t="s">
        <v>1228</v>
      </c>
      <c r="N489" s="80">
        <f t="shared" si="1283"/>
        <v>5000</v>
      </c>
      <c r="O489" s="77">
        <f>AVERAGE($N$2:N489)</f>
        <v>6174.8918488160298</v>
      </c>
      <c r="P489" s="77">
        <f t="shared" ref="P489" si="1444">O489-O488</f>
        <v>-2.4125089298067905</v>
      </c>
      <c r="Q489" s="49">
        <f t="shared" ref="Q489" si="1445">AVERAGE(F482:F489)</f>
        <v>1.3125</v>
      </c>
      <c r="R489" s="49">
        <f t="shared" ref="R489" si="1446">AVERAGE(G482:G489)</f>
        <v>1.375</v>
      </c>
      <c r="S489" s="50">
        <f t="shared" ref="S489" si="1447">COUNTIF(H483:H489, "AC")/SUM(G483:G489)</f>
        <v>0.7</v>
      </c>
      <c r="T489" s="50">
        <f t="shared" ref="T489" si="1448">(Q489/5*0.5+(1-(R489-1)/10)*0.25+S489*0.25)*10000</f>
        <v>5468.75</v>
      </c>
      <c r="U489" s="50">
        <f t="shared" ref="U489" si="1449">T489-T488</f>
        <v>-163.19444444444434</v>
      </c>
      <c r="V489" s="50">
        <f>IF(A489&lt;&gt;"",AVERAGE($F$2:F489),"")</f>
        <v>1.778688524590164</v>
      </c>
      <c r="W489" s="50">
        <f>IF(A489&lt;&gt;"", AVERAGE($G$2:G489), "")</f>
        <v>1.5471311475409837</v>
      </c>
      <c r="X489" s="50">
        <f>IF(A489&lt;&gt;"", COUNTIF($H$2:H489, "AC")/SUM($G$2:G489), "")</f>
        <v>0.63443708609271521</v>
      </c>
      <c r="Y489" s="50">
        <f t="shared" ref="Y489" si="1450">IF(A489&lt;&gt;"", V489/5*0.5+(1-(W489-1)/10)*0.25+X489*0.25, "")*10000</f>
        <v>5727.9984529367066</v>
      </c>
      <c r="Z489" s="50">
        <f t="shared" ref="Z489" si="1451">Y489-Y488</f>
        <v>-1.6974111088220525</v>
      </c>
      <c r="AA489" s="50">
        <f t="shared" si="1300"/>
        <v>0.12048611111111111</v>
      </c>
      <c r="AB489" s="75">
        <f t="shared" si="1160"/>
        <v>2.0081018518518519E-2</v>
      </c>
      <c r="AC489" s="51">
        <v>2.0081018518518519E-2</v>
      </c>
      <c r="AD489" s="47" t="s">
        <v>987</v>
      </c>
      <c r="AE489" s="47" t="s">
        <v>987</v>
      </c>
      <c r="AF489" s="47" t="s">
        <v>987</v>
      </c>
    </row>
    <row r="490" spans="1:32" x14ac:dyDescent="0.15">
      <c r="A490" s="43" t="s">
        <v>1225</v>
      </c>
      <c r="B490" s="57">
        <v>671</v>
      </c>
      <c r="C490" s="57" t="s">
        <v>1476</v>
      </c>
      <c r="D490" s="58" t="s">
        <v>1477</v>
      </c>
      <c r="E490" s="58" t="s">
        <v>1228</v>
      </c>
      <c r="F490" s="58">
        <v>1.5</v>
      </c>
      <c r="G490" s="46">
        <v>2</v>
      </c>
      <c r="H490" s="47" t="s">
        <v>1229</v>
      </c>
      <c r="I490" s="59" t="s">
        <v>1230</v>
      </c>
      <c r="J490" s="56">
        <v>41740</v>
      </c>
      <c r="K490" s="61"/>
      <c r="L490" s="61" t="s">
        <v>1478</v>
      </c>
      <c r="M490" s="73" t="s">
        <v>1228</v>
      </c>
      <c r="N490" s="80">
        <f t="shared" si="1283"/>
        <v>5000</v>
      </c>
      <c r="O490" s="77">
        <f>AVERAGE($N$2:N490)</f>
        <v>6172.4892069984098</v>
      </c>
      <c r="P490" s="77">
        <f t="shared" ref="P490" si="1452">O490-O489</f>
        <v>-2.4026418176199513</v>
      </c>
      <c r="Q490" s="49">
        <f t="shared" ref="Q490" si="1453">AVERAGE(F483:F490)</f>
        <v>1.3125</v>
      </c>
      <c r="R490" s="49">
        <f t="shared" ref="R490" si="1454">AVERAGE(G483:G490)</f>
        <v>1.5</v>
      </c>
      <c r="S490" s="50">
        <f t="shared" ref="S490" si="1455">COUNTIF(H484:H490, "AC")/SUM(G484:G490)</f>
        <v>0.63636363636363635</v>
      </c>
      <c r="T490" s="50">
        <f t="shared" ref="T490" si="1456">(Q490/5*0.5+(1-(R490-1)/10)*0.25+S490*0.25)*10000</f>
        <v>5278.409090909091</v>
      </c>
      <c r="U490" s="50">
        <f t="shared" ref="U490" si="1457">T490-T489</f>
        <v>-190.34090909090901</v>
      </c>
      <c r="V490" s="50">
        <f>IF(A490&lt;&gt;"",AVERAGE($F$2:F490),"")</f>
        <v>1.778118609406953</v>
      </c>
      <c r="W490" s="50">
        <f>IF(A490&lt;&gt;"", AVERAGE($G$2:G490), "")</f>
        <v>1.5480572597137015</v>
      </c>
      <c r="X490" s="50">
        <f>IF(A490&lt;&gt;"", COUNTIF($H$2:H490, "AC")/SUM($G$2:G490), "")</f>
        <v>0.63408190224570671</v>
      </c>
      <c r="Y490" s="50">
        <f t="shared" ref="Y490" si="1458">IF(A490&lt;&gt;"", V490/5*0.5+(1-(W490-1)/10)*0.25+X490*0.25, "")*10000</f>
        <v>5726.3090500927947</v>
      </c>
      <c r="Z490" s="50">
        <f t="shared" ref="Z490" si="1459">Y490-Y489</f>
        <v>-1.6894028439119211</v>
      </c>
      <c r="AA490" s="50">
        <f t="shared" si="1300"/>
        <v>6.236111111111111E-2</v>
      </c>
      <c r="AB490" s="75">
        <f t="shared" si="1160"/>
        <v>1.0393518518518519E-2</v>
      </c>
      <c r="AC490" s="51">
        <v>1.0393518518518519E-2</v>
      </c>
      <c r="AD490" s="47" t="s">
        <v>987</v>
      </c>
      <c r="AE490" s="47" t="s">
        <v>987</v>
      </c>
      <c r="AF490" s="47" t="s">
        <v>987</v>
      </c>
    </row>
    <row r="491" spans="1:32" x14ac:dyDescent="0.15">
      <c r="A491" s="43" t="s">
        <v>1225</v>
      </c>
      <c r="B491" s="57">
        <v>202</v>
      </c>
      <c r="C491" s="57" t="s">
        <v>1479</v>
      </c>
      <c r="D491" s="58" t="s">
        <v>141</v>
      </c>
      <c r="E491" s="58" t="s">
        <v>1228</v>
      </c>
      <c r="F491" s="58">
        <v>1</v>
      </c>
      <c r="G491" s="46">
        <v>2</v>
      </c>
      <c r="H491" s="47" t="s">
        <v>1229</v>
      </c>
      <c r="I491" s="59" t="s">
        <v>1230</v>
      </c>
      <c r="J491" s="56">
        <v>41740</v>
      </c>
      <c r="K491" s="61"/>
      <c r="L491" s="61"/>
      <c r="M491" s="73" t="s">
        <v>1228</v>
      </c>
      <c r="N491" s="80">
        <f t="shared" ref="N491:N495" si="1460">(0.5*F491/5+0.25*(1-(G491-1)/10)+0.25*(IF(H491="AC",1,0)/G491))*10000</f>
        <v>4500</v>
      </c>
      <c r="O491" s="77">
        <f>AVERAGE($N$2:N491)</f>
        <v>6169.0759637188212</v>
      </c>
      <c r="P491" s="77">
        <f t="shared" ref="P491" si="1461">O491-O490</f>
        <v>-3.4132432795886416</v>
      </c>
      <c r="Q491" s="49">
        <f t="shared" ref="Q491" si="1462">AVERAGE(F484:F491)</f>
        <v>1.3125</v>
      </c>
      <c r="R491" s="49">
        <f t="shared" ref="R491" si="1463">AVERAGE(G484:G491)</f>
        <v>1.625</v>
      </c>
      <c r="S491" s="50">
        <f t="shared" ref="S491" si="1464">COUNTIF(H485:H491, "AC")/SUM(G485:G491)</f>
        <v>0.7</v>
      </c>
      <c r="T491" s="50">
        <f t="shared" ref="T491" si="1465">(Q491/5*0.5+(1-(R491-1)/10)*0.25+S491*0.25)*10000</f>
        <v>5406.2499999999991</v>
      </c>
      <c r="U491" s="50">
        <f t="shared" ref="U491" si="1466">T491-T490</f>
        <v>127.8409090909081</v>
      </c>
      <c r="V491" s="50">
        <f>IF(A491&lt;&gt;"",AVERAGE($F$2:F491),"")</f>
        <v>1.7765306122448981</v>
      </c>
      <c r="W491" s="50">
        <f>IF(A491&lt;&gt;"", AVERAGE($G$2:G491), "")</f>
        <v>1.5489795918367346</v>
      </c>
      <c r="X491" s="50">
        <f>IF(A491&lt;&gt;"", COUNTIF($H$2:H491, "AC")/SUM($G$2:G491), "")</f>
        <v>0.63372859025032935</v>
      </c>
      <c r="Y491" s="50">
        <f t="shared" ref="Y491" si="1467">IF(A491&lt;&gt;"", V491/5*0.5+(1-(W491-1)/10)*0.25+X491*0.25, "")*10000</f>
        <v>5723.6071899115368</v>
      </c>
      <c r="Z491" s="50">
        <f t="shared" ref="Z491" si="1468">Y491-Y490</f>
        <v>-2.7018601812578709</v>
      </c>
      <c r="AA491" s="50">
        <f t="shared" si="1300"/>
        <v>3.138888888888889E-2</v>
      </c>
      <c r="AB491" s="75">
        <f t="shared" si="1160"/>
        <v>5.2314814814814819E-3</v>
      </c>
      <c r="AC491" s="51">
        <v>5.2314814814814819E-3</v>
      </c>
      <c r="AD491" s="47" t="s">
        <v>987</v>
      </c>
      <c r="AE491" s="47" t="s">
        <v>987</v>
      </c>
      <c r="AF491" s="47" t="s">
        <v>987</v>
      </c>
    </row>
    <row r="492" spans="1:32" x14ac:dyDescent="0.15">
      <c r="A492" s="43" t="s">
        <v>1225</v>
      </c>
      <c r="B492" s="57">
        <v>720</v>
      </c>
      <c r="C492" s="57" t="s">
        <v>1480</v>
      </c>
      <c r="D492" s="58" t="s">
        <v>141</v>
      </c>
      <c r="E492" s="58" t="s">
        <v>1228</v>
      </c>
      <c r="F492" s="58">
        <v>1</v>
      </c>
      <c r="G492" s="46">
        <v>1</v>
      </c>
      <c r="H492" s="47" t="s">
        <v>1229</v>
      </c>
      <c r="I492" s="59" t="s">
        <v>1230</v>
      </c>
      <c r="J492" s="56">
        <v>41740</v>
      </c>
      <c r="K492" s="61"/>
      <c r="L492" s="61"/>
      <c r="M492" s="73" t="s">
        <v>1228</v>
      </c>
      <c r="N492" s="80">
        <f t="shared" si="1460"/>
        <v>6000</v>
      </c>
      <c r="O492" s="77">
        <f>AVERAGE($N$2:N492)</f>
        <v>6168.7316134872144</v>
      </c>
      <c r="P492" s="77">
        <f t="shared" ref="P492" si="1469">O492-O491</f>
        <v>-0.34435023160676792</v>
      </c>
      <c r="Q492" s="49">
        <f t="shared" ref="Q492" si="1470">AVERAGE(F485:F492)</f>
        <v>1.125</v>
      </c>
      <c r="R492" s="49">
        <f t="shared" ref="R492" si="1471">AVERAGE(G485:G492)</f>
        <v>1.375</v>
      </c>
      <c r="S492" s="50">
        <f t="shared" ref="S492" si="1472">COUNTIF(H486:H492, "AC")/SUM(G486:G492)</f>
        <v>0.7</v>
      </c>
      <c r="T492" s="50">
        <f t="shared" ref="T492" si="1473">(Q492/5*0.5+(1-(R492-1)/10)*0.25+S492*0.25)*10000</f>
        <v>5281.25</v>
      </c>
      <c r="U492" s="50">
        <f t="shared" ref="U492" si="1474">T492-T491</f>
        <v>-124.99999999999909</v>
      </c>
      <c r="V492" s="50">
        <f>IF(A492&lt;&gt;"",AVERAGE($F$2:F492),"")</f>
        <v>1.774949083503055</v>
      </c>
      <c r="W492" s="50">
        <f>IF(A492&lt;&gt;"", AVERAGE($G$2:G492), "")</f>
        <v>1.5478615071283095</v>
      </c>
      <c r="X492" s="50">
        <f>IF(A492&lt;&gt;"", COUNTIF($H$2:H492, "AC")/SUM($G$2:G492), "")</f>
        <v>0.63421052631578945</v>
      </c>
      <c r="Y492" s="50">
        <f t="shared" ref="Y492" si="1475">IF(A492&lt;&gt;"", V492/5*0.5+(1-(W492-1)/10)*0.25+X492*0.25, "")*10000</f>
        <v>5723.5100225104516</v>
      </c>
      <c r="Z492" s="50">
        <f t="shared" ref="Z492" si="1476">Y492-Y491</f>
        <v>-9.716740108524391E-2</v>
      </c>
      <c r="AA492" s="50">
        <f t="shared" si="1300"/>
        <v>4.9930555555555554E-2</v>
      </c>
      <c r="AB492" s="75">
        <f t="shared" si="1160"/>
        <v>8.3217592592592596E-3</v>
      </c>
      <c r="AC492" s="51">
        <v>8.3217592592592596E-3</v>
      </c>
      <c r="AD492" s="47" t="s">
        <v>987</v>
      </c>
      <c r="AE492" s="47" t="s">
        <v>987</v>
      </c>
      <c r="AF492" s="47" t="s">
        <v>987</v>
      </c>
    </row>
    <row r="493" spans="1:32" x14ac:dyDescent="0.15">
      <c r="A493" s="43" t="s">
        <v>1225</v>
      </c>
      <c r="B493" s="57">
        <v>21</v>
      </c>
      <c r="C493" s="57" t="s">
        <v>1481</v>
      </c>
      <c r="D493" s="58" t="s">
        <v>1482</v>
      </c>
      <c r="E493" s="58" t="s">
        <v>1228</v>
      </c>
      <c r="F493" s="58">
        <v>1.5</v>
      </c>
      <c r="G493" s="46">
        <v>1</v>
      </c>
      <c r="H493" s="47" t="s">
        <v>1229</v>
      </c>
      <c r="I493" s="59" t="s">
        <v>1230</v>
      </c>
      <c r="J493" s="56">
        <v>41741</v>
      </c>
      <c r="K493" s="61"/>
      <c r="L493" s="61"/>
      <c r="M493" s="73" t="s">
        <v>1228</v>
      </c>
      <c r="N493" s="80">
        <f t="shared" si="1460"/>
        <v>6500</v>
      </c>
      <c r="O493" s="77">
        <f>AVERAGE($N$2:N493)</f>
        <v>6169.4049232158995</v>
      </c>
      <c r="P493" s="77">
        <f t="shared" ref="P493" si="1477">O493-O492</f>
        <v>0.67330972868512617</v>
      </c>
      <c r="Q493" s="49">
        <f t="shared" ref="Q493" si="1478">AVERAGE(F486:F493)</f>
        <v>1.1875</v>
      </c>
      <c r="R493" s="49">
        <f t="shared" ref="R493" si="1479">AVERAGE(G486:G493)</f>
        <v>1.375</v>
      </c>
      <c r="S493" s="50">
        <f t="shared" ref="S493" si="1480">COUNTIF(H487:H493, "AC")/SUM(G487:G493)</f>
        <v>0.7</v>
      </c>
      <c r="T493" s="50">
        <f t="shared" ref="T493" si="1481">(Q493/5*0.5+(1-(R493-1)/10)*0.25+S493*0.25)*10000</f>
        <v>5343.75</v>
      </c>
      <c r="U493" s="50">
        <f t="shared" ref="U493" si="1482">T493-T492</f>
        <v>62.5</v>
      </c>
      <c r="V493" s="50">
        <f>IF(A493&lt;&gt;"",AVERAGE($F$2:F493),"")</f>
        <v>1.774390243902439</v>
      </c>
      <c r="W493" s="50">
        <f>IF(A493&lt;&gt;"", AVERAGE($G$2:G493), "")</f>
        <v>1.5467479674796747</v>
      </c>
      <c r="X493" s="50">
        <f>IF(A493&lt;&gt;"", COUNTIF($H$2:H493, "AC")/SUM($G$2:G493), "")</f>
        <v>0.63469119579500655</v>
      </c>
      <c r="Y493" s="50">
        <f t="shared" ref="Y493" si="1483">IF(A493&lt;&gt;"", V493/5*0.5+(1-(W493-1)/10)*0.25+X493*0.25, "")*10000</f>
        <v>5724.4312415200357</v>
      </c>
      <c r="Z493" s="50">
        <f t="shared" ref="Z493" si="1484">Y493-Y492</f>
        <v>0.92121900958409242</v>
      </c>
      <c r="AA493" s="50">
        <f t="shared" si="1300"/>
        <v>3.4722222222222224E-2</v>
      </c>
      <c r="AB493" s="75">
        <f t="shared" si="1160"/>
        <v>5.7870370370370376E-3</v>
      </c>
      <c r="AC493" s="51">
        <v>5.7870370370370376E-3</v>
      </c>
      <c r="AD493" s="47" t="s">
        <v>987</v>
      </c>
      <c r="AE493" s="47" t="s">
        <v>987</v>
      </c>
      <c r="AF493" s="47" t="s">
        <v>987</v>
      </c>
    </row>
    <row r="494" spans="1:32" x14ac:dyDescent="0.15">
      <c r="A494" s="43" t="s">
        <v>1225</v>
      </c>
      <c r="B494" s="57">
        <v>326</v>
      </c>
      <c r="C494" s="57" t="s">
        <v>1483</v>
      </c>
      <c r="D494" s="58" t="s">
        <v>141</v>
      </c>
      <c r="E494" s="58" t="s">
        <v>1228</v>
      </c>
      <c r="F494" s="58">
        <v>1</v>
      </c>
      <c r="G494" s="46">
        <v>2</v>
      </c>
      <c r="H494" s="47" t="s">
        <v>1229</v>
      </c>
      <c r="I494" s="59" t="s">
        <v>1230</v>
      </c>
      <c r="J494" s="56">
        <v>41741</v>
      </c>
      <c r="K494" s="61"/>
      <c r="L494" s="61"/>
      <c r="M494" s="73" t="s">
        <v>1228</v>
      </c>
      <c r="N494" s="80">
        <f t="shared" si="1460"/>
        <v>4500</v>
      </c>
      <c r="O494" s="77">
        <f>AVERAGE($N$2:N494)</f>
        <v>6166.0187063331086</v>
      </c>
      <c r="P494" s="77">
        <f t="shared" ref="P494" si="1485">O494-O493</f>
        <v>-3.3862168827909045</v>
      </c>
      <c r="Q494" s="49">
        <f t="shared" ref="Q494" si="1486">AVERAGE(F487:F494)</f>
        <v>1.1875</v>
      </c>
      <c r="R494" s="49">
        <f t="shared" ref="R494" si="1487">AVERAGE(G487:G494)</f>
        <v>1.5</v>
      </c>
      <c r="S494" s="50">
        <f t="shared" ref="S494" si="1488">COUNTIF(H488:H494, "AC")/SUM(G488:G494)</f>
        <v>0.63636363636363635</v>
      </c>
      <c r="T494" s="50">
        <f t="shared" ref="T494" si="1489">(Q494/5*0.5+(1-(R494-1)/10)*0.25+S494*0.25)*10000</f>
        <v>5153.4090909090901</v>
      </c>
      <c r="U494" s="50">
        <f t="shared" ref="U494" si="1490">T494-T493</f>
        <v>-190.34090909090992</v>
      </c>
      <c r="V494" s="50">
        <f>IF(A494&lt;&gt;"",AVERAGE($F$2:F494),"")</f>
        <v>1.7728194726166329</v>
      </c>
      <c r="W494" s="50">
        <f>IF(A494&lt;&gt;"", AVERAGE($G$2:G494), "")</f>
        <v>1.5476673427991887</v>
      </c>
      <c r="X494" s="50">
        <f>IF(A494&lt;&gt;"", COUNTIF($H$2:H494, "AC")/SUM($G$2:G494), "")</f>
        <v>0.63433813892529489</v>
      </c>
      <c r="Y494" s="50">
        <f t="shared" ref="Y494" si="1491">IF(A494&lt;&gt;"", V494/5*0.5+(1-(W494-1)/10)*0.25+X494*0.25, "")*10000</f>
        <v>5721.7479842300736</v>
      </c>
      <c r="Z494" s="50">
        <f t="shared" ref="Z494" si="1492">Y494-Y493</f>
        <v>-2.6832572899620573</v>
      </c>
      <c r="AA494" s="50">
        <f t="shared" si="1300"/>
        <v>3.6041666666666666E-2</v>
      </c>
      <c r="AB494" s="75">
        <f t="shared" si="1160"/>
        <v>6.0069444444444441E-3</v>
      </c>
      <c r="AC494" s="51">
        <v>6.0069444444444441E-3</v>
      </c>
      <c r="AD494" s="47" t="s">
        <v>987</v>
      </c>
      <c r="AE494" s="47" t="s">
        <v>987</v>
      </c>
      <c r="AF494" s="47" t="s">
        <v>987</v>
      </c>
    </row>
    <row r="495" spans="1:32" x14ac:dyDescent="0.15">
      <c r="A495" s="43" t="s">
        <v>1225</v>
      </c>
      <c r="B495" s="57">
        <v>191</v>
      </c>
      <c r="C495" s="57" t="s">
        <v>1484</v>
      </c>
      <c r="D495" s="58" t="s">
        <v>1451</v>
      </c>
      <c r="E495" s="58" t="s">
        <v>1228</v>
      </c>
      <c r="F495" s="58">
        <v>1</v>
      </c>
      <c r="G495" s="46">
        <v>1</v>
      </c>
      <c r="H495" s="47" t="s">
        <v>1229</v>
      </c>
      <c r="I495" s="59" t="s">
        <v>1230</v>
      </c>
      <c r="J495" s="56">
        <v>41744</v>
      </c>
      <c r="K495" s="61"/>
      <c r="L495" s="61"/>
      <c r="M495" s="73" t="s">
        <v>1228</v>
      </c>
      <c r="N495" s="80">
        <f t="shared" si="1460"/>
        <v>6000</v>
      </c>
      <c r="O495" s="77">
        <f>AVERAGE($N$2:N495)</f>
        <v>6165.682636077373</v>
      </c>
      <c r="P495" s="77">
        <f t="shared" ref="P495" si="1493">O495-O494</f>
        <v>-0.33607025573564897</v>
      </c>
      <c r="Q495" s="49">
        <f t="shared" ref="Q495" si="1494">AVERAGE(F488:F495)</f>
        <v>1.1875</v>
      </c>
      <c r="R495" s="49">
        <f t="shared" ref="R495" si="1495">AVERAGE(G488:G495)</f>
        <v>1.5</v>
      </c>
      <c r="S495" s="50">
        <f t="shared" ref="S495" si="1496">COUNTIF(H489:H495, "AC")/SUM(G489:G495)</f>
        <v>0.63636363636363635</v>
      </c>
      <c r="T495" s="50">
        <f t="shared" ref="T495" si="1497">(Q495/5*0.5+(1-(R495-1)/10)*0.25+S495*0.25)*10000</f>
        <v>5153.4090909090901</v>
      </c>
      <c r="U495" s="50">
        <f t="shared" ref="U495" si="1498">T495-T494</f>
        <v>0</v>
      </c>
      <c r="V495" s="50">
        <f>IF(A495&lt;&gt;"",AVERAGE($F$2:F495),"")</f>
        <v>1.7712550607287449</v>
      </c>
      <c r="W495" s="50">
        <f>IF(A495&lt;&gt;"", AVERAGE($G$2:G495), "")</f>
        <v>1.5465587044534412</v>
      </c>
      <c r="X495" s="50">
        <f>IF(A495&lt;&gt;"", COUNTIF($H$2:H495, "AC")/SUM($G$2:G495), "")</f>
        <v>0.63481675392670156</v>
      </c>
      <c r="Y495" s="50">
        <f t="shared" ref="Y495" si="1499">IF(A495&lt;&gt;"", V495/5*0.5+(1-(W495-1)/10)*0.25+X495*0.25, "")*10000</f>
        <v>5721.6572694321385</v>
      </c>
      <c r="Z495" s="50">
        <f t="shared" ref="Z495" si="1500">Y495-Y494</f>
        <v>-9.0714797935106617E-2</v>
      </c>
      <c r="AA495" s="50">
        <f t="shared" si="1300"/>
        <v>1.0833333333333334E-2</v>
      </c>
      <c r="AB495" s="75">
        <f t="shared" si="1160"/>
        <v>1.8055555555555557E-3</v>
      </c>
      <c r="AC495" s="51">
        <v>1.8055555555555557E-3</v>
      </c>
      <c r="AD495" s="47" t="s">
        <v>987</v>
      </c>
      <c r="AE495" s="47" t="s">
        <v>987</v>
      </c>
      <c r="AF495" s="47" t="s">
        <v>987</v>
      </c>
    </row>
    <row r="496" spans="1:32" x14ac:dyDescent="0.15">
      <c r="A496" s="43" t="s">
        <v>1225</v>
      </c>
      <c r="B496" s="57">
        <v>819</v>
      </c>
      <c r="C496" s="57" t="s">
        <v>1485</v>
      </c>
      <c r="D496" s="58" t="s">
        <v>24</v>
      </c>
      <c r="E496" s="58" t="s">
        <v>1228</v>
      </c>
      <c r="F496" s="58">
        <v>1</v>
      </c>
      <c r="G496" s="46">
        <v>1</v>
      </c>
      <c r="H496" s="47" t="s">
        <v>1229</v>
      </c>
      <c r="I496" s="59" t="s">
        <v>1230</v>
      </c>
      <c r="J496" s="56">
        <v>41744</v>
      </c>
      <c r="K496" s="61"/>
      <c r="L496" s="61"/>
      <c r="M496" s="73" t="s">
        <v>1228</v>
      </c>
      <c r="N496" s="80">
        <f t="shared" ref="N496:N526" si="1501">(0.5*F496/5+0.25*(1-(G496-1)/10)+0.25*(IF(H496="AC",1,0)/G496))*10000</f>
        <v>6000</v>
      </c>
      <c r="O496" s="77">
        <f>AVERAGE($N$2:N496)</f>
        <v>6165.3479236812573</v>
      </c>
      <c r="P496" s="77">
        <f t="shared" ref="P496" si="1502">O496-O495</f>
        <v>-0.33471239611571946</v>
      </c>
      <c r="Q496" s="49">
        <f t="shared" ref="Q496" si="1503">AVERAGE(F489:F496)</f>
        <v>1.1875</v>
      </c>
      <c r="R496" s="49">
        <f t="shared" ref="R496" si="1504">AVERAGE(G489:G496)</f>
        <v>1.5</v>
      </c>
      <c r="S496" s="50">
        <f t="shared" ref="S496" si="1505">COUNTIF(H490:H496, "AC")/SUM(G490:G496)</f>
        <v>0.7</v>
      </c>
      <c r="T496" s="50">
        <f t="shared" ref="T496" si="1506">(Q496/5*0.5+(1-(R496-1)/10)*0.25+S496*0.25)*10000</f>
        <v>5312.5</v>
      </c>
      <c r="U496" s="50">
        <f t="shared" ref="U496" si="1507">T496-T495</f>
        <v>159.09090909090992</v>
      </c>
      <c r="V496" s="50">
        <f>IF(A496&lt;&gt;"",AVERAGE($F$2:F496),"")</f>
        <v>1.7696969696969698</v>
      </c>
      <c r="W496" s="50">
        <f>IF(A496&lt;&gt;"", AVERAGE($G$2:G496), "")</f>
        <v>1.5454545454545454</v>
      </c>
      <c r="X496" s="50">
        <f>IF(A496&lt;&gt;"", COUNTIF($H$2:H496, "AC")/SUM($G$2:G496), "")</f>
        <v>0.63529411764705879</v>
      </c>
      <c r="Y496" s="50">
        <f t="shared" ref="Y496" si="1508">IF(A496&lt;&gt;"", V496/5*0.5+(1-(W496-1)/10)*0.25+X496*0.25, "")*10000</f>
        <v>5721.5686274509799</v>
      </c>
      <c r="Z496" s="50">
        <f t="shared" ref="Z496" si="1509">Y496-Y495</f>
        <v>-8.8641981158616545E-2</v>
      </c>
      <c r="AA496" s="50">
        <f t="shared" si="1300"/>
        <v>4.1666666666666664E-2</v>
      </c>
      <c r="AB496" s="75">
        <f t="shared" si="1160"/>
        <v>6.9444444444444441E-3</v>
      </c>
      <c r="AC496" s="51">
        <v>6.9444444444444441E-3</v>
      </c>
      <c r="AD496" s="47" t="s">
        <v>987</v>
      </c>
      <c r="AE496" s="47" t="s">
        <v>987</v>
      </c>
      <c r="AF496" s="47" t="s">
        <v>987</v>
      </c>
    </row>
    <row r="497" spans="1:32" x14ac:dyDescent="0.15">
      <c r="A497" s="43" t="s">
        <v>1225</v>
      </c>
      <c r="B497" s="57">
        <v>83</v>
      </c>
      <c r="C497" s="57" t="s">
        <v>1486</v>
      </c>
      <c r="D497" s="58" t="s">
        <v>1377</v>
      </c>
      <c r="E497" s="58" t="s">
        <v>1228</v>
      </c>
      <c r="F497" s="58">
        <v>1</v>
      </c>
      <c r="G497" s="46">
        <v>2</v>
      </c>
      <c r="H497" s="47" t="s">
        <v>1229</v>
      </c>
      <c r="I497" s="59" t="s">
        <v>1230</v>
      </c>
      <c r="J497" s="56">
        <v>41744</v>
      </c>
      <c r="K497" s="61"/>
      <c r="L497" s="61"/>
      <c r="M497" s="73" t="s">
        <v>1228</v>
      </c>
      <c r="N497" s="80">
        <f t="shared" si="1501"/>
        <v>4500</v>
      </c>
      <c r="O497" s="77">
        <f>AVERAGE($N$2:N497)</f>
        <v>6161.9903673835133</v>
      </c>
      <c r="P497" s="77">
        <f t="shared" ref="P497" si="1510">O497-O496</f>
        <v>-3.3575562977439404</v>
      </c>
      <c r="Q497" s="49">
        <f t="shared" ref="Q497" si="1511">AVERAGE(F490:F497)</f>
        <v>1.125</v>
      </c>
      <c r="R497" s="49">
        <f t="shared" ref="R497" si="1512">AVERAGE(G490:G497)</f>
        <v>1.5</v>
      </c>
      <c r="S497" s="50">
        <f t="shared" ref="S497" si="1513">COUNTIF(H491:H497, "AC")/SUM(G491:G497)</f>
        <v>0.7</v>
      </c>
      <c r="T497" s="50">
        <f t="shared" ref="T497" si="1514">(Q497/5*0.5+(1-(R497-1)/10)*0.25+S497*0.25)*10000</f>
        <v>5249.9999999999991</v>
      </c>
      <c r="U497" s="50">
        <f t="shared" ref="U497" si="1515">T497-T496</f>
        <v>-62.500000000000909</v>
      </c>
      <c r="V497" s="50">
        <f>IF(A497&lt;&gt;"",AVERAGE($F$2:F497),"")</f>
        <v>1.7681451612903225</v>
      </c>
      <c r="W497" s="50">
        <f>IF(A497&lt;&gt;"", AVERAGE($G$2:G497), "")</f>
        <v>1.5463709677419355</v>
      </c>
      <c r="X497" s="50">
        <f>IF(A497&lt;&gt;"", COUNTIF($H$2:H497, "AC")/SUM($G$2:G497), "")</f>
        <v>0.63494132985658414</v>
      </c>
      <c r="Y497" s="50">
        <f t="shared" ref="Y497" si="1516">IF(A497&lt;&gt;"", V497/5*0.5+(1-(W497-1)/10)*0.25+X497*0.25, "")*10000</f>
        <v>5718.905743996299</v>
      </c>
      <c r="Z497" s="50">
        <f t="shared" ref="Z497" si="1517">Y497-Y496</f>
        <v>-2.662883454680923</v>
      </c>
      <c r="AA497" s="50">
        <f t="shared" si="1300"/>
        <v>2.3541666666666666E-2</v>
      </c>
      <c r="AB497" s="75">
        <f t="shared" si="1160"/>
        <v>3.9236111111111112E-3</v>
      </c>
      <c r="AC497" s="51">
        <v>3.9236111111111112E-3</v>
      </c>
      <c r="AD497" s="47" t="s">
        <v>987</v>
      </c>
      <c r="AE497" s="47" t="s">
        <v>987</v>
      </c>
      <c r="AF497" s="47" t="s">
        <v>987</v>
      </c>
    </row>
    <row r="498" spans="1:32" x14ac:dyDescent="0.15">
      <c r="A498" s="43" t="s">
        <v>1225</v>
      </c>
      <c r="B498" s="57">
        <v>645</v>
      </c>
      <c r="C498" s="57" t="s">
        <v>1487</v>
      </c>
      <c r="D498" s="58" t="s">
        <v>12</v>
      </c>
      <c r="E498" s="58" t="s">
        <v>1228</v>
      </c>
      <c r="F498" s="58">
        <v>1</v>
      </c>
      <c r="G498" s="46">
        <v>1</v>
      </c>
      <c r="H498" s="47" t="s">
        <v>1229</v>
      </c>
      <c r="I498" s="59" t="s">
        <v>1230</v>
      </c>
      <c r="J498" s="56">
        <v>41745</v>
      </c>
      <c r="K498" s="61"/>
      <c r="L498" s="61"/>
      <c r="M498" s="73" t="s">
        <v>1228</v>
      </c>
      <c r="N498" s="80">
        <f t="shared" si="1501"/>
        <v>6000</v>
      </c>
      <c r="O498" s="77">
        <f>AVERAGE($N$2:N498)</f>
        <v>6161.6644310306283</v>
      </c>
      <c r="P498" s="77">
        <f t="shared" ref="P498" si="1518">O498-O497</f>
        <v>-0.32593635288503719</v>
      </c>
      <c r="Q498" s="49">
        <f t="shared" ref="Q498" si="1519">AVERAGE(F491:F498)</f>
        <v>1.0625</v>
      </c>
      <c r="R498" s="49">
        <f t="shared" ref="R498" si="1520">AVERAGE(G491:G498)</f>
        <v>1.375</v>
      </c>
      <c r="S498" s="50">
        <f t="shared" ref="S498" si="1521">COUNTIF(H492:H498, "AC")/SUM(G492:G498)</f>
        <v>0.77777777777777779</v>
      </c>
      <c r="T498" s="50">
        <f t="shared" ref="T498" si="1522">(Q498/5*0.5+(1-(R498-1)/10)*0.25+S498*0.25)*10000</f>
        <v>5413.1944444444443</v>
      </c>
      <c r="U498" s="50">
        <f t="shared" ref="U498" si="1523">T498-T497</f>
        <v>163.19444444444525</v>
      </c>
      <c r="V498" s="50">
        <f>IF(A498&lt;&gt;"",AVERAGE($F$2:F498),"")</f>
        <v>1.7665995975855131</v>
      </c>
      <c r="W498" s="50">
        <f>IF(A498&lt;&gt;"", AVERAGE($G$2:G498), "")</f>
        <v>1.5452716297786719</v>
      </c>
      <c r="X498" s="50">
        <f>IF(A498&lt;&gt;"", COUNTIF($H$2:H498, "AC")/SUM($G$2:G498), "")</f>
        <v>0.63541666666666663</v>
      </c>
      <c r="Y498" s="50">
        <f t="shared" ref="Y498" si="1524">IF(A498&lt;&gt;"", V498/5*0.5+(1-(W498-1)/10)*0.25+X498*0.25, "")*10000</f>
        <v>5718.823356807512</v>
      </c>
      <c r="Z498" s="50">
        <f t="shared" ref="Z498" si="1525">Y498-Y497</f>
        <v>-8.2387188786924526E-2</v>
      </c>
      <c r="AA498" s="50">
        <f t="shared" si="1300"/>
        <v>3.2500000000000001E-2</v>
      </c>
      <c r="AB498" s="75">
        <f t="shared" si="1160"/>
        <v>5.4166666666666669E-3</v>
      </c>
      <c r="AC498" s="51">
        <v>5.4166666666666669E-3</v>
      </c>
      <c r="AD498" s="47" t="s">
        <v>987</v>
      </c>
      <c r="AE498" s="47" t="s">
        <v>987</v>
      </c>
      <c r="AF498" s="47" t="s">
        <v>987</v>
      </c>
    </row>
    <row r="499" spans="1:32" x14ac:dyDescent="0.15">
      <c r="A499" s="43" t="s">
        <v>1225</v>
      </c>
      <c r="B499" s="57">
        <v>342</v>
      </c>
      <c r="C499" s="57" t="s">
        <v>1488</v>
      </c>
      <c r="D499" s="58" t="s">
        <v>291</v>
      </c>
      <c r="E499" s="58" t="s">
        <v>1228</v>
      </c>
      <c r="F499" s="58">
        <v>1</v>
      </c>
      <c r="G499" s="46">
        <v>2</v>
      </c>
      <c r="H499" s="47" t="s">
        <v>1229</v>
      </c>
      <c r="I499" s="59" t="s">
        <v>1230</v>
      </c>
      <c r="J499" s="56">
        <v>41745</v>
      </c>
      <c r="K499" s="61"/>
      <c r="L499" s="61"/>
      <c r="M499" s="73" t="s">
        <v>1228</v>
      </c>
      <c r="N499" s="80">
        <f t="shared" si="1501"/>
        <v>4500</v>
      </c>
      <c r="O499" s="77">
        <f>AVERAGE($N$2:N499)</f>
        <v>6158.32775546631</v>
      </c>
      <c r="P499" s="77">
        <f t="shared" ref="P499" si="1526">O499-O498</f>
        <v>-3.3366755643182842</v>
      </c>
      <c r="Q499" s="49">
        <f t="shared" ref="Q499" si="1527">AVERAGE(F492:F499)</f>
        <v>1.0625</v>
      </c>
      <c r="R499" s="49">
        <f t="shared" ref="R499" si="1528">AVERAGE(G492:G499)</f>
        <v>1.375</v>
      </c>
      <c r="S499" s="50">
        <f t="shared" ref="S499" si="1529">COUNTIF(H493:H499, "AC")/SUM(G493:G499)</f>
        <v>0.7</v>
      </c>
      <c r="T499" s="50">
        <f t="shared" ref="T499" si="1530">(Q499/5*0.5+(1-(R499-1)/10)*0.25+S499*0.25)*10000</f>
        <v>5218.75</v>
      </c>
      <c r="U499" s="50">
        <f t="shared" ref="U499" si="1531">T499-T498</f>
        <v>-194.44444444444434</v>
      </c>
      <c r="V499" s="50">
        <f>IF(A499&lt;&gt;"",AVERAGE($F$2:F499),"")</f>
        <v>1.7650602409638554</v>
      </c>
      <c r="W499" s="50">
        <f>IF(A499&lt;&gt;"", AVERAGE($G$2:G499), "")</f>
        <v>1.5461847389558232</v>
      </c>
      <c r="X499" s="50">
        <f>IF(A499&lt;&gt;"", COUNTIF($H$2:H499, "AC")/SUM($G$2:G499), "")</f>
        <v>0.63506493506493511</v>
      </c>
      <c r="Y499" s="50">
        <f t="shared" ref="Y499" si="1532">IF(A499&lt;&gt;"", V499/5*0.5+(1-(W499-1)/10)*0.25+X499*0.25, "")*10000</f>
        <v>5716.1763938872382</v>
      </c>
      <c r="Z499" s="50">
        <f t="shared" ref="Z499" si="1533">Y499-Y498</f>
        <v>-2.6469629202738361</v>
      </c>
      <c r="AA499" s="50">
        <f t="shared" si="1300"/>
        <v>2.763888888888889E-2</v>
      </c>
      <c r="AB499" s="75">
        <f t="shared" si="1160"/>
        <v>4.6064814814814814E-3</v>
      </c>
      <c r="AC499" s="51">
        <v>4.6064814814814814E-3</v>
      </c>
      <c r="AD499" s="47" t="s">
        <v>987</v>
      </c>
      <c r="AE499" s="47" t="s">
        <v>987</v>
      </c>
      <c r="AF499" s="47" t="s">
        <v>987</v>
      </c>
    </row>
    <row r="500" spans="1:32" x14ac:dyDescent="0.15">
      <c r="A500" s="43" t="s">
        <v>1225</v>
      </c>
      <c r="B500" s="57">
        <v>345</v>
      </c>
      <c r="C500" s="57" t="s">
        <v>1489</v>
      </c>
      <c r="D500" s="58" t="s">
        <v>24</v>
      </c>
      <c r="E500" s="58" t="s">
        <v>1228</v>
      </c>
      <c r="F500" s="58">
        <v>1</v>
      </c>
      <c r="G500" s="46">
        <v>1</v>
      </c>
      <c r="H500" s="47" t="s">
        <v>1229</v>
      </c>
      <c r="I500" s="59" t="s">
        <v>1230</v>
      </c>
      <c r="J500" s="56">
        <v>41746</v>
      </c>
      <c r="K500" s="61"/>
      <c r="L500" s="61"/>
      <c r="M500" s="73" t="s">
        <v>1228</v>
      </c>
      <c r="N500" s="80">
        <f t="shared" si="1501"/>
        <v>6000</v>
      </c>
      <c r="O500" s="77">
        <f>AVERAGE($N$2:N500)</f>
        <v>6158.0104653751951</v>
      </c>
      <c r="P500" s="77">
        <f t="shared" ref="P500" si="1534">O500-O499</f>
        <v>-0.31729009111495543</v>
      </c>
      <c r="Q500" s="49">
        <f t="shared" ref="Q500" si="1535">AVERAGE(F493:F500)</f>
        <v>1.0625</v>
      </c>
      <c r="R500" s="49">
        <f t="shared" ref="R500" si="1536">AVERAGE(G493:G500)</f>
        <v>1.375</v>
      </c>
      <c r="S500" s="50">
        <f t="shared" ref="S500" si="1537">COUNTIF(H494:H500, "AC")/SUM(G494:G500)</f>
        <v>0.7</v>
      </c>
      <c r="T500" s="50">
        <f t="shared" ref="T500" si="1538">(Q500/5*0.5+(1-(R500-1)/10)*0.25+S500*0.25)*10000</f>
        <v>5218.75</v>
      </c>
      <c r="U500" s="50">
        <f t="shared" ref="U500" si="1539">T500-T499</f>
        <v>0</v>
      </c>
      <c r="V500" s="50">
        <f>IF(A500&lt;&gt;"",AVERAGE($F$2:F500),"")</f>
        <v>1.7635270541082164</v>
      </c>
      <c r="W500" s="50">
        <f>IF(A500&lt;&gt;"", AVERAGE($G$2:G500), "")</f>
        <v>1.5450901803607215</v>
      </c>
      <c r="X500" s="50">
        <f>IF(A500&lt;&gt;"", COUNTIF($H$2:H500, "AC")/SUM($G$2:G500), "")</f>
        <v>0.63553826199740593</v>
      </c>
      <c r="Y500" s="50">
        <f t="shared" ref="Y500" si="1540">IF(A500&lt;&gt;"", V500/5*0.5+(1-(W500-1)/10)*0.25+X500*0.25, "")*10000</f>
        <v>5716.1001640115501</v>
      </c>
      <c r="Z500" s="50">
        <f t="shared" ref="Z500" si="1541">Y500-Y499</f>
        <v>-7.622987568811368E-2</v>
      </c>
      <c r="AA500" s="50">
        <f t="shared" si="1300"/>
        <v>3.6319444444444446E-2</v>
      </c>
      <c r="AB500" s="75">
        <f t="shared" si="1160"/>
        <v>6.053240740740741E-3</v>
      </c>
      <c r="AC500" s="51">
        <v>6.053240740740741E-3</v>
      </c>
      <c r="AD500" s="47" t="s">
        <v>987</v>
      </c>
      <c r="AE500" s="47" t="s">
        <v>987</v>
      </c>
      <c r="AF500" s="47" t="s">
        <v>987</v>
      </c>
    </row>
    <row r="501" spans="1:32" x14ac:dyDescent="0.15">
      <c r="A501" s="43" t="s">
        <v>1225</v>
      </c>
      <c r="B501" s="57">
        <v>263</v>
      </c>
      <c r="C501" s="57" t="s">
        <v>1490</v>
      </c>
      <c r="D501" s="58" t="s">
        <v>291</v>
      </c>
      <c r="E501" s="58" t="s">
        <v>1228</v>
      </c>
      <c r="F501" s="58">
        <v>1</v>
      </c>
      <c r="G501" s="46">
        <v>1</v>
      </c>
      <c r="H501" s="47" t="s">
        <v>1229</v>
      </c>
      <c r="I501" s="59" t="s">
        <v>1230</v>
      </c>
      <c r="J501" s="56">
        <v>41746</v>
      </c>
      <c r="K501" s="61"/>
      <c r="L501" s="61"/>
      <c r="M501" s="73" t="s">
        <v>1228</v>
      </c>
      <c r="N501" s="80">
        <f t="shared" si="1501"/>
        <v>6000</v>
      </c>
      <c r="O501" s="77">
        <f>AVERAGE($N$2:N501)</f>
        <v>6157.6944444444453</v>
      </c>
      <c r="P501" s="77">
        <f t="shared" ref="P501" si="1542">O501-O500</f>
        <v>-0.31602093074980075</v>
      </c>
      <c r="Q501" s="49">
        <f t="shared" ref="Q501" si="1543">AVERAGE(F494:F501)</f>
        <v>1</v>
      </c>
      <c r="R501" s="49">
        <f t="shared" ref="R501" si="1544">AVERAGE(G494:G501)</f>
        <v>1.375</v>
      </c>
      <c r="S501" s="50">
        <f t="shared" ref="S501" si="1545">COUNTIF(H495:H501, "AC")/SUM(G495:G501)</f>
        <v>0.77777777777777779</v>
      </c>
      <c r="T501" s="50">
        <f t="shared" ref="T501" si="1546">(Q501/5*0.5+(1-(R501-1)/10)*0.25+S501*0.25)*10000</f>
        <v>5350.6944444444453</v>
      </c>
      <c r="U501" s="50">
        <f t="shared" ref="U501" si="1547">T501-T500</f>
        <v>131.94444444444525</v>
      </c>
      <c r="V501" s="50">
        <f>IF(A501&lt;&gt;"",AVERAGE($F$2:F501),"")</f>
        <v>1.762</v>
      </c>
      <c r="W501" s="50">
        <f>IF(A501&lt;&gt;"", AVERAGE($G$2:G501), "")</f>
        <v>1.544</v>
      </c>
      <c r="X501" s="50">
        <f>IF(A501&lt;&gt;"", COUNTIF($H$2:H501, "AC")/SUM($G$2:G501), "")</f>
        <v>0.63601036269430056</v>
      </c>
      <c r="Y501" s="50">
        <f t="shared" ref="Y501" si="1548">IF(A501&lt;&gt;"", V501/5*0.5+(1-(W501-1)/10)*0.25+X501*0.25, "")*10000</f>
        <v>5716.0259067357511</v>
      </c>
      <c r="Z501" s="50">
        <f t="shared" ref="Z501" si="1549">Y501-Y500</f>
        <v>-7.4257275799027411E-2</v>
      </c>
      <c r="AA501" s="50">
        <f t="shared" si="1300"/>
        <v>1.9583333333333335E-2</v>
      </c>
      <c r="AB501" s="75">
        <f t="shared" si="1160"/>
        <v>3.2638888888888891E-3</v>
      </c>
      <c r="AC501" s="51">
        <v>3.2638888888888891E-3</v>
      </c>
      <c r="AD501" s="47" t="s">
        <v>987</v>
      </c>
      <c r="AE501" s="47" t="s">
        <v>987</v>
      </c>
      <c r="AF501" s="47" t="s">
        <v>987</v>
      </c>
    </row>
    <row r="502" spans="1:32" x14ac:dyDescent="0.15">
      <c r="A502" s="43" t="s">
        <v>1225</v>
      </c>
      <c r="B502" s="57">
        <v>38</v>
      </c>
      <c r="C502" s="57" t="s">
        <v>1491</v>
      </c>
      <c r="D502" s="58" t="s">
        <v>1347</v>
      </c>
      <c r="E502" s="58" t="s">
        <v>1228</v>
      </c>
      <c r="F502" s="58">
        <v>2</v>
      </c>
      <c r="G502" s="46">
        <v>1</v>
      </c>
      <c r="H502" s="47" t="s">
        <v>1229</v>
      </c>
      <c r="I502" s="59" t="s">
        <v>1230</v>
      </c>
      <c r="J502" s="56">
        <v>41746</v>
      </c>
      <c r="K502" s="61"/>
      <c r="L502" s="61"/>
      <c r="M502" s="73" t="s">
        <v>1228</v>
      </c>
      <c r="N502" s="80">
        <f t="shared" si="1501"/>
        <v>7000</v>
      </c>
      <c r="O502" s="77">
        <f>AVERAGE($N$2:N502)</f>
        <v>6159.3756930583286</v>
      </c>
      <c r="P502" s="77">
        <f t="shared" ref="P502" si="1550">O502-O501</f>
        <v>1.6812486138833265</v>
      </c>
      <c r="Q502" s="49">
        <f t="shared" ref="Q502" si="1551">AVERAGE(F495:F502)</f>
        <v>1.125</v>
      </c>
      <c r="R502" s="49">
        <f t="shared" ref="R502" si="1552">AVERAGE(G495:G502)</f>
        <v>1.25</v>
      </c>
      <c r="S502" s="50">
        <f t="shared" ref="S502" si="1553">COUNTIF(H496:H502, "AC")/SUM(G496:G502)</f>
        <v>0.77777777777777779</v>
      </c>
      <c r="T502" s="50">
        <f t="shared" ref="T502" si="1554">(Q502/5*0.5+(1-(R502-1)/10)*0.25+S502*0.25)*10000</f>
        <v>5506.9444444444453</v>
      </c>
      <c r="U502" s="50">
        <f t="shared" ref="U502" si="1555">T502-T501</f>
        <v>156.25</v>
      </c>
      <c r="V502" s="50">
        <f>IF(A502&lt;&gt;"",AVERAGE($F$2:F502),"")</f>
        <v>1.7624750499001995</v>
      </c>
      <c r="W502" s="50">
        <f>IF(A502&lt;&gt;"", AVERAGE($G$2:G502), "")</f>
        <v>1.5429141716566865</v>
      </c>
      <c r="X502" s="50">
        <f>IF(A502&lt;&gt;"", COUNTIF($H$2:H502, "AC")/SUM($G$2:G502), "")</f>
        <v>0.63648124191461841</v>
      </c>
      <c r="Y502" s="50">
        <f t="shared" ref="Y502" si="1556">IF(A502&lt;&gt;"", V502/5*0.5+(1-(W502-1)/10)*0.25+X502*0.25, "")*10000</f>
        <v>5717.9496117725739</v>
      </c>
      <c r="Z502" s="50">
        <f t="shared" ref="Z502" si="1557">Y502-Y501</f>
        <v>1.9237050368228665</v>
      </c>
      <c r="AA502" s="50">
        <f t="shared" si="1300"/>
        <v>0.1001388888888889</v>
      </c>
      <c r="AB502" s="75">
        <f t="shared" si="1160"/>
        <v>1.6689814814814817E-2</v>
      </c>
      <c r="AC502" s="51">
        <v>1.6689814814814817E-2</v>
      </c>
      <c r="AD502" s="47" t="s">
        <v>987</v>
      </c>
      <c r="AE502" s="47" t="s">
        <v>987</v>
      </c>
      <c r="AF502" s="47" t="s">
        <v>987</v>
      </c>
    </row>
    <row r="503" spans="1:32" x14ac:dyDescent="0.15">
      <c r="A503" s="43" t="s">
        <v>1225</v>
      </c>
      <c r="B503" s="57">
        <v>434</v>
      </c>
      <c r="C503" s="57" t="s">
        <v>1492</v>
      </c>
      <c r="D503" s="58" t="s">
        <v>24</v>
      </c>
      <c r="E503" s="58" t="s">
        <v>1228</v>
      </c>
      <c r="F503" s="58">
        <v>1</v>
      </c>
      <c r="G503" s="46">
        <v>2</v>
      </c>
      <c r="H503" s="47" t="s">
        <v>1229</v>
      </c>
      <c r="I503" s="59" t="s">
        <v>1230</v>
      </c>
      <c r="J503" s="56">
        <v>41747</v>
      </c>
      <c r="K503" s="61"/>
      <c r="L503" s="61"/>
      <c r="M503" s="73" t="s">
        <v>1228</v>
      </c>
      <c r="N503" s="80">
        <f t="shared" si="1501"/>
        <v>4500</v>
      </c>
      <c r="O503" s="77">
        <f>AVERAGE($N$2:N503)</f>
        <v>6156.070163789288</v>
      </c>
      <c r="P503" s="77">
        <f t="shared" ref="P503" si="1558">O503-O502</f>
        <v>-3.3055292690405622</v>
      </c>
      <c r="Q503" s="49">
        <f t="shared" ref="Q503" si="1559">AVERAGE(F496:F503)</f>
        <v>1.125</v>
      </c>
      <c r="R503" s="49">
        <f t="shared" ref="R503" si="1560">AVERAGE(G496:G503)</f>
        <v>1.375</v>
      </c>
      <c r="S503" s="50">
        <f t="shared" ref="S503" si="1561">COUNTIF(H497:H503, "AC")/SUM(G497:G503)</f>
        <v>0.7</v>
      </c>
      <c r="T503" s="50">
        <f t="shared" ref="T503" si="1562">(Q503/5*0.5+(1-(R503-1)/10)*0.25+S503*0.25)*10000</f>
        <v>5281.25</v>
      </c>
      <c r="U503" s="50">
        <f t="shared" ref="U503" si="1563">T503-T502</f>
        <v>-225.69444444444525</v>
      </c>
      <c r="V503" s="50">
        <f>IF(A503&lt;&gt;"",AVERAGE($F$2:F503),"")</f>
        <v>1.7609561752988048</v>
      </c>
      <c r="W503" s="50">
        <f>IF(A503&lt;&gt;"", AVERAGE($G$2:G503), "")</f>
        <v>1.5438247011952191</v>
      </c>
      <c r="X503" s="50">
        <f>IF(A503&lt;&gt;"", COUNTIF($H$2:H503, "AC")/SUM($G$2:G503), "")</f>
        <v>0.6361290322580645</v>
      </c>
      <c r="Y503" s="50">
        <f t="shared" ref="Y503" si="1564">IF(A503&lt;&gt;"", V503/5*0.5+(1-(W503-1)/10)*0.25+X503*0.25, "")*10000</f>
        <v>5715.322580645161</v>
      </c>
      <c r="Z503" s="50">
        <f t="shared" ref="Z503" si="1565">Y503-Y502</f>
        <v>-2.6270311274129199</v>
      </c>
      <c r="AA503" s="50">
        <f t="shared" si="1300"/>
        <v>1.4236111111111111E-2</v>
      </c>
      <c r="AB503" s="75">
        <f t="shared" si="1160"/>
        <v>2.3726851851851851E-3</v>
      </c>
      <c r="AC503" s="51">
        <v>2.3726851851851851E-3</v>
      </c>
      <c r="AD503" s="47" t="s">
        <v>987</v>
      </c>
      <c r="AE503" s="47" t="s">
        <v>987</v>
      </c>
      <c r="AF503" s="47" t="s">
        <v>987</v>
      </c>
    </row>
    <row r="504" spans="1:32" x14ac:dyDescent="0.15">
      <c r="A504" s="43" t="s">
        <v>1225</v>
      </c>
      <c r="B504" s="57">
        <v>594</v>
      </c>
      <c r="C504" s="57" t="s">
        <v>1494</v>
      </c>
      <c r="D504" s="58" t="s">
        <v>484</v>
      </c>
      <c r="E504" s="58" t="s">
        <v>1228</v>
      </c>
      <c r="F504" s="58">
        <v>1</v>
      </c>
      <c r="G504" s="46">
        <v>1</v>
      </c>
      <c r="H504" s="47" t="s">
        <v>1229</v>
      </c>
      <c r="I504" s="59" t="s">
        <v>1230</v>
      </c>
      <c r="J504" s="56">
        <v>41748</v>
      </c>
      <c r="K504" s="61"/>
      <c r="L504" s="61"/>
      <c r="M504" s="73" t="s">
        <v>1228</v>
      </c>
      <c r="N504" s="80">
        <f t="shared" si="1501"/>
        <v>6000</v>
      </c>
      <c r="O504" s="77">
        <f>AVERAGE($N$2:N504)</f>
        <v>6155.7598851336434</v>
      </c>
      <c r="P504" s="77">
        <f t="shared" ref="P504" si="1566">O504-O503</f>
        <v>-0.31027865564465174</v>
      </c>
      <c r="Q504" s="49">
        <f t="shared" ref="Q504" si="1567">AVERAGE(F497:F504)</f>
        <v>1.125</v>
      </c>
      <c r="R504" s="49">
        <f t="shared" ref="R504" si="1568">AVERAGE(G497:G504)</f>
        <v>1.375</v>
      </c>
      <c r="S504" s="50">
        <f t="shared" ref="S504" si="1569">COUNTIF(H498:H504, "AC")/SUM(G498:G504)</f>
        <v>0.77777777777777779</v>
      </c>
      <c r="T504" s="50">
        <f t="shared" ref="T504" si="1570">(Q504/5*0.5+(1-(R504-1)/10)*0.25+S504*0.25)*10000</f>
        <v>5475.6944444444443</v>
      </c>
      <c r="U504" s="50">
        <f t="shared" ref="U504" si="1571">T504-T503</f>
        <v>194.44444444444434</v>
      </c>
      <c r="V504" s="50">
        <f>IF(A504&lt;&gt;"",AVERAGE($F$2:F504),"")</f>
        <v>1.7594433399602385</v>
      </c>
      <c r="W504" s="50">
        <f>IF(A504&lt;&gt;"", AVERAGE($G$2:G504), "")</f>
        <v>1.5427435387673956</v>
      </c>
      <c r="X504" s="50">
        <f>IF(A504&lt;&gt;"", COUNTIF($H$2:H504, "AC")/SUM($G$2:G504), "")</f>
        <v>0.63659793814432986</v>
      </c>
      <c r="Y504" s="50">
        <f t="shared" ref="Y504" si="1572">IF(A504&lt;&gt;"", V504/5*0.5+(1-(W504-1)/10)*0.25+X504*0.25, "")*10000</f>
        <v>5715.252300629214</v>
      </c>
      <c r="Z504" s="50">
        <f t="shared" ref="Z504" si="1573">Y504-Y503</f>
        <v>-7.0280015946991625E-2</v>
      </c>
      <c r="AA504" s="50">
        <f t="shared" ref="AA504:AA566" si="1574">IF(ISERROR(MIN(86400*AB504/(4*3600), 1)), "NA", MIN(86400*AB504/(4*3600), 1))</f>
        <v>2.2916666666666665E-2</v>
      </c>
      <c r="AB504" s="75">
        <f t="shared" ref="AB504:AB566" si="1575">IF(AC504="-","NA",SUM(AC504:AF504))</f>
        <v>3.8194444444444443E-3</v>
      </c>
      <c r="AC504" s="51">
        <v>3.8194444444444443E-3</v>
      </c>
      <c r="AD504" s="47" t="s">
        <v>987</v>
      </c>
      <c r="AE504" s="47" t="s">
        <v>987</v>
      </c>
      <c r="AF504" s="47" t="s">
        <v>987</v>
      </c>
    </row>
    <row r="505" spans="1:32" x14ac:dyDescent="0.15">
      <c r="A505" s="43" t="s">
        <v>1225</v>
      </c>
      <c r="B505" s="57">
        <v>821</v>
      </c>
      <c r="C505" s="57" t="s">
        <v>1495</v>
      </c>
      <c r="D505" s="58" t="s">
        <v>1496</v>
      </c>
      <c r="E505" s="58" t="s">
        <v>1228</v>
      </c>
      <c r="F505" s="58">
        <v>1</v>
      </c>
      <c r="G505" s="46">
        <v>1</v>
      </c>
      <c r="H505" s="47" t="s">
        <v>1229</v>
      </c>
      <c r="I505" s="59" t="s">
        <v>1230</v>
      </c>
      <c r="J505" s="56">
        <v>41750</v>
      </c>
      <c r="K505" s="61"/>
      <c r="L505" s="61"/>
      <c r="M505" s="73" t="s">
        <v>1228</v>
      </c>
      <c r="N505" s="80">
        <f t="shared" si="1501"/>
        <v>6000</v>
      </c>
      <c r="O505" s="77">
        <f>AVERAGE($N$2:N505)</f>
        <v>6155.4508377425045</v>
      </c>
      <c r="P505" s="77">
        <f t="shared" ref="P505" si="1576">O505-O504</f>
        <v>-0.30904739113884716</v>
      </c>
      <c r="Q505" s="49">
        <f t="shared" ref="Q505" si="1577">AVERAGE(F498:F505)</f>
        <v>1.125</v>
      </c>
      <c r="R505" s="49">
        <f t="shared" ref="R505" si="1578">AVERAGE(G498:G505)</f>
        <v>1.25</v>
      </c>
      <c r="S505" s="50">
        <f t="shared" ref="S505" si="1579">COUNTIF(H499:H505, "AC")/SUM(G499:G505)</f>
        <v>0.77777777777777779</v>
      </c>
      <c r="T505" s="50">
        <f t="shared" ref="T505" si="1580">(Q505/5*0.5+(1-(R505-1)/10)*0.25+S505*0.25)*10000</f>
        <v>5506.9444444444453</v>
      </c>
      <c r="U505" s="50">
        <f t="shared" ref="U505" si="1581">T505-T504</f>
        <v>31.250000000000909</v>
      </c>
      <c r="V505" s="50">
        <f>IF(A505&lt;&gt;"",AVERAGE($F$2:F505),"")</f>
        <v>1.7579365079365079</v>
      </c>
      <c r="W505" s="50">
        <f>IF(A505&lt;&gt;"", AVERAGE($G$2:G505), "")</f>
        <v>1.5416666666666667</v>
      </c>
      <c r="X505" s="50">
        <f>IF(A505&lt;&gt;"", COUNTIF($H$2:H505, "AC")/SUM($G$2:G505), "")</f>
        <v>0.63706563706563701</v>
      </c>
      <c r="Y505" s="50">
        <f t="shared" ref="Y505" si="1582">IF(A505&lt;&gt;"", V505/5*0.5+(1-(W505-1)/10)*0.25+X505*0.25, "")*10000</f>
        <v>5715.183933933934</v>
      </c>
      <c r="Z505" s="50">
        <f t="shared" ref="Z505" si="1583">Y505-Y504</f>
        <v>-6.8366695280019485E-2</v>
      </c>
      <c r="AA505" s="50">
        <f t="shared" si="1574"/>
        <v>2.9166666666666667E-2</v>
      </c>
      <c r="AB505" s="75">
        <f t="shared" si="1575"/>
        <v>4.8611111111111112E-3</v>
      </c>
      <c r="AC505" s="51">
        <v>4.8611111111111112E-3</v>
      </c>
      <c r="AD505" s="47" t="s">
        <v>987</v>
      </c>
      <c r="AE505" s="47" t="s">
        <v>987</v>
      </c>
      <c r="AF505" s="47" t="s">
        <v>987</v>
      </c>
    </row>
    <row r="506" spans="1:32" x14ac:dyDescent="0.15">
      <c r="A506" s="43" t="s">
        <v>1225</v>
      </c>
      <c r="B506" s="57">
        <v>482</v>
      </c>
      <c r="C506" s="57" t="s">
        <v>1497</v>
      </c>
      <c r="D506" s="58" t="s">
        <v>24</v>
      </c>
      <c r="E506" s="58" t="s">
        <v>1228</v>
      </c>
      <c r="F506" s="58">
        <v>1</v>
      </c>
      <c r="G506" s="46">
        <v>1</v>
      </c>
      <c r="H506" s="47" t="s">
        <v>1229</v>
      </c>
      <c r="I506" s="59" t="s">
        <v>1230</v>
      </c>
      <c r="J506" s="56">
        <v>41750</v>
      </c>
      <c r="K506" s="61"/>
      <c r="L506" s="61"/>
      <c r="M506" s="73" t="s">
        <v>1228</v>
      </c>
      <c r="N506" s="80">
        <f t="shared" si="1501"/>
        <v>6000</v>
      </c>
      <c r="O506" s="77">
        <f>AVERAGE($N$2:N506)</f>
        <v>6155.1430143014304</v>
      </c>
      <c r="P506" s="77">
        <f t="shared" ref="P506" si="1584">O506-O505</f>
        <v>-0.30782344107410609</v>
      </c>
      <c r="Q506" s="49">
        <f t="shared" ref="Q506" si="1585">AVERAGE(F499:F506)</f>
        <v>1.125</v>
      </c>
      <c r="R506" s="49">
        <f t="shared" ref="R506" si="1586">AVERAGE(G499:G506)</f>
        <v>1.25</v>
      </c>
      <c r="S506" s="50">
        <f t="shared" ref="S506" si="1587">COUNTIF(H500:H506, "AC")/SUM(G500:G506)</f>
        <v>0.875</v>
      </c>
      <c r="T506" s="50">
        <f t="shared" ref="T506" si="1588">(Q506/5*0.5+(1-(R506-1)/10)*0.25+S506*0.25)*10000</f>
        <v>5750</v>
      </c>
      <c r="U506" s="50">
        <f t="shared" ref="U506" si="1589">T506-T505</f>
        <v>243.05555555555475</v>
      </c>
      <c r="V506" s="50">
        <f>IF(A506&lt;&gt;"",AVERAGE($F$2:F506),"")</f>
        <v>1.7564356435643564</v>
      </c>
      <c r="W506" s="50">
        <f>IF(A506&lt;&gt;"", AVERAGE($G$2:G506), "")</f>
        <v>1.5405940594059406</v>
      </c>
      <c r="X506" s="50">
        <f>IF(A506&lt;&gt;"", COUNTIF($H$2:H506, "AC")/SUM($G$2:G506), "")</f>
        <v>0.63753213367609252</v>
      </c>
      <c r="Y506" s="50">
        <f t="shared" ref="Y506" si="1590">IF(A506&lt;&gt;"", V506/5*0.5+(1-(W506-1)/10)*0.25+X506*0.25, "")*10000</f>
        <v>5715.117462903102</v>
      </c>
      <c r="Z506" s="50">
        <f t="shared" ref="Z506" si="1591">Y506-Y505</f>
        <v>-6.6471030831962707E-2</v>
      </c>
      <c r="AA506" s="50">
        <f t="shared" si="1574"/>
        <v>4.0763888888888891E-2</v>
      </c>
      <c r="AB506" s="75">
        <f t="shared" si="1575"/>
        <v>6.7939814814814816E-3</v>
      </c>
      <c r="AC506" s="51">
        <v>6.7939814814814816E-3</v>
      </c>
      <c r="AD506" s="47" t="s">
        <v>987</v>
      </c>
      <c r="AE506" s="47" t="s">
        <v>987</v>
      </c>
      <c r="AF506" s="47" t="s">
        <v>987</v>
      </c>
    </row>
    <row r="507" spans="1:32" x14ac:dyDescent="0.15">
      <c r="A507" s="43" t="s">
        <v>1225</v>
      </c>
      <c r="B507" s="57">
        <v>709</v>
      </c>
      <c r="C507" s="33" t="s">
        <v>1498</v>
      </c>
      <c r="D507" s="58" t="s">
        <v>24</v>
      </c>
      <c r="E507" s="58" t="s">
        <v>1228</v>
      </c>
      <c r="F507" s="58">
        <v>1</v>
      </c>
      <c r="G507" s="46">
        <v>1</v>
      </c>
      <c r="H507" s="47" t="s">
        <v>1229</v>
      </c>
      <c r="I507" s="59" t="s">
        <v>1230</v>
      </c>
      <c r="J507" s="56">
        <v>41870</v>
      </c>
      <c r="K507" s="61"/>
      <c r="L507" s="61"/>
      <c r="M507" s="73" t="s">
        <v>1228</v>
      </c>
      <c r="N507" s="80">
        <f t="shared" si="1501"/>
        <v>6000</v>
      </c>
      <c r="O507" s="77">
        <f>AVERAGE($N$2:N507)</f>
        <v>6154.8364075537993</v>
      </c>
      <c r="P507" s="77">
        <f t="shared" ref="P507" si="1592">O507-O506</f>
        <v>-0.30660674763112183</v>
      </c>
      <c r="Q507" s="49">
        <f t="shared" ref="Q507" si="1593">AVERAGE(F500:F507)</f>
        <v>1.125</v>
      </c>
      <c r="R507" s="49">
        <f t="shared" ref="R507" si="1594">AVERAGE(G500:G507)</f>
        <v>1.125</v>
      </c>
      <c r="S507" s="50">
        <f t="shared" ref="S507" si="1595">COUNTIF(H501:H507, "AC")/SUM(G501:G507)</f>
        <v>0.875</v>
      </c>
      <c r="T507" s="50">
        <f t="shared" ref="T507" si="1596">(Q507/5*0.5+(1-(R507-1)/10)*0.25+S507*0.25)*10000</f>
        <v>5781.25</v>
      </c>
      <c r="U507" s="50">
        <f t="shared" ref="U507" si="1597">T507-T506</f>
        <v>31.25</v>
      </c>
      <c r="V507" s="50">
        <f>IF(A507&lt;&gt;"",AVERAGE($F$2:F507),"")</f>
        <v>1.7549407114624507</v>
      </c>
      <c r="W507" s="50">
        <f>IF(A507&lt;&gt;"", AVERAGE($G$2:G507), "")</f>
        <v>1.5395256916996047</v>
      </c>
      <c r="X507" s="50">
        <f>IF(A507&lt;&gt;"", COUNTIF($H$2:H507, "AC")/SUM($G$2:G507), "")</f>
        <v>0.63799743260590502</v>
      </c>
      <c r="Y507" s="50">
        <f t="shared" ref="Y507" si="1598">IF(A507&lt;&gt;"", V507/5*0.5+(1-(W507-1)/10)*0.25+X507*0.25, "")*10000</f>
        <v>5715.0528700523128</v>
      </c>
      <c r="Z507" s="50">
        <f t="shared" ref="Z507" si="1599">Y507-Y506</f>
        <v>-6.4592850789267686E-2</v>
      </c>
      <c r="AA507" s="50">
        <f t="shared" si="1574"/>
        <v>3.5416666666666665E-3</v>
      </c>
      <c r="AB507" s="75">
        <f t="shared" si="1575"/>
        <v>5.9027777777777778E-4</v>
      </c>
      <c r="AC507" s="51">
        <v>5.9027777777777778E-4</v>
      </c>
      <c r="AD507" s="47" t="s">
        <v>987</v>
      </c>
      <c r="AE507" s="47" t="s">
        <v>987</v>
      </c>
      <c r="AF507" s="47" t="s">
        <v>987</v>
      </c>
    </row>
    <row r="508" spans="1:32" x14ac:dyDescent="0.15">
      <c r="A508" s="43" t="s">
        <v>1225</v>
      </c>
      <c r="B508" s="57">
        <v>832</v>
      </c>
      <c r="C508" s="57" t="s">
        <v>1499</v>
      </c>
      <c r="D508" s="58" t="s">
        <v>1342</v>
      </c>
      <c r="E508" s="58" t="s">
        <v>1228</v>
      </c>
      <c r="F508" s="58">
        <v>1</v>
      </c>
      <c r="G508" s="46">
        <v>1</v>
      </c>
      <c r="H508" s="47" t="s">
        <v>1229</v>
      </c>
      <c r="I508" s="59" t="s">
        <v>1230</v>
      </c>
      <c r="J508" s="56">
        <v>41870</v>
      </c>
      <c r="K508" s="61"/>
      <c r="L508" s="61"/>
      <c r="M508" s="73" t="s">
        <v>1228</v>
      </c>
      <c r="N508" s="80">
        <f t="shared" si="1501"/>
        <v>6000</v>
      </c>
      <c r="O508" s="77">
        <f>AVERAGE($N$2:N508)</f>
        <v>6154.5310103002412</v>
      </c>
      <c r="P508" s="77">
        <f t="shared" ref="P508" si="1600">O508-O507</f>
        <v>-0.30539725355811242</v>
      </c>
      <c r="Q508" s="49">
        <f t="shared" ref="Q508" si="1601">AVERAGE(F501:F508)</f>
        <v>1.125</v>
      </c>
      <c r="R508" s="49">
        <f t="shared" ref="R508" si="1602">AVERAGE(G501:G508)</f>
        <v>1.125</v>
      </c>
      <c r="S508" s="50">
        <f t="shared" ref="S508" si="1603">COUNTIF(H502:H508, "AC")/SUM(G502:G508)</f>
        <v>0.875</v>
      </c>
      <c r="T508" s="50">
        <f t="shared" ref="T508" si="1604">(Q508/5*0.5+(1-(R508-1)/10)*0.25+S508*0.25)*10000</f>
        <v>5781.25</v>
      </c>
      <c r="U508" s="50">
        <f t="shared" ref="U508" si="1605">T508-T507</f>
        <v>0</v>
      </c>
      <c r="V508" s="50">
        <f>IF(A508&lt;&gt;"",AVERAGE($F$2:F508),"")</f>
        <v>1.7534516765285997</v>
      </c>
      <c r="W508" s="50">
        <f>IF(A508&lt;&gt;"", AVERAGE($G$2:G508), "")</f>
        <v>1.5384615384615385</v>
      </c>
      <c r="X508" s="50">
        <f>IF(A508&lt;&gt;"", COUNTIF($H$2:H508, "AC")/SUM($G$2:G508), "")</f>
        <v>0.63846153846153841</v>
      </c>
      <c r="Y508" s="50">
        <f t="shared" ref="Y508" si="1606">IF(A508&lt;&gt;"", V508/5*0.5+(1-(W508-1)/10)*0.25+X508*0.25, "")*10000</f>
        <v>5714.9901380670608</v>
      </c>
      <c r="Z508" s="50">
        <f t="shared" ref="Z508" si="1607">Y508-Y507</f>
        <v>-6.2731985251957667E-2</v>
      </c>
      <c r="AA508" s="50">
        <f t="shared" si="1574"/>
        <v>1.2500000000000001E-2</v>
      </c>
      <c r="AB508" s="75">
        <f t="shared" si="1575"/>
        <v>2.0833333333333333E-3</v>
      </c>
      <c r="AC508" s="51">
        <v>2.0833333333333333E-3</v>
      </c>
      <c r="AD508" s="47" t="s">
        <v>987</v>
      </c>
      <c r="AE508" s="47" t="s">
        <v>987</v>
      </c>
      <c r="AF508" s="47" t="s">
        <v>987</v>
      </c>
    </row>
    <row r="509" spans="1:32" x14ac:dyDescent="0.15">
      <c r="A509" s="43" t="s">
        <v>1225</v>
      </c>
      <c r="B509" s="57">
        <v>852</v>
      </c>
      <c r="C509" s="57" t="s">
        <v>1500</v>
      </c>
      <c r="D509" s="58" t="s">
        <v>1342</v>
      </c>
      <c r="E509" s="58" t="s">
        <v>1228</v>
      </c>
      <c r="F509" s="58">
        <v>1</v>
      </c>
      <c r="G509" s="46">
        <v>1</v>
      </c>
      <c r="H509" s="47" t="s">
        <v>1229</v>
      </c>
      <c r="I509" s="59" t="s">
        <v>1230</v>
      </c>
      <c r="J509" s="56">
        <v>41870</v>
      </c>
      <c r="K509" s="61"/>
      <c r="L509" s="61"/>
      <c r="M509" s="73" t="s">
        <v>1228</v>
      </c>
      <c r="N509" s="80">
        <f t="shared" si="1501"/>
        <v>6000</v>
      </c>
      <c r="O509" s="77">
        <f>AVERAGE($N$2:N509)</f>
        <v>6154.2268153980758</v>
      </c>
      <c r="P509" s="77">
        <f t="shared" ref="P509" si="1608">O509-O508</f>
        <v>-0.3041949021653636</v>
      </c>
      <c r="Q509" s="49">
        <f t="shared" ref="Q509" si="1609">AVERAGE(F502:F509)</f>
        <v>1.125</v>
      </c>
      <c r="R509" s="49">
        <f t="shared" ref="R509" si="1610">AVERAGE(G502:G509)</f>
        <v>1.125</v>
      </c>
      <c r="S509" s="50">
        <f t="shared" ref="S509" si="1611">COUNTIF(H503:H509, "AC")/SUM(G503:G509)</f>
        <v>0.875</v>
      </c>
      <c r="T509" s="50">
        <f t="shared" ref="T509" si="1612">(Q509/5*0.5+(1-(R509-1)/10)*0.25+S509*0.25)*10000</f>
        <v>5781.25</v>
      </c>
      <c r="U509" s="50">
        <f t="shared" ref="U509" si="1613">T509-T508</f>
        <v>0</v>
      </c>
      <c r="V509" s="50">
        <f>IF(A509&lt;&gt;"",AVERAGE($F$2:F509),"")</f>
        <v>1.7519685039370079</v>
      </c>
      <c r="W509" s="50">
        <f>IF(A509&lt;&gt;"", AVERAGE($G$2:G509), "")</f>
        <v>1.5374015748031495</v>
      </c>
      <c r="X509" s="50">
        <f>IF(A509&lt;&gt;"", COUNTIF($H$2:H509, "AC")/SUM($G$2:G509), "")</f>
        <v>0.63892445582586432</v>
      </c>
      <c r="Y509" s="50">
        <f t="shared" ref="Y509" si="1614">IF(A509&lt;&gt;"", V509/5*0.5+(1-(W509-1)/10)*0.25+X509*0.25, "")*10000</f>
        <v>5714.9292498008817</v>
      </c>
      <c r="Z509" s="50">
        <f t="shared" ref="Z509" si="1615">Y509-Y508</f>
        <v>-6.0888266179063066E-2</v>
      </c>
      <c r="AA509" s="50">
        <f t="shared" si="1574"/>
        <v>0.01</v>
      </c>
      <c r="AB509" s="75">
        <f t="shared" si="1575"/>
        <v>1.6666666666666668E-3</v>
      </c>
      <c r="AC509" s="51">
        <v>1.6666666666666668E-3</v>
      </c>
      <c r="AD509" s="47" t="s">
        <v>987</v>
      </c>
      <c r="AE509" s="47" t="s">
        <v>987</v>
      </c>
      <c r="AF509" s="47" t="s">
        <v>987</v>
      </c>
    </row>
    <row r="510" spans="1:32" x14ac:dyDescent="0.15">
      <c r="A510" s="43" t="s">
        <v>1225</v>
      </c>
      <c r="B510" s="57">
        <v>883</v>
      </c>
      <c r="C510" s="57" t="s">
        <v>1501</v>
      </c>
      <c r="D510" s="58" t="s">
        <v>1342</v>
      </c>
      <c r="E510" s="58" t="s">
        <v>1228</v>
      </c>
      <c r="F510" s="58">
        <v>1</v>
      </c>
      <c r="G510" s="46">
        <v>1</v>
      </c>
      <c r="H510" s="47" t="s">
        <v>1229</v>
      </c>
      <c r="I510" s="59" t="s">
        <v>1230</v>
      </c>
      <c r="J510" s="56">
        <v>41870</v>
      </c>
      <c r="K510" s="61"/>
      <c r="L510" s="61"/>
      <c r="M510" s="73" t="s">
        <v>1228</v>
      </c>
      <c r="N510" s="80">
        <f t="shared" si="1501"/>
        <v>6000</v>
      </c>
      <c r="O510" s="77">
        <f>AVERAGE($N$2:N510)</f>
        <v>6153.9238157607515</v>
      </c>
      <c r="P510" s="77">
        <f t="shared" ref="P510" si="1616">O510-O509</f>
        <v>-0.30299963732431934</v>
      </c>
      <c r="Q510" s="49">
        <f t="shared" ref="Q510" si="1617">AVERAGE(F503:F510)</f>
        <v>1</v>
      </c>
      <c r="R510" s="49">
        <f t="shared" ref="R510" si="1618">AVERAGE(G503:G510)</f>
        <v>1.125</v>
      </c>
      <c r="S510" s="50">
        <f t="shared" ref="S510" si="1619">COUNTIF(H504:H510, "AC")/SUM(G504:G510)</f>
        <v>1</v>
      </c>
      <c r="T510" s="50">
        <f t="shared" ref="T510" si="1620">(Q510/5*0.5+(1-(R510-1)/10)*0.25+S510*0.25)*10000</f>
        <v>5968.75</v>
      </c>
      <c r="U510" s="50">
        <f t="shared" ref="U510" si="1621">T510-T509</f>
        <v>187.5</v>
      </c>
      <c r="V510" s="50">
        <f>IF(A510&lt;&gt;"",AVERAGE($F$2:F510),"")</f>
        <v>1.7504911591355599</v>
      </c>
      <c r="W510" s="50">
        <f>IF(A510&lt;&gt;"", AVERAGE($G$2:G510), "")</f>
        <v>1.5363457760314341</v>
      </c>
      <c r="X510" s="50">
        <f>IF(A510&lt;&gt;"", COUNTIF($H$2:H510, "AC")/SUM($G$2:G510), "")</f>
        <v>0.63938618925831203</v>
      </c>
      <c r="Y510" s="50">
        <f t="shared" ref="Y510" si="1622">IF(A510&lt;&gt;"", V510/5*0.5+(1-(W510-1)/10)*0.25+X510*0.25, "")*10000</f>
        <v>5714.8701882734822</v>
      </c>
      <c r="Z510" s="50">
        <f t="shared" ref="Z510" si="1623">Y510-Y509</f>
        <v>-5.9061527399535407E-2</v>
      </c>
      <c r="AA510" s="50">
        <f t="shared" si="1574"/>
        <v>3.8541666666666669E-2</v>
      </c>
      <c r="AB510" s="75">
        <f t="shared" si="1575"/>
        <v>6.4236111111111117E-3</v>
      </c>
      <c r="AC510" s="51">
        <v>6.4236111111111117E-3</v>
      </c>
      <c r="AD510" s="47" t="s">
        <v>987</v>
      </c>
      <c r="AE510" s="47" t="s">
        <v>987</v>
      </c>
      <c r="AF510" s="47" t="s">
        <v>987</v>
      </c>
    </row>
    <row r="511" spans="1:32" x14ac:dyDescent="0.15">
      <c r="A511" s="43" t="s">
        <v>1225</v>
      </c>
      <c r="B511" s="57">
        <v>867</v>
      </c>
      <c r="C511" s="57" t="s">
        <v>1502</v>
      </c>
      <c r="D511" s="58" t="s">
        <v>1342</v>
      </c>
      <c r="E511" s="58" t="s">
        <v>1228</v>
      </c>
      <c r="F511" s="58">
        <v>1</v>
      </c>
      <c r="G511" s="46">
        <v>1</v>
      </c>
      <c r="H511" s="47" t="s">
        <v>1229</v>
      </c>
      <c r="I511" s="59" t="s">
        <v>1230</v>
      </c>
      <c r="J511" s="56">
        <v>41872</v>
      </c>
      <c r="K511" s="61"/>
      <c r="L511" s="61"/>
      <c r="M511" s="73" t="s">
        <v>1228</v>
      </c>
      <c r="N511" s="80">
        <f t="shared" si="1501"/>
        <v>6000</v>
      </c>
      <c r="O511" s="77">
        <f>AVERAGE($N$2:N511)</f>
        <v>6153.6220043572994</v>
      </c>
      <c r="P511" s="77">
        <f t="shared" ref="P511" si="1624">O511-O510</f>
        <v>-0.30181140345212043</v>
      </c>
      <c r="Q511" s="49">
        <f t="shared" ref="Q511" si="1625">AVERAGE(F504:F511)</f>
        <v>1</v>
      </c>
      <c r="R511" s="49">
        <f t="shared" ref="R511" si="1626">AVERAGE(G504:G511)</f>
        <v>1</v>
      </c>
      <c r="S511" s="50">
        <f t="shared" ref="S511" si="1627">COUNTIF(H505:H511, "AC")/SUM(G505:G511)</f>
        <v>1</v>
      </c>
      <c r="T511" s="50">
        <f t="shared" ref="T511" si="1628">(Q511/5*0.5+(1-(R511-1)/10)*0.25+S511*0.25)*10000</f>
        <v>6000</v>
      </c>
      <c r="U511" s="50">
        <f t="shared" ref="U511" si="1629">T511-T510</f>
        <v>31.25</v>
      </c>
      <c r="V511" s="50">
        <f>IF(A511&lt;&gt;"",AVERAGE($F$2:F511),"")</f>
        <v>1.7490196078431373</v>
      </c>
      <c r="W511" s="50">
        <f>IF(A511&lt;&gt;"", AVERAGE($G$2:G511), "")</f>
        <v>1.5352941176470589</v>
      </c>
      <c r="X511" s="50">
        <f>IF(A511&lt;&gt;"", COUNTIF($H$2:H511, "AC")/SUM($G$2:G511), "")</f>
        <v>0.63984674329501912</v>
      </c>
      <c r="Y511" s="50">
        <f t="shared" ref="Y511" si="1630">IF(A511&lt;&gt;"", V511/5*0.5+(1-(W511-1)/10)*0.25+X511*0.25, "")*10000</f>
        <v>5714.8129366689209</v>
      </c>
      <c r="Z511" s="50">
        <f t="shared" ref="Z511" si="1631">Y511-Y510</f>
        <v>-5.7251604561315617E-2</v>
      </c>
      <c r="AA511" s="50">
        <f t="shared" si="1574"/>
        <v>1.8333333333333333E-2</v>
      </c>
      <c r="AB511" s="75">
        <f t="shared" si="1575"/>
        <v>3.0555555555555557E-3</v>
      </c>
      <c r="AC511" s="51">
        <v>3.0555555555555557E-3</v>
      </c>
      <c r="AD511" s="47" t="s">
        <v>987</v>
      </c>
      <c r="AE511" s="47" t="s">
        <v>987</v>
      </c>
      <c r="AF511" s="47" t="s">
        <v>987</v>
      </c>
    </row>
    <row r="512" spans="1:32" x14ac:dyDescent="0.15">
      <c r="A512" s="43" t="s">
        <v>1225</v>
      </c>
      <c r="B512" s="57">
        <v>876</v>
      </c>
      <c r="C512" s="57" t="s">
        <v>1503</v>
      </c>
      <c r="D512" s="58" t="s">
        <v>1342</v>
      </c>
      <c r="E512" s="58" t="s">
        <v>1228</v>
      </c>
      <c r="F512" s="58">
        <v>1</v>
      </c>
      <c r="G512" s="46">
        <v>1</v>
      </c>
      <c r="H512" s="47" t="s">
        <v>1229</v>
      </c>
      <c r="I512" s="59" t="s">
        <v>1230</v>
      </c>
      <c r="J512" s="56">
        <v>41872</v>
      </c>
      <c r="K512" s="61"/>
      <c r="L512" s="61"/>
      <c r="M512" s="73" t="s">
        <v>1228</v>
      </c>
      <c r="N512" s="80">
        <f t="shared" si="1501"/>
        <v>6000</v>
      </c>
      <c r="O512" s="77">
        <f>AVERAGE($N$2:N512)</f>
        <v>6153.321374211786</v>
      </c>
      <c r="P512" s="77">
        <f t="shared" ref="P512" si="1632">O512-O511</f>
        <v>-0.30063014551342349</v>
      </c>
      <c r="Q512" s="49">
        <f t="shared" ref="Q512" si="1633">AVERAGE(F505:F512)</f>
        <v>1</v>
      </c>
      <c r="R512" s="49">
        <f t="shared" ref="R512" si="1634">AVERAGE(G505:G512)</f>
        <v>1</v>
      </c>
      <c r="S512" s="50">
        <f t="shared" ref="S512" si="1635">COUNTIF(H506:H512, "AC")/SUM(G506:G512)</f>
        <v>1</v>
      </c>
      <c r="T512" s="50">
        <f t="shared" ref="T512" si="1636">(Q512/5*0.5+(1-(R512-1)/10)*0.25+S512*0.25)*10000</f>
        <v>6000</v>
      </c>
      <c r="U512" s="50">
        <f t="shared" ref="U512" si="1637">T512-T511</f>
        <v>0</v>
      </c>
      <c r="V512" s="50">
        <f>IF(A512&lt;&gt;"",AVERAGE($F$2:F512),"")</f>
        <v>1.7475538160469668</v>
      </c>
      <c r="W512" s="50">
        <f>IF(A512&lt;&gt;"", AVERAGE($G$2:G512), "")</f>
        <v>1.5342465753424657</v>
      </c>
      <c r="X512" s="50">
        <f>IF(A512&lt;&gt;"", COUNTIF($H$2:H512, "AC")/SUM($G$2:G512), "")</f>
        <v>0.64030612244897955</v>
      </c>
      <c r="Y512" s="50">
        <f t="shared" ref="Y512" si="1638">IF(A512&lt;&gt;"", V512/5*0.5+(1-(W512-1)/10)*0.25+X512*0.25, "")*10000</f>
        <v>5714.7574783337996</v>
      </c>
      <c r="Z512" s="50">
        <f t="shared" ref="Z512" si="1639">Y512-Y511</f>
        <v>-5.5458335121329583E-2</v>
      </c>
      <c r="AA512" s="50">
        <f t="shared" si="1574"/>
        <v>1.4722222222222222E-2</v>
      </c>
      <c r="AB512" s="75">
        <f t="shared" si="1575"/>
        <v>2.4537037037037036E-3</v>
      </c>
      <c r="AC512" s="51">
        <v>2.4537037037037036E-3</v>
      </c>
      <c r="AD512" s="47" t="s">
        <v>987</v>
      </c>
      <c r="AE512" s="47" t="s">
        <v>987</v>
      </c>
      <c r="AF512" s="47" t="s">
        <v>987</v>
      </c>
    </row>
    <row r="513" spans="1:32" x14ac:dyDescent="0.15">
      <c r="A513" s="43" t="s">
        <v>1225</v>
      </c>
      <c r="B513" s="57">
        <v>884</v>
      </c>
      <c r="C513" s="57" t="s">
        <v>1504</v>
      </c>
      <c r="D513" s="58" t="s">
        <v>1342</v>
      </c>
      <c r="E513" s="58" t="s">
        <v>1228</v>
      </c>
      <c r="F513" s="58">
        <v>1</v>
      </c>
      <c r="G513" s="46">
        <v>2</v>
      </c>
      <c r="H513" s="47" t="s">
        <v>1229</v>
      </c>
      <c r="I513" s="59" t="s">
        <v>1230</v>
      </c>
      <c r="J513" s="56">
        <v>41872</v>
      </c>
      <c r="K513" s="61"/>
      <c r="L513" s="61"/>
      <c r="M513" s="73" t="s">
        <v>1228</v>
      </c>
      <c r="N513" s="80">
        <f t="shared" si="1501"/>
        <v>4500</v>
      </c>
      <c r="O513" s="77">
        <f>AVERAGE($N$2:N513)</f>
        <v>6150.0922309027783</v>
      </c>
      <c r="P513" s="77">
        <f t="shared" ref="P513" si="1640">O513-O512</f>
        <v>-3.229143309007668</v>
      </c>
      <c r="Q513" s="49">
        <f t="shared" ref="Q513" si="1641">AVERAGE(F506:F513)</f>
        <v>1</v>
      </c>
      <c r="R513" s="49">
        <f t="shared" ref="R513" si="1642">AVERAGE(G506:G513)</f>
        <v>1.125</v>
      </c>
      <c r="S513" s="50">
        <f t="shared" ref="S513" si="1643">COUNTIF(H507:H513, "AC")/SUM(G507:G513)</f>
        <v>0.875</v>
      </c>
      <c r="T513" s="50">
        <f t="shared" ref="T513" si="1644">(Q513/5*0.5+(1-(R513-1)/10)*0.25+S513*0.25)*10000</f>
        <v>5656.25</v>
      </c>
      <c r="U513" s="50">
        <f t="shared" ref="U513" si="1645">T513-T512</f>
        <v>-343.75</v>
      </c>
      <c r="V513" s="50">
        <f>IF(A513&lt;&gt;"",AVERAGE($F$2:F513),"")</f>
        <v>1.74609375</v>
      </c>
      <c r="W513" s="50">
        <f>IF(A513&lt;&gt;"", AVERAGE($G$2:G513), "")</f>
        <v>1.53515625</v>
      </c>
      <c r="X513" s="50">
        <f>IF(A513&lt;&gt;"", COUNTIF($H$2:H513, "AC")/SUM($G$2:G513), "")</f>
        <v>0.63994910941475824</v>
      </c>
      <c r="Y513" s="50">
        <f t="shared" ref="Y513" si="1646">IF(A513&lt;&gt;"", V513/5*0.5+(1-(W513-1)/10)*0.25+X513*0.25, "")*10000</f>
        <v>5712.1774610368957</v>
      </c>
      <c r="Z513" s="50">
        <f t="shared" ref="Z513" si="1647">Y513-Y512</f>
        <v>-2.5800172969038613</v>
      </c>
      <c r="AA513" s="50">
        <f t="shared" si="1574"/>
        <v>2.4722222222222222E-2</v>
      </c>
      <c r="AB513" s="75">
        <f t="shared" si="1575"/>
        <v>4.1203703703703706E-3</v>
      </c>
      <c r="AC513" s="51">
        <v>4.1203703703703706E-3</v>
      </c>
      <c r="AD513" s="47" t="s">
        <v>987</v>
      </c>
      <c r="AE513" s="47" t="s">
        <v>987</v>
      </c>
      <c r="AF513" s="47" t="s">
        <v>987</v>
      </c>
    </row>
    <row r="514" spans="1:32" x14ac:dyDescent="0.15">
      <c r="A514" s="43" t="s">
        <v>1225</v>
      </c>
      <c r="B514" s="57">
        <v>893</v>
      </c>
      <c r="C514" s="57" t="s">
        <v>1505</v>
      </c>
      <c r="D514" s="58" t="s">
        <v>1342</v>
      </c>
      <c r="E514" s="58" t="s">
        <v>1228</v>
      </c>
      <c r="F514" s="58">
        <v>1.5</v>
      </c>
      <c r="G514" s="46">
        <v>1</v>
      </c>
      <c r="H514" s="47" t="s">
        <v>1229</v>
      </c>
      <c r="I514" s="59" t="s">
        <v>1230</v>
      </c>
      <c r="J514" s="56">
        <v>41876</v>
      </c>
      <c r="K514" s="61"/>
      <c r="L514" s="61"/>
      <c r="M514" s="73" t="s">
        <v>1228</v>
      </c>
      <c r="N514" s="80">
        <f t="shared" si="1501"/>
        <v>6500</v>
      </c>
      <c r="O514" s="77">
        <f>AVERAGE($N$2:N514)</f>
        <v>6150.7743123240207</v>
      </c>
      <c r="P514" s="77">
        <f t="shared" ref="P514" si="1648">O514-O513</f>
        <v>0.68208142124240112</v>
      </c>
      <c r="Q514" s="49">
        <f t="shared" ref="Q514" si="1649">AVERAGE(F507:F514)</f>
        <v>1.0625</v>
      </c>
      <c r="R514" s="49">
        <f t="shared" ref="R514" si="1650">AVERAGE(G507:G514)</f>
        <v>1.125</v>
      </c>
      <c r="S514" s="50">
        <f t="shared" ref="S514" si="1651">COUNTIF(H508:H514, "AC")/SUM(G508:G514)</f>
        <v>0.875</v>
      </c>
      <c r="T514" s="50">
        <f t="shared" ref="T514" si="1652">(Q514/5*0.5+(1-(R514-1)/10)*0.25+S514*0.25)*10000</f>
        <v>5718.75</v>
      </c>
      <c r="U514" s="50">
        <f t="shared" ref="U514" si="1653">T514-T513</f>
        <v>62.5</v>
      </c>
      <c r="V514" s="50">
        <f>IF(A514&lt;&gt;"",AVERAGE($F$2:F514),"")</f>
        <v>1.7456140350877194</v>
      </c>
      <c r="W514" s="50">
        <f>IF(A514&lt;&gt;"", AVERAGE($G$2:G514), "")</f>
        <v>1.53411306042885</v>
      </c>
      <c r="X514" s="50">
        <f>IF(A514&lt;&gt;"", COUNTIF($H$2:H514, "AC")/SUM($G$2:G514), "")</f>
        <v>0.64040660736975863</v>
      </c>
      <c r="Y514" s="50">
        <f t="shared" ref="Y514" si="1654">IF(A514&lt;&gt;"", V514/5*0.5+(1-(W514-1)/10)*0.25+X514*0.25, "")*10000</f>
        <v>5713.1022884049034</v>
      </c>
      <c r="Z514" s="50">
        <f t="shared" ref="Z514" si="1655">Y514-Y513</f>
        <v>0.92482736800775456</v>
      </c>
      <c r="AA514" s="50">
        <f t="shared" si="1574"/>
        <v>4.583333333333333E-2</v>
      </c>
      <c r="AB514" s="75">
        <f t="shared" si="1575"/>
        <v>7.6388888888888886E-3</v>
      </c>
      <c r="AC514" s="51">
        <v>7.6388888888888886E-3</v>
      </c>
      <c r="AD514" s="47" t="s">
        <v>987</v>
      </c>
      <c r="AE514" s="47" t="s">
        <v>987</v>
      </c>
      <c r="AF514" s="47" t="s">
        <v>987</v>
      </c>
    </row>
    <row r="515" spans="1:32" x14ac:dyDescent="0.15">
      <c r="A515" s="43" t="s">
        <v>1225</v>
      </c>
      <c r="B515" s="57">
        <v>872</v>
      </c>
      <c r="C515" s="57" t="s">
        <v>1506</v>
      </c>
      <c r="D515" s="58" t="s">
        <v>1507</v>
      </c>
      <c r="E515" s="58" t="s">
        <v>1228</v>
      </c>
      <c r="F515" s="58">
        <v>1</v>
      </c>
      <c r="G515" s="46">
        <v>1</v>
      </c>
      <c r="H515" s="47" t="s">
        <v>1229</v>
      </c>
      <c r="I515" s="59" t="s">
        <v>1230</v>
      </c>
      <c r="J515" s="56">
        <v>41876</v>
      </c>
      <c r="K515" s="61"/>
      <c r="L515" s="61"/>
      <c r="M515" s="73" t="s">
        <v>1228</v>
      </c>
      <c r="N515" s="80">
        <f t="shared" si="1501"/>
        <v>6000</v>
      </c>
      <c r="O515" s="77">
        <f>AVERAGE($N$2:N515)</f>
        <v>6150.4809770860356</v>
      </c>
      <c r="P515" s="77">
        <f t="shared" ref="P515" si="1656">O515-O514</f>
        <v>-0.29333523798504757</v>
      </c>
      <c r="Q515" s="49">
        <f t="shared" ref="Q515" si="1657">AVERAGE(F508:F515)</f>
        <v>1.0625</v>
      </c>
      <c r="R515" s="49">
        <f t="shared" ref="R515" si="1658">AVERAGE(G508:G515)</f>
        <v>1.125</v>
      </c>
      <c r="S515" s="50">
        <f t="shared" ref="S515" si="1659">COUNTIF(H509:H515, "AC")/SUM(G509:G515)</f>
        <v>0.875</v>
      </c>
      <c r="T515" s="50">
        <f t="shared" ref="T515" si="1660">(Q515/5*0.5+(1-(R515-1)/10)*0.25+S515*0.25)*10000</f>
        <v>5718.75</v>
      </c>
      <c r="U515" s="50">
        <f t="shared" ref="U515" si="1661">T515-T514</f>
        <v>0</v>
      </c>
      <c r="V515" s="50">
        <f>IF(A515&lt;&gt;"",AVERAGE($F$2:F515),"")</f>
        <v>1.7441634241245136</v>
      </c>
      <c r="W515" s="50">
        <f>IF(A515&lt;&gt;"", AVERAGE($G$2:G515), "")</f>
        <v>1.5330739299610896</v>
      </c>
      <c r="X515" s="50">
        <f>IF(A515&lt;&gt;"", COUNTIF($H$2:H515, "AC")/SUM($G$2:G515), "")</f>
        <v>0.6408629441624365</v>
      </c>
      <c r="Y515" s="50">
        <f t="shared" ref="Y515" si="1662">IF(A515&lt;&gt;"", V515/5*0.5+(1-(W515-1)/10)*0.25+X515*0.25, "")*10000</f>
        <v>5713.0523020403325</v>
      </c>
      <c r="Z515" s="50">
        <f t="shared" ref="Z515" si="1663">Y515-Y514</f>
        <v>-4.9986364570941078E-2</v>
      </c>
      <c r="AA515" s="50">
        <f t="shared" si="1574"/>
        <v>5.7500000000000009E-2</v>
      </c>
      <c r="AB515" s="75">
        <f t="shared" si="1575"/>
        <v>9.5833333333333343E-3</v>
      </c>
      <c r="AC515" s="51">
        <v>9.5833333333333343E-3</v>
      </c>
      <c r="AD515" s="47" t="s">
        <v>987</v>
      </c>
      <c r="AE515" s="47" t="s">
        <v>987</v>
      </c>
      <c r="AF515" s="47" t="s">
        <v>987</v>
      </c>
    </row>
    <row r="516" spans="1:32" x14ac:dyDescent="0.15">
      <c r="A516" s="43" t="s">
        <v>1225</v>
      </c>
      <c r="B516" s="57">
        <v>559</v>
      </c>
      <c r="C516" s="57" t="s">
        <v>1508</v>
      </c>
      <c r="D516" s="58" t="s">
        <v>1507</v>
      </c>
      <c r="E516" s="58" t="s">
        <v>1228</v>
      </c>
      <c r="F516" s="58">
        <v>1</v>
      </c>
      <c r="G516" s="46">
        <v>1</v>
      </c>
      <c r="H516" s="47" t="s">
        <v>1229</v>
      </c>
      <c r="I516" s="59" t="s">
        <v>1230</v>
      </c>
      <c r="J516" s="56">
        <v>41877</v>
      </c>
      <c r="K516" s="61"/>
      <c r="L516" s="61"/>
      <c r="M516" s="73" t="s">
        <v>1228</v>
      </c>
      <c r="N516" s="80">
        <f t="shared" si="1501"/>
        <v>6000</v>
      </c>
      <c r="O516" s="77">
        <f>AVERAGE($N$2:N516)</f>
        <v>6150.1887810140242</v>
      </c>
      <c r="P516" s="77">
        <f t="shared" ref="P516" si="1664">O516-O515</f>
        <v>-0.29219607201139297</v>
      </c>
      <c r="Q516" s="49">
        <f t="shared" ref="Q516" si="1665">AVERAGE(F509:F516)</f>
        <v>1.0625</v>
      </c>
      <c r="R516" s="49">
        <f t="shared" ref="R516" si="1666">AVERAGE(G509:G516)</f>
        <v>1.125</v>
      </c>
      <c r="S516" s="50">
        <f t="shared" ref="S516" si="1667">COUNTIF(H510:H516, "AC")/SUM(G510:G516)</f>
        <v>0.875</v>
      </c>
      <c r="T516" s="50">
        <f t="shared" ref="T516" si="1668">(Q516/5*0.5+(1-(R516-1)/10)*0.25+S516*0.25)*10000</f>
        <v>5718.75</v>
      </c>
      <c r="U516" s="50">
        <f t="shared" ref="U516" si="1669">T516-T515</f>
        <v>0</v>
      </c>
      <c r="V516" s="50">
        <f>IF(A516&lt;&gt;"",AVERAGE($F$2:F516),"")</f>
        <v>1.7427184466019416</v>
      </c>
      <c r="W516" s="50">
        <f>IF(A516&lt;&gt;"", AVERAGE($G$2:G516), "")</f>
        <v>1.5320388349514562</v>
      </c>
      <c r="X516" s="50">
        <f>IF(A516&lt;&gt;"", COUNTIF($H$2:H516, "AC")/SUM($G$2:G516), "")</f>
        <v>0.64131812420785805</v>
      </c>
      <c r="Y516" s="50">
        <f t="shared" ref="Y516" si="1670">IF(A516&lt;&gt;"", V516/5*0.5+(1-(W516-1)/10)*0.25+X516*0.25, "")*10000</f>
        <v>5713.0040483837229</v>
      </c>
      <c r="Z516" s="50">
        <f t="shared" ref="Z516" si="1671">Y516-Y515</f>
        <v>-4.8253656609631435E-2</v>
      </c>
      <c r="AA516" s="50">
        <f t="shared" si="1574"/>
        <v>3.4791666666666665E-2</v>
      </c>
      <c r="AB516" s="75">
        <f t="shared" si="1575"/>
        <v>5.7986111111111112E-3</v>
      </c>
      <c r="AC516" s="51">
        <v>5.7986111111111112E-3</v>
      </c>
      <c r="AD516" s="47" t="s">
        <v>987</v>
      </c>
      <c r="AE516" s="47" t="s">
        <v>987</v>
      </c>
      <c r="AF516" s="47" t="s">
        <v>987</v>
      </c>
    </row>
    <row r="517" spans="1:32" x14ac:dyDescent="0.15">
      <c r="A517" s="43" t="s">
        <v>1225</v>
      </c>
      <c r="B517" s="57">
        <v>868</v>
      </c>
      <c r="C517" s="57" t="s">
        <v>1509</v>
      </c>
      <c r="D517" s="58" t="s">
        <v>1342</v>
      </c>
      <c r="E517" s="58" t="s">
        <v>1228</v>
      </c>
      <c r="F517" s="58">
        <v>1</v>
      </c>
      <c r="G517" s="46">
        <v>1</v>
      </c>
      <c r="H517" s="47" t="s">
        <v>1229</v>
      </c>
      <c r="I517" s="59" t="s">
        <v>1230</v>
      </c>
      <c r="J517" s="56">
        <v>41877</v>
      </c>
      <c r="K517" s="61"/>
      <c r="L517" s="61"/>
      <c r="M517" s="73" t="s">
        <v>1228</v>
      </c>
      <c r="N517" s="80">
        <f t="shared" si="1501"/>
        <v>6000</v>
      </c>
      <c r="O517" s="77">
        <f>AVERAGE($N$2:N517)</f>
        <v>6149.8977174849269</v>
      </c>
      <c r="P517" s="77">
        <f t="shared" ref="P517" si="1672">O517-O516</f>
        <v>-0.29106352909730049</v>
      </c>
      <c r="Q517" s="49">
        <f t="shared" ref="Q517" si="1673">AVERAGE(F510:F517)</f>
        <v>1.0625</v>
      </c>
      <c r="R517" s="49">
        <f t="shared" ref="R517" si="1674">AVERAGE(G510:G517)</f>
        <v>1.125</v>
      </c>
      <c r="S517" s="50">
        <f t="shared" ref="S517" si="1675">COUNTIF(H511:H517, "AC")/SUM(G511:G517)</f>
        <v>0.875</v>
      </c>
      <c r="T517" s="50">
        <f t="shared" ref="T517" si="1676">(Q517/5*0.5+(1-(R517-1)/10)*0.25+S517*0.25)*10000</f>
        <v>5718.75</v>
      </c>
      <c r="U517" s="50">
        <f t="shared" ref="U517" si="1677">T517-T516</f>
        <v>0</v>
      </c>
      <c r="V517" s="50">
        <f>IF(A517&lt;&gt;"",AVERAGE($F$2:F517),"")</f>
        <v>1.7412790697674418</v>
      </c>
      <c r="W517" s="50">
        <f>IF(A517&lt;&gt;"", AVERAGE($G$2:G517), "")</f>
        <v>1.5310077519379846</v>
      </c>
      <c r="X517" s="50">
        <f>IF(A517&lt;&gt;"", COUNTIF($H$2:H517, "AC")/SUM($G$2:G517), "")</f>
        <v>0.64177215189873416</v>
      </c>
      <c r="Y517" s="50">
        <f t="shared" ref="Y517" si="1678">IF(A517&lt;&gt;"", V517/5*0.5+(1-(W517-1)/10)*0.25+X517*0.25, "")*10000</f>
        <v>5712.9575115297812</v>
      </c>
      <c r="Z517" s="50">
        <f t="shared" ref="Z517" si="1679">Y517-Y516</f>
        <v>-4.6536853941688605E-2</v>
      </c>
      <c r="AA517" s="50">
        <f t="shared" si="1574"/>
        <v>2.1041666666666667E-2</v>
      </c>
      <c r="AB517" s="75">
        <f t="shared" si="1575"/>
        <v>3.5069444444444445E-3</v>
      </c>
      <c r="AC517" s="51">
        <v>3.5069444444444445E-3</v>
      </c>
      <c r="AD517" s="47" t="s">
        <v>987</v>
      </c>
      <c r="AE517" s="47" t="s">
        <v>987</v>
      </c>
      <c r="AF517" s="47" t="s">
        <v>987</v>
      </c>
    </row>
    <row r="518" spans="1:32" x14ac:dyDescent="0.15">
      <c r="A518" s="43" t="s">
        <v>1225</v>
      </c>
      <c r="B518" s="57">
        <v>590</v>
      </c>
      <c r="C518" s="57" t="s">
        <v>1510</v>
      </c>
      <c r="D518" s="58" t="s">
        <v>1511</v>
      </c>
      <c r="E518" s="58" t="s">
        <v>1228</v>
      </c>
      <c r="F518" s="58">
        <v>1</v>
      </c>
      <c r="G518" s="46">
        <v>1</v>
      </c>
      <c r="H518" s="47" t="s">
        <v>1229</v>
      </c>
      <c r="I518" s="59" t="s">
        <v>1230</v>
      </c>
      <c r="J518" s="56">
        <v>41878</v>
      </c>
      <c r="K518" s="61"/>
      <c r="L518" s="61" t="s">
        <v>1512</v>
      </c>
      <c r="M518" s="73" t="s">
        <v>1228</v>
      </c>
      <c r="N518" s="80">
        <f t="shared" si="1501"/>
        <v>6000</v>
      </c>
      <c r="O518" s="77">
        <f>AVERAGE($N$2:N518)</f>
        <v>6149.6077799269297</v>
      </c>
      <c r="P518" s="77">
        <f t="shared" ref="P518" si="1680">O518-O517</f>
        <v>-0.28993755799729115</v>
      </c>
      <c r="Q518" s="49">
        <f t="shared" ref="Q518" si="1681">AVERAGE(F511:F518)</f>
        <v>1.0625</v>
      </c>
      <c r="R518" s="49">
        <f t="shared" ref="R518" si="1682">AVERAGE(G511:G518)</f>
        <v>1.125</v>
      </c>
      <c r="S518" s="50">
        <f t="shared" ref="S518" si="1683">COUNTIF(H512:H518, "AC")/SUM(G512:G518)</f>
        <v>0.875</v>
      </c>
      <c r="T518" s="50">
        <f t="shared" ref="T518" si="1684">(Q518/5*0.5+(1-(R518-1)/10)*0.25+S518*0.25)*10000</f>
        <v>5718.75</v>
      </c>
      <c r="U518" s="50">
        <f t="shared" ref="U518" si="1685">T518-T517</f>
        <v>0</v>
      </c>
      <c r="V518" s="50">
        <f>IF(A518&lt;&gt;"",AVERAGE($F$2:F518),"")</f>
        <v>1.7398452611218569</v>
      </c>
      <c r="W518" s="50">
        <f>IF(A518&lt;&gt;"", AVERAGE($G$2:G518), "")</f>
        <v>1.5299806576402322</v>
      </c>
      <c r="X518" s="50">
        <f>IF(A518&lt;&gt;"", COUNTIF($H$2:H518, "AC")/SUM($G$2:G518), "")</f>
        <v>0.64222503160556255</v>
      </c>
      <c r="Y518" s="50">
        <f t="shared" ref="Y518" si="1686">IF(A518&lt;&gt;"", V518/5*0.5+(1-(W518-1)/10)*0.25+X518*0.25, "")*10000</f>
        <v>5712.9126757257054</v>
      </c>
      <c r="Z518" s="50">
        <f t="shared" ref="Z518" si="1687">Y518-Y517</f>
        <v>-4.4835804075773922E-2</v>
      </c>
      <c r="AA518" s="50">
        <f t="shared" si="1574"/>
        <v>4.0694444444444443E-2</v>
      </c>
      <c r="AB518" s="75">
        <f t="shared" si="1575"/>
        <v>6.782407407407408E-3</v>
      </c>
      <c r="AC518" s="51">
        <v>6.782407407407408E-3</v>
      </c>
      <c r="AD518" s="47" t="s">
        <v>987</v>
      </c>
      <c r="AE518" s="47" t="s">
        <v>987</v>
      </c>
      <c r="AF518" s="47" t="s">
        <v>987</v>
      </c>
    </row>
    <row r="519" spans="1:32" x14ac:dyDescent="0.15">
      <c r="A519" s="43" t="s">
        <v>1225</v>
      </c>
      <c r="B519" s="57">
        <v>700</v>
      </c>
      <c r="C519" s="57" t="s">
        <v>1513</v>
      </c>
      <c r="D519" s="58" t="s">
        <v>1514</v>
      </c>
      <c r="E519" s="58" t="s">
        <v>1228</v>
      </c>
      <c r="F519" s="58">
        <v>1</v>
      </c>
      <c r="G519" s="46">
        <v>1</v>
      </c>
      <c r="H519" s="47" t="s">
        <v>1229</v>
      </c>
      <c r="I519" s="59" t="s">
        <v>1230</v>
      </c>
      <c r="J519" s="56">
        <v>41878</v>
      </c>
      <c r="K519" s="61"/>
      <c r="L519" s="61"/>
      <c r="M519" s="73" t="s">
        <v>1228</v>
      </c>
      <c r="N519" s="80">
        <f t="shared" si="1501"/>
        <v>6000</v>
      </c>
      <c r="O519" s="77">
        <f>AVERAGE($N$2:N519)</f>
        <v>6149.3189618189626</v>
      </c>
      <c r="P519" s="77">
        <f t="shared" ref="P519" si="1688">O519-O518</f>
        <v>-0.28881810796701757</v>
      </c>
      <c r="Q519" s="49">
        <f t="shared" ref="Q519" si="1689">AVERAGE(F512:F519)</f>
        <v>1.0625</v>
      </c>
      <c r="R519" s="49">
        <f t="shared" ref="R519" si="1690">AVERAGE(G512:G519)</f>
        <v>1.125</v>
      </c>
      <c r="S519" s="50">
        <f t="shared" ref="S519" si="1691">COUNTIF(H513:H519, "AC")/SUM(G513:G519)</f>
        <v>0.875</v>
      </c>
      <c r="T519" s="50">
        <f t="shared" ref="T519" si="1692">(Q519/5*0.5+(1-(R519-1)/10)*0.25+S519*0.25)*10000</f>
        <v>5718.75</v>
      </c>
      <c r="U519" s="50">
        <f t="shared" ref="U519" si="1693">T519-T518</f>
        <v>0</v>
      </c>
      <c r="V519" s="50">
        <f>IF(A519&lt;&gt;"",AVERAGE($F$2:F519),"")</f>
        <v>1.7384169884169884</v>
      </c>
      <c r="W519" s="50">
        <f>IF(A519&lt;&gt;"", AVERAGE($G$2:G519), "")</f>
        <v>1.528957528957529</v>
      </c>
      <c r="X519" s="50">
        <f>IF(A519&lt;&gt;"", COUNTIF($H$2:H519, "AC")/SUM($G$2:G519), "")</f>
        <v>0.64267676767676762</v>
      </c>
      <c r="Y519" s="50">
        <f t="shared" ref="Y519" si="1694">IF(A519&lt;&gt;"", V519/5*0.5+(1-(W519-1)/10)*0.25+X519*0.25, "")*10000</f>
        <v>5712.869525369525</v>
      </c>
      <c r="Z519" s="50">
        <f t="shared" ref="Z519" si="1695">Y519-Y518</f>
        <v>-4.3150356180376548E-2</v>
      </c>
      <c r="AA519" s="50">
        <f t="shared" si="1574"/>
        <v>1.9375E-2</v>
      </c>
      <c r="AB519" s="75">
        <f t="shared" si="1575"/>
        <v>3.2291666666666666E-3</v>
      </c>
      <c r="AC519" s="51">
        <v>3.2291666666666666E-3</v>
      </c>
      <c r="AD519" s="47" t="s">
        <v>987</v>
      </c>
      <c r="AE519" s="47" t="s">
        <v>987</v>
      </c>
      <c r="AF519" s="47" t="s">
        <v>987</v>
      </c>
    </row>
    <row r="520" spans="1:32" x14ac:dyDescent="0.15">
      <c r="A520" s="43" t="s">
        <v>1225</v>
      </c>
      <c r="B520" s="57">
        <v>892</v>
      </c>
      <c r="C520" s="57" t="s">
        <v>1515</v>
      </c>
      <c r="D520" s="58" t="s">
        <v>1516</v>
      </c>
      <c r="E520" s="58" t="s">
        <v>1228</v>
      </c>
      <c r="F520" s="58">
        <v>1.5</v>
      </c>
      <c r="G520" s="46">
        <v>1</v>
      </c>
      <c r="H520" s="47" t="s">
        <v>1229</v>
      </c>
      <c r="I520" s="59" t="s">
        <v>1230</v>
      </c>
      <c r="J520" s="56">
        <v>41878</v>
      </c>
      <c r="K520" s="61"/>
      <c r="L520" s="61"/>
      <c r="M520" s="73" t="s">
        <v>1228</v>
      </c>
      <c r="N520" s="80">
        <f t="shared" si="1501"/>
        <v>6500</v>
      </c>
      <c r="O520" s="77">
        <f>AVERAGE($N$2:N520)</f>
        <v>6149.9946478270185</v>
      </c>
      <c r="P520" s="77">
        <f t="shared" ref="P520" si="1696">O520-O519</f>
        <v>0.67568600805589085</v>
      </c>
      <c r="Q520" s="49">
        <f t="shared" ref="Q520" si="1697">AVERAGE(F513:F520)</f>
        <v>1.125</v>
      </c>
      <c r="R520" s="49">
        <f t="shared" ref="R520" si="1698">AVERAGE(G513:G520)</f>
        <v>1.125</v>
      </c>
      <c r="S520" s="50">
        <f t="shared" ref="S520" si="1699">COUNTIF(H514:H520, "AC")/SUM(G514:G520)</f>
        <v>1</v>
      </c>
      <c r="T520" s="50">
        <f t="shared" ref="T520" si="1700">(Q520/5*0.5+(1-(R520-1)/10)*0.25+S520*0.25)*10000</f>
        <v>6093.75</v>
      </c>
      <c r="U520" s="50">
        <f t="shared" ref="U520" si="1701">T520-T519</f>
        <v>375</v>
      </c>
      <c r="V520" s="50">
        <f>IF(A520&lt;&gt;"",AVERAGE($F$2:F520),"")</f>
        <v>1.7379576107899808</v>
      </c>
      <c r="W520" s="50">
        <f>IF(A520&lt;&gt;"", AVERAGE($G$2:G520), "")</f>
        <v>1.5279383429672446</v>
      </c>
      <c r="X520" s="50">
        <f>IF(A520&lt;&gt;"", COUNTIF($H$2:H520, "AC")/SUM($G$2:G520), "")</f>
        <v>0.64312736443883989</v>
      </c>
      <c r="Y520" s="50">
        <f t="shared" ref="Y520" si="1702">IF(A520&lt;&gt;"", V520/5*0.5+(1-(W520-1)/10)*0.25+X520*0.25, "")*10000</f>
        <v>5713.7914361452695</v>
      </c>
      <c r="Z520" s="50">
        <f t="shared" ref="Z520" si="1703">Y520-Y519</f>
        <v>0.92191077574443625</v>
      </c>
      <c r="AA520" s="50">
        <f t="shared" si="1574"/>
        <v>6.0347222222222219E-2</v>
      </c>
      <c r="AB520" s="75">
        <f t="shared" si="1575"/>
        <v>1.005787037037037E-2</v>
      </c>
      <c r="AC520" s="51">
        <v>1.005787037037037E-2</v>
      </c>
      <c r="AD520" s="47" t="s">
        <v>987</v>
      </c>
      <c r="AE520" s="47" t="s">
        <v>987</v>
      </c>
      <c r="AF520" s="47" t="s">
        <v>987</v>
      </c>
    </row>
    <row r="521" spans="1:32" x14ac:dyDescent="0.15">
      <c r="A521" s="43" t="s">
        <v>1225</v>
      </c>
      <c r="B521" s="57">
        <v>896</v>
      </c>
      <c r="C521" s="57" t="s">
        <v>1517</v>
      </c>
      <c r="D521" s="58" t="s">
        <v>1342</v>
      </c>
      <c r="E521" s="58" t="s">
        <v>1228</v>
      </c>
      <c r="F521" s="58">
        <v>1</v>
      </c>
      <c r="G521" s="46">
        <v>1</v>
      </c>
      <c r="H521" s="47" t="s">
        <v>1229</v>
      </c>
      <c r="I521" s="59" t="s">
        <v>1230</v>
      </c>
      <c r="J521" s="56">
        <v>41883</v>
      </c>
      <c r="K521" s="61"/>
      <c r="L521" s="61"/>
      <c r="M521" s="73" t="s">
        <v>1228</v>
      </c>
      <c r="N521" s="80">
        <f t="shared" si="1501"/>
        <v>6000</v>
      </c>
      <c r="O521" s="77">
        <f>AVERAGE($N$2:N521)</f>
        <v>6149.7061965811972</v>
      </c>
      <c r="P521" s="77">
        <f t="shared" ref="P521" si="1704">O521-O520</f>
        <v>-0.28845124582130666</v>
      </c>
      <c r="Q521" s="49">
        <f t="shared" ref="Q521" si="1705">AVERAGE(F514:F521)</f>
        <v>1.125</v>
      </c>
      <c r="R521" s="49">
        <f t="shared" ref="R521" si="1706">AVERAGE(G514:G521)</f>
        <v>1</v>
      </c>
      <c r="S521" s="50">
        <f t="shared" ref="S521" si="1707">COUNTIF(H515:H521, "AC")/SUM(G515:G521)</f>
        <v>1</v>
      </c>
      <c r="T521" s="50">
        <f t="shared" ref="T521" si="1708">(Q521/5*0.5+(1-(R521-1)/10)*0.25+S521*0.25)*10000</f>
        <v>6125</v>
      </c>
      <c r="U521" s="50">
        <f t="shared" ref="U521" si="1709">T521-T520</f>
        <v>31.25</v>
      </c>
      <c r="V521" s="50">
        <f>IF(A521&lt;&gt;"",AVERAGE($F$2:F521),"")</f>
        <v>1.7365384615384616</v>
      </c>
      <c r="W521" s="50">
        <f>IF(A521&lt;&gt;"", AVERAGE($G$2:G521), "")</f>
        <v>1.5269230769230768</v>
      </c>
      <c r="X521" s="50">
        <f>IF(A521&lt;&gt;"", COUNTIF($H$2:H521, "AC")/SUM($G$2:G521), "")</f>
        <v>0.64357682619647361</v>
      </c>
      <c r="Y521" s="50">
        <f t="shared" ref="Y521" si="1710">IF(A521&lt;&gt;"", V521/5*0.5+(1-(W521-1)/10)*0.25+X521*0.25, "")*10000</f>
        <v>5713.7497577988761</v>
      </c>
      <c r="Z521" s="50">
        <f t="shared" ref="Z521" si="1711">Y521-Y520</f>
        <v>-4.1678346393382526E-2</v>
      </c>
      <c r="AA521" s="50">
        <f t="shared" si="1574"/>
        <v>2.2777777777777779E-2</v>
      </c>
      <c r="AB521" s="75">
        <f t="shared" si="1575"/>
        <v>3.7962962962962963E-3</v>
      </c>
      <c r="AC521" s="51">
        <v>3.7962962962962963E-3</v>
      </c>
      <c r="AD521" s="47" t="s">
        <v>987</v>
      </c>
      <c r="AE521" s="47" t="s">
        <v>987</v>
      </c>
      <c r="AF521" s="47" t="s">
        <v>987</v>
      </c>
    </row>
    <row r="522" spans="1:32" x14ac:dyDescent="0.15">
      <c r="A522" s="43" t="s">
        <v>1225</v>
      </c>
      <c r="B522" s="57">
        <v>589</v>
      </c>
      <c r="C522" s="57" t="s">
        <v>1518</v>
      </c>
      <c r="D522" s="58" t="s">
        <v>1519</v>
      </c>
      <c r="E522" s="58" t="s">
        <v>1228</v>
      </c>
      <c r="F522" s="58">
        <v>1.5</v>
      </c>
      <c r="G522" s="46">
        <v>1</v>
      </c>
      <c r="H522" s="47" t="s">
        <v>1229</v>
      </c>
      <c r="I522" s="59" t="s">
        <v>1230</v>
      </c>
      <c r="J522" s="56">
        <v>41883</v>
      </c>
      <c r="K522" s="61"/>
      <c r="L522" s="61" t="s">
        <v>1520</v>
      </c>
      <c r="M522" s="73" t="s">
        <v>1228</v>
      </c>
      <c r="N522" s="80">
        <f t="shared" si="1501"/>
        <v>6500</v>
      </c>
      <c r="O522" s="77">
        <f>AVERAGE($N$2:N522)</f>
        <v>6150.3785455320967</v>
      </c>
      <c r="P522" s="77">
        <f t="shared" ref="P522" si="1712">O522-O521</f>
        <v>0.67234895089950442</v>
      </c>
      <c r="Q522" s="49">
        <f t="shared" ref="Q522" si="1713">AVERAGE(F515:F522)</f>
        <v>1.125</v>
      </c>
      <c r="R522" s="49">
        <f t="shared" ref="R522" si="1714">AVERAGE(G515:G522)</f>
        <v>1</v>
      </c>
      <c r="S522" s="50">
        <f t="shared" ref="S522" si="1715">COUNTIF(H516:H522, "AC")/SUM(G516:G522)</f>
        <v>1</v>
      </c>
      <c r="T522" s="50">
        <f t="shared" ref="T522" si="1716">(Q522/5*0.5+(1-(R522-1)/10)*0.25+S522*0.25)*10000</f>
        <v>6125</v>
      </c>
      <c r="U522" s="50">
        <f t="shared" ref="U522" si="1717">T522-T521</f>
        <v>0</v>
      </c>
      <c r="V522" s="50">
        <f>IF(A522&lt;&gt;"",AVERAGE($F$2:F522),"")</f>
        <v>1.7360844529750479</v>
      </c>
      <c r="W522" s="50">
        <f>IF(A522&lt;&gt;"", AVERAGE($G$2:G522), "")</f>
        <v>1.5259117082533589</v>
      </c>
      <c r="X522" s="50">
        <f>IF(A522&lt;&gt;"", COUNTIF($H$2:H522, "AC")/SUM($G$2:G522), "")</f>
        <v>0.64402515723270437</v>
      </c>
      <c r="Y522" s="50">
        <f t="shared" ref="Y522" si="1718">IF(A522&lt;&gt;"", V522/5*0.5+(1-(W522-1)/10)*0.25+X522*0.25, "")*10000</f>
        <v>5714.6694189934688</v>
      </c>
      <c r="Z522" s="50">
        <f t="shared" ref="Z522" si="1719">Y522-Y521</f>
        <v>0.91966119459266338</v>
      </c>
      <c r="AA522" s="50">
        <f t="shared" si="1574"/>
        <v>6.1041666666666668E-2</v>
      </c>
      <c r="AB522" s="75">
        <f>IF(AC522="-","NA",SUM(AC522:AF522))</f>
        <v>1.0173611111111111E-2</v>
      </c>
      <c r="AC522" s="51">
        <v>1.0173611111111111E-2</v>
      </c>
      <c r="AD522" s="47" t="s">
        <v>987</v>
      </c>
      <c r="AE522" s="47" t="s">
        <v>987</v>
      </c>
      <c r="AF522" s="47" t="s">
        <v>987</v>
      </c>
    </row>
    <row r="523" spans="1:32" x14ac:dyDescent="0.15">
      <c r="A523" s="43" t="s">
        <v>1225</v>
      </c>
      <c r="B523" s="57">
        <v>888</v>
      </c>
      <c r="C523" s="57" t="s">
        <v>1521</v>
      </c>
      <c r="D523" s="58" t="s">
        <v>1522</v>
      </c>
      <c r="E523" s="58" t="s">
        <v>1228</v>
      </c>
      <c r="F523" s="58">
        <v>1.5</v>
      </c>
      <c r="G523" s="46">
        <v>3</v>
      </c>
      <c r="H523" s="47" t="s">
        <v>1229</v>
      </c>
      <c r="I523" s="59" t="s">
        <v>1230</v>
      </c>
      <c r="J523" s="56">
        <v>41883</v>
      </c>
      <c r="K523" s="61"/>
      <c r="L523" s="61" t="s">
        <v>1523</v>
      </c>
      <c r="M523" s="73" t="s">
        <v>1228</v>
      </c>
      <c r="N523" s="80">
        <f t="shared" si="1501"/>
        <v>4333.333333333333</v>
      </c>
      <c r="O523" s="77">
        <f>AVERAGE($N$2:N523)</f>
        <v>6146.8976160068123</v>
      </c>
      <c r="P523" s="77">
        <f t="shared" ref="P523" si="1720">O523-O522</f>
        <v>-3.4809295252844095</v>
      </c>
      <c r="Q523" s="49">
        <f t="shared" ref="Q523" si="1721">AVERAGE(F516:F523)</f>
        <v>1.1875</v>
      </c>
      <c r="R523" s="49">
        <f t="shared" ref="R523" si="1722">AVERAGE(G516:G523)</f>
        <v>1.25</v>
      </c>
      <c r="S523" s="50">
        <f t="shared" ref="S523" si="1723">COUNTIF(H517:H523, "AC")/SUM(G517:G523)</f>
        <v>0.77777777777777779</v>
      </c>
      <c r="T523" s="50">
        <f t="shared" ref="T523" si="1724">(Q523/5*0.5+(1-(R523-1)/10)*0.25+S523*0.25)*10000</f>
        <v>5569.4444444444443</v>
      </c>
      <c r="U523" s="50">
        <f t="shared" ref="U523" si="1725">T523-T522</f>
        <v>-555.55555555555566</v>
      </c>
      <c r="V523" s="50">
        <f>IF(A523&lt;&gt;"",AVERAGE($F$2:F523),"")</f>
        <v>1.735632183908046</v>
      </c>
      <c r="W523" s="50">
        <f>IF(A523&lt;&gt;"", AVERAGE($G$2:G523), "")</f>
        <v>1.5287356321839081</v>
      </c>
      <c r="X523" s="50">
        <f>IF(A523&lt;&gt;"", COUNTIF($H$2:H523, "AC")/SUM($G$2:G523), "")</f>
        <v>0.6428571428571429</v>
      </c>
      <c r="Y523" s="50">
        <f t="shared" ref="Y523" si="1726">IF(A523&lt;&gt;"", V523/5*0.5+(1-(W523-1)/10)*0.25+X523*0.25, "")*10000</f>
        <v>5710.5911330049266</v>
      </c>
      <c r="Z523" s="50">
        <f t="shared" ref="Z523" si="1727">Y523-Y522</f>
        <v>-4.0782859885421203</v>
      </c>
      <c r="AA523" s="50">
        <f t="shared" si="1574"/>
        <v>6.5416666666666665E-2</v>
      </c>
      <c r="AB523" s="75">
        <f t="shared" si="1575"/>
        <v>1.0902777777777777E-2</v>
      </c>
      <c r="AC523" s="51">
        <v>1.0902777777777777E-2</v>
      </c>
      <c r="AD523" s="47" t="s">
        <v>987</v>
      </c>
      <c r="AE523" s="47" t="s">
        <v>987</v>
      </c>
      <c r="AF523" s="47" t="s">
        <v>987</v>
      </c>
    </row>
    <row r="524" spans="1:32" x14ac:dyDescent="0.15">
      <c r="A524" s="43" t="s">
        <v>1225</v>
      </c>
      <c r="B524" s="57">
        <v>824</v>
      </c>
      <c r="C524" s="57" t="s">
        <v>1524</v>
      </c>
      <c r="D524" s="58" t="s">
        <v>1342</v>
      </c>
      <c r="E524" s="58" t="s">
        <v>1228</v>
      </c>
      <c r="F524" s="58">
        <v>1</v>
      </c>
      <c r="G524" s="46">
        <v>2</v>
      </c>
      <c r="H524" s="47" t="s">
        <v>1229</v>
      </c>
      <c r="I524" s="59" t="s">
        <v>1230</v>
      </c>
      <c r="J524" s="56">
        <v>41884</v>
      </c>
      <c r="K524" s="61"/>
      <c r="L524" s="61"/>
      <c r="M524" s="73" t="s">
        <v>1228</v>
      </c>
      <c r="N524" s="80">
        <f t="shared" si="1501"/>
        <v>4500</v>
      </c>
      <c r="O524" s="77">
        <f>AVERAGE($N$2:N524)</f>
        <v>6143.7486721903551</v>
      </c>
      <c r="P524" s="77">
        <f t="shared" ref="P524" si="1728">O524-O523</f>
        <v>-3.1489438164571766</v>
      </c>
      <c r="Q524" s="49">
        <f t="shared" ref="Q524" si="1729">AVERAGE(F517:F524)</f>
        <v>1.1875</v>
      </c>
      <c r="R524" s="49">
        <f t="shared" ref="R524" si="1730">AVERAGE(G517:G524)</f>
        <v>1.375</v>
      </c>
      <c r="S524" s="50">
        <f t="shared" ref="S524" si="1731">COUNTIF(H518:H524, "AC")/SUM(G518:G524)</f>
        <v>0.7</v>
      </c>
      <c r="T524" s="50">
        <f t="shared" ref="T524" si="1732">(Q524/5*0.5+(1-(R524-1)/10)*0.25+S524*0.25)*10000</f>
        <v>5343.75</v>
      </c>
      <c r="U524" s="50">
        <f t="shared" ref="U524" si="1733">T524-T523</f>
        <v>-225.69444444444434</v>
      </c>
      <c r="V524" s="50">
        <f>IF(A524&lt;&gt;"",AVERAGE($F$2:F524),"")</f>
        <v>1.7342256214149139</v>
      </c>
      <c r="W524" s="50">
        <f>IF(A524&lt;&gt;"", AVERAGE($G$2:G524), "")</f>
        <v>1.5296367112810707</v>
      </c>
      <c r="X524" s="50">
        <f>IF(A524&lt;&gt;"", COUNTIF($H$2:H524, "AC")/SUM($G$2:G524), "")</f>
        <v>0.64249999999999996</v>
      </c>
      <c r="Y524" s="50">
        <f t="shared" ref="Y524" si="1734">IF(A524&lt;&gt;"", V524/5*0.5+(1-(W524-1)/10)*0.25+X524*0.25, "")*10000</f>
        <v>5708.0664435946455</v>
      </c>
      <c r="Z524" s="50">
        <f t="shared" ref="Z524" si="1735">Y524-Y523</f>
        <v>-2.5246894102810984</v>
      </c>
      <c r="AA524" s="50">
        <f t="shared" si="1574"/>
        <v>5.8541666666666665E-2</v>
      </c>
      <c r="AB524" s="75">
        <f t="shared" si="1575"/>
        <v>9.7569444444444448E-3</v>
      </c>
      <c r="AC524" s="51">
        <v>9.7569444444444448E-3</v>
      </c>
      <c r="AD524" s="47" t="s">
        <v>987</v>
      </c>
      <c r="AE524" s="47" t="s">
        <v>987</v>
      </c>
      <c r="AF524" s="47" t="s">
        <v>987</v>
      </c>
    </row>
    <row r="525" spans="1:32" x14ac:dyDescent="0.15">
      <c r="A525" s="43" t="s">
        <v>1225</v>
      </c>
      <c r="B525" s="57">
        <v>429</v>
      </c>
      <c r="C525" s="57" t="s">
        <v>1525</v>
      </c>
      <c r="D525" s="58" t="s">
        <v>1526</v>
      </c>
      <c r="E525" s="58" t="s">
        <v>1228</v>
      </c>
      <c r="F525" s="58">
        <v>1</v>
      </c>
      <c r="G525" s="46">
        <v>1</v>
      </c>
      <c r="H525" s="47" t="s">
        <v>1229</v>
      </c>
      <c r="I525" s="59" t="s">
        <v>1230</v>
      </c>
      <c r="J525" s="56">
        <v>41884</v>
      </c>
      <c r="K525" s="61"/>
      <c r="L525" s="61"/>
      <c r="M525" s="73" t="s">
        <v>1228</v>
      </c>
      <c r="N525" s="80">
        <f t="shared" si="1501"/>
        <v>6000</v>
      </c>
      <c r="O525" s="77">
        <f>AVERAGE($N$2:N525)</f>
        <v>6143.4743426632749</v>
      </c>
      <c r="P525" s="77">
        <f t="shared" ref="P525" si="1736">O525-O524</f>
        <v>-0.2743295270802264</v>
      </c>
      <c r="Q525" s="49">
        <f t="shared" ref="Q525" si="1737">AVERAGE(F518:F525)</f>
        <v>1.1875</v>
      </c>
      <c r="R525" s="49">
        <f t="shared" ref="R525" si="1738">AVERAGE(G518:G525)</f>
        <v>1.375</v>
      </c>
      <c r="S525" s="50">
        <f t="shared" ref="S525" si="1739">COUNTIF(H519:H525, "AC")/SUM(G519:G525)</f>
        <v>0.7</v>
      </c>
      <c r="T525" s="50">
        <f t="shared" ref="T525" si="1740">(Q525/5*0.5+(1-(R525-1)/10)*0.25+S525*0.25)*10000</f>
        <v>5343.75</v>
      </c>
      <c r="U525" s="50">
        <f t="shared" ref="U525" si="1741">T525-T524</f>
        <v>0</v>
      </c>
      <c r="V525" s="50">
        <f>IF(A525&lt;&gt;"",AVERAGE($F$2:F525),"")</f>
        <v>1.7328244274809161</v>
      </c>
      <c r="W525" s="50">
        <f>IF(A525&lt;&gt;"", AVERAGE($G$2:G525), "")</f>
        <v>1.5286259541984732</v>
      </c>
      <c r="X525" s="50">
        <f>IF(A525&lt;&gt;"", COUNTIF($H$2:H525, "AC")/SUM($G$2:G525), "")</f>
        <v>0.64294631710362049</v>
      </c>
      <c r="Y525" s="50">
        <f t="shared" ref="Y525" si="1742">IF(A525&lt;&gt;"", V525/5*0.5+(1-(W525-1)/10)*0.25+X525*0.25, "")*10000</f>
        <v>5708.0337316903497</v>
      </c>
      <c r="Z525" s="50">
        <f t="shared" ref="Z525" si="1743">Y525-Y524</f>
        <v>-3.2711904295865679E-2</v>
      </c>
      <c r="AA525" s="50">
        <f t="shared" si="1574"/>
        <v>2.2152777777777778E-2</v>
      </c>
      <c r="AB525" s="75">
        <f t="shared" si="1575"/>
        <v>3.6921296296296298E-3</v>
      </c>
      <c r="AC525" s="51">
        <v>3.6921296296296298E-3</v>
      </c>
      <c r="AD525" s="47" t="s">
        <v>987</v>
      </c>
      <c r="AE525" s="47" t="s">
        <v>987</v>
      </c>
      <c r="AF525" s="47" t="s">
        <v>987</v>
      </c>
    </row>
    <row r="526" spans="1:32" x14ac:dyDescent="0.15">
      <c r="A526" s="43" t="s">
        <v>1225</v>
      </c>
      <c r="B526" s="57">
        <v>897</v>
      </c>
      <c r="C526" s="57" t="s">
        <v>1527</v>
      </c>
      <c r="D526" s="58" t="s">
        <v>1528</v>
      </c>
      <c r="E526" s="58" t="s">
        <v>1228</v>
      </c>
      <c r="F526" s="58">
        <v>1</v>
      </c>
      <c r="G526" s="46">
        <v>2</v>
      </c>
      <c r="H526" s="47" t="s">
        <v>1229</v>
      </c>
      <c r="I526" s="59" t="s">
        <v>1230</v>
      </c>
      <c r="J526" s="56">
        <v>41885</v>
      </c>
      <c r="K526" s="61"/>
      <c r="L526" s="61" t="s">
        <v>1529</v>
      </c>
      <c r="M526" s="73" t="s">
        <v>1228</v>
      </c>
      <c r="N526" s="80">
        <f t="shared" si="1501"/>
        <v>4500</v>
      </c>
      <c r="O526" s="77">
        <f>AVERAGE($N$2:N526)</f>
        <v>6140.3439153439158</v>
      </c>
      <c r="P526" s="77">
        <f t="shared" ref="P526" si="1744">O526-O525</f>
        <v>-3.1304273193591143</v>
      </c>
      <c r="Q526" s="49">
        <f t="shared" ref="Q526" si="1745">AVERAGE(F519:F526)</f>
        <v>1.1875</v>
      </c>
      <c r="R526" s="49">
        <f t="shared" ref="R526" si="1746">AVERAGE(G519:G526)</f>
        <v>1.5</v>
      </c>
      <c r="S526" s="50">
        <f t="shared" ref="S526" si="1747">COUNTIF(H520:H526, "AC")/SUM(G520:G526)</f>
        <v>0.63636363636363635</v>
      </c>
      <c r="T526" s="50">
        <f t="shared" ref="T526" si="1748">(Q526/5*0.5+(1-(R526-1)/10)*0.25+S526*0.25)*10000</f>
        <v>5153.4090909090901</v>
      </c>
      <c r="U526" s="50">
        <f t="shared" ref="U526" si="1749">T526-T525</f>
        <v>-190.34090909090992</v>
      </c>
      <c r="V526" s="50">
        <f>IF(A526&lt;&gt;"",AVERAGE($F$2:F526),"")</f>
        <v>1.7314285714285715</v>
      </c>
      <c r="W526" s="50">
        <f>IF(A526&lt;&gt;"", AVERAGE($G$2:G526), "")</f>
        <v>1.5295238095238095</v>
      </c>
      <c r="X526" s="50">
        <f>IF(A526&lt;&gt;"", COUNTIF($H$2:H526, "AC")/SUM($G$2:G526), "")</f>
        <v>0.64259028642590288</v>
      </c>
      <c r="Y526" s="50">
        <f t="shared" ref="Y526" si="1750">IF(A526&lt;&gt;"", V526/5*0.5+(1-(W526-1)/10)*0.25+X526*0.25, "")*10000</f>
        <v>5705.5233351123761</v>
      </c>
      <c r="Z526" s="50">
        <f t="shared" ref="Z526" si="1751">Y526-Y525</f>
        <v>-2.5103965779735518</v>
      </c>
      <c r="AA526" s="50">
        <f t="shared" si="1574"/>
        <v>4.1875000000000009E-2</v>
      </c>
      <c r="AB526" s="75">
        <f t="shared" si="1575"/>
        <v>6.9791666666666674E-3</v>
      </c>
      <c r="AC526" s="51">
        <v>6.9791666666666674E-3</v>
      </c>
      <c r="AD526" s="47" t="s">
        <v>987</v>
      </c>
      <c r="AE526" s="47" t="s">
        <v>987</v>
      </c>
      <c r="AF526" s="47" t="s">
        <v>987</v>
      </c>
    </row>
    <row r="527" spans="1:32" x14ac:dyDescent="0.15">
      <c r="A527" s="43" t="s">
        <v>1225</v>
      </c>
      <c r="B527" s="57">
        <v>860</v>
      </c>
      <c r="C527" s="57" t="s">
        <v>1530</v>
      </c>
      <c r="D527" s="58" t="s">
        <v>1342</v>
      </c>
      <c r="E527" s="58" t="s">
        <v>1228</v>
      </c>
      <c r="F527" s="58">
        <v>1</v>
      </c>
      <c r="G527" s="46">
        <v>1</v>
      </c>
      <c r="H527" s="47" t="s">
        <v>1229</v>
      </c>
      <c r="I527" s="59" t="s">
        <v>1230</v>
      </c>
      <c r="J527" s="56">
        <v>41885</v>
      </c>
      <c r="K527" s="61"/>
      <c r="L527" s="61"/>
      <c r="M527" s="73" t="s">
        <v>1228</v>
      </c>
      <c r="N527" s="80">
        <f t="shared" ref="N527" si="1752">(0.5*F527/5+0.25*(1-(G527-1)/10)+0.25*(IF(H527="AC",1,0)/G527))*10000</f>
        <v>6000</v>
      </c>
      <c r="O527" s="77">
        <f>AVERAGE($N$2:N527)</f>
        <v>6140.0771018166461</v>
      </c>
      <c r="P527" s="77">
        <f t="shared" ref="P527" si="1753">O527-O526</f>
        <v>-0.26681352726973273</v>
      </c>
      <c r="Q527" s="49">
        <f t="shared" ref="Q527" si="1754">AVERAGE(F520:F527)</f>
        <v>1.1875</v>
      </c>
      <c r="R527" s="49">
        <f t="shared" ref="R527" si="1755">AVERAGE(G520:G527)</f>
        <v>1.5</v>
      </c>
      <c r="S527" s="50">
        <f t="shared" ref="S527" si="1756">COUNTIF(H521:H527, "AC")/SUM(G521:G527)</f>
        <v>0.63636363636363635</v>
      </c>
      <c r="T527" s="50">
        <f t="shared" ref="T527" si="1757">(Q527/5*0.5+(1-(R527-1)/10)*0.25+S527*0.25)*10000</f>
        <v>5153.4090909090901</v>
      </c>
      <c r="U527" s="50">
        <f t="shared" ref="U527" si="1758">T527-T526</f>
        <v>0</v>
      </c>
      <c r="V527" s="50">
        <f>IF(A527&lt;&gt;"",AVERAGE($F$2:F527),"")</f>
        <v>1.7300380228136882</v>
      </c>
      <c r="W527" s="50">
        <f>IF(A527&lt;&gt;"", AVERAGE($G$2:G527), "")</f>
        <v>1.5285171102661597</v>
      </c>
      <c r="X527" s="50">
        <f>IF(A527&lt;&gt;"", COUNTIF($H$2:H527, "AC")/SUM($G$2:G527), "")</f>
        <v>0.64303482587064675</v>
      </c>
      <c r="Y527" s="50">
        <f t="shared" ref="Y527" si="1759">IF(A527&lt;&gt;"", V527/5*0.5+(1-(W527-1)/10)*0.25+X527*0.25, "")*10000</f>
        <v>5705.4958099237656</v>
      </c>
      <c r="Z527" s="50">
        <f t="shared" ref="Z527" si="1760">Y527-Y526</f>
        <v>-2.752518861052522E-2</v>
      </c>
      <c r="AA527" s="50">
        <f t="shared" si="1574"/>
        <v>3.0347222222222223E-2</v>
      </c>
      <c r="AB527" s="75">
        <f t="shared" si="1575"/>
        <v>5.0578703703703706E-3</v>
      </c>
      <c r="AC527" s="51">
        <v>5.0578703703703706E-3</v>
      </c>
      <c r="AD527" s="47" t="s">
        <v>987</v>
      </c>
      <c r="AE527" s="47" t="s">
        <v>987</v>
      </c>
      <c r="AF527" s="47" t="s">
        <v>987</v>
      </c>
    </row>
    <row r="528" spans="1:32" x14ac:dyDescent="0.15">
      <c r="A528" s="43" t="s">
        <v>1225</v>
      </c>
      <c r="B528" s="57">
        <v>290</v>
      </c>
      <c r="C528" s="57" t="s">
        <v>1531</v>
      </c>
      <c r="D528" s="58" t="s">
        <v>1532</v>
      </c>
      <c r="E528" s="58" t="s">
        <v>1228</v>
      </c>
      <c r="F528" s="58">
        <v>1</v>
      </c>
      <c r="G528" s="46">
        <v>2</v>
      </c>
      <c r="H528" s="47" t="s">
        <v>1229</v>
      </c>
      <c r="I528" s="59" t="s">
        <v>1230</v>
      </c>
      <c r="J528" s="56">
        <v>41885</v>
      </c>
      <c r="K528" s="61"/>
      <c r="L528" s="61" t="s">
        <v>1533</v>
      </c>
      <c r="M528" s="73" t="s">
        <v>1228</v>
      </c>
      <c r="N528" s="80">
        <f t="shared" ref="N528:N530" si="1761">(0.5*F528/5+0.25*(1-(G528-1)/10)+0.25*(IF(H528="AC",1,0)/G528))*10000</f>
        <v>4500</v>
      </c>
      <c r="O528" s="77">
        <f>AVERAGE($N$2:N528)</f>
        <v>6136.9650010541854</v>
      </c>
      <c r="P528" s="77">
        <f t="shared" ref="P528" si="1762">O528-O527</f>
        <v>-3.1121007624606136</v>
      </c>
      <c r="Q528" s="49">
        <f t="shared" ref="Q528" si="1763">AVERAGE(F521:F528)</f>
        <v>1.125</v>
      </c>
      <c r="R528" s="49">
        <f t="shared" ref="R528" si="1764">AVERAGE(G521:G528)</f>
        <v>1.625</v>
      </c>
      <c r="S528" s="50">
        <f t="shared" ref="S528" si="1765">COUNTIF(H522:H528, "AC")/SUM(G522:G528)</f>
        <v>0.58333333333333337</v>
      </c>
      <c r="T528" s="50">
        <f t="shared" ref="T528" si="1766">(Q528/5*0.5+(1-(R528-1)/10)*0.25+S528*0.25)*10000</f>
        <v>4927.083333333333</v>
      </c>
      <c r="U528" s="50">
        <f t="shared" ref="U528" si="1767">T528-T527</f>
        <v>-226.32575757575705</v>
      </c>
      <c r="V528" s="50">
        <f>IF(A528&lt;&gt;"",AVERAGE($F$2:F528),"")</f>
        <v>1.72865275142315</v>
      </c>
      <c r="W528" s="50">
        <f>IF(A528&lt;&gt;"", AVERAGE($G$2:G528), "")</f>
        <v>1.5294117647058822</v>
      </c>
      <c r="X528" s="50">
        <f>IF(A528&lt;&gt;"", COUNTIF($H$2:H528, "AC")/SUM($G$2:G528), "")</f>
        <v>0.64267990074441683</v>
      </c>
      <c r="Y528" s="50">
        <f t="shared" ref="Y528" si="1768">IF(A528&lt;&gt;"", V528/5*0.5+(1-(W528-1)/10)*0.25+X528*0.25, "")*10000</f>
        <v>5702.9995621077223</v>
      </c>
      <c r="Z528" s="50">
        <f t="shared" ref="Z528" si="1769">Y528-Y527</f>
        <v>-2.4962478160432511</v>
      </c>
      <c r="AA528" s="50">
        <f t="shared" si="1574"/>
        <v>4.2013888888888892E-2</v>
      </c>
      <c r="AB528" s="75">
        <f t="shared" si="1575"/>
        <v>7.0023148148148154E-3</v>
      </c>
      <c r="AC528" s="51">
        <v>7.0023148148148154E-3</v>
      </c>
      <c r="AD528" s="47" t="s">
        <v>987</v>
      </c>
      <c r="AE528" s="47" t="s">
        <v>987</v>
      </c>
      <c r="AF528" s="47" t="s">
        <v>987</v>
      </c>
    </row>
    <row r="529" spans="1:32" x14ac:dyDescent="0.15">
      <c r="A529" s="43" t="s">
        <v>1225</v>
      </c>
      <c r="B529" s="57">
        <v>830</v>
      </c>
      <c r="C529" s="57" t="s">
        <v>1534</v>
      </c>
      <c r="D529" s="58" t="s">
        <v>1342</v>
      </c>
      <c r="E529" s="58" t="s">
        <v>1228</v>
      </c>
      <c r="F529" s="58">
        <v>1</v>
      </c>
      <c r="G529" s="46">
        <v>2</v>
      </c>
      <c r="H529" s="47" t="s">
        <v>1229</v>
      </c>
      <c r="I529" s="59" t="s">
        <v>1230</v>
      </c>
      <c r="J529" s="56">
        <v>41887</v>
      </c>
      <c r="K529" s="61"/>
      <c r="L529" s="61"/>
      <c r="M529" s="73" t="s">
        <v>1228</v>
      </c>
      <c r="N529" s="80">
        <f t="shared" si="1761"/>
        <v>4500</v>
      </c>
      <c r="O529" s="77">
        <f>AVERAGE($N$2:N529)</f>
        <v>6133.8646885521894</v>
      </c>
      <c r="P529" s="77">
        <f t="shared" ref="P529" si="1770">O529-O528</f>
        <v>-3.1003125019960862</v>
      </c>
      <c r="Q529" s="49">
        <f t="shared" ref="Q529" si="1771">AVERAGE(F522:F529)</f>
        <v>1.125</v>
      </c>
      <c r="R529" s="49">
        <f t="shared" ref="R529" si="1772">AVERAGE(G522:G529)</f>
        <v>1.75</v>
      </c>
      <c r="S529" s="50">
        <f t="shared" ref="S529" si="1773">COUNTIF(H523:H529, "AC")/SUM(G523:G529)</f>
        <v>0.53846153846153844</v>
      </c>
      <c r="T529" s="50">
        <f t="shared" ref="T529" si="1774">(Q529/5*0.5+(1-(R529-1)/10)*0.25+S529*0.25)*10000</f>
        <v>4783.6538461538457</v>
      </c>
      <c r="U529" s="50">
        <f t="shared" ref="U529" si="1775">T529-T528</f>
        <v>-143.4294871794873</v>
      </c>
      <c r="V529" s="50">
        <f>IF(A529&lt;&gt;"",AVERAGE($F$2:F529),"")</f>
        <v>1.7272727272727273</v>
      </c>
      <c r="W529" s="50">
        <f>IF(A529&lt;&gt;"", AVERAGE($G$2:G529), "")</f>
        <v>1.5303030303030303</v>
      </c>
      <c r="X529" s="50">
        <f>IF(A529&lt;&gt;"", COUNTIF($H$2:H529, "AC")/SUM($G$2:G529), "")</f>
        <v>0.64232673267326734</v>
      </c>
      <c r="Y529" s="50">
        <f t="shared" ref="Y529" si="1776">IF(A529&lt;&gt;"", V529/5*0.5+(1-(W529-1)/10)*0.25+X529*0.25, "")*10000</f>
        <v>5700.5138013801379</v>
      </c>
      <c r="Z529" s="50">
        <f t="shared" ref="Z529" si="1777">Y529-Y528</f>
        <v>-2.4857607275844202</v>
      </c>
      <c r="AA529" s="50">
        <f t="shared" si="1574"/>
        <v>5.5902777777777767E-2</v>
      </c>
      <c r="AB529" s="75">
        <f t="shared" si="1575"/>
        <v>9.3171296296296283E-3</v>
      </c>
      <c r="AC529" s="51">
        <v>9.3171296296296283E-3</v>
      </c>
      <c r="AD529" s="47" t="s">
        <v>987</v>
      </c>
      <c r="AE529" s="47" t="s">
        <v>987</v>
      </c>
      <c r="AF529" s="47" t="s">
        <v>987</v>
      </c>
    </row>
    <row r="530" spans="1:32" x14ac:dyDescent="0.15">
      <c r="A530" s="43" t="s">
        <v>1225</v>
      </c>
      <c r="B530" s="57">
        <v>844</v>
      </c>
      <c r="C530" s="57" t="s">
        <v>1535</v>
      </c>
      <c r="D530" s="58" t="s">
        <v>1536</v>
      </c>
      <c r="E530" s="58" t="s">
        <v>1228</v>
      </c>
      <c r="F530" s="58">
        <v>1</v>
      </c>
      <c r="G530" s="46">
        <v>1</v>
      </c>
      <c r="H530" s="47" t="s">
        <v>1229</v>
      </c>
      <c r="I530" s="59" t="s">
        <v>1230</v>
      </c>
      <c r="J530" s="56">
        <v>41887</v>
      </c>
      <c r="K530" s="61"/>
      <c r="L530" s="61"/>
      <c r="M530" s="73" t="s">
        <v>1228</v>
      </c>
      <c r="N530" s="80">
        <f t="shared" ref="N530" si="1778">(0.5*F530/5+0.25*(1-(G530-1)/10)+0.25*(IF(H530="AC",1,0)/G530))*10000</f>
        <v>6000</v>
      </c>
      <c r="O530" s="77">
        <f>AVERAGE($N$2:N530)</f>
        <v>6133.6116362108805</v>
      </c>
      <c r="P530" s="77">
        <f t="shared" ref="P530" si="1779">O530-O529</f>
        <v>-0.25305234130883036</v>
      </c>
      <c r="Q530" s="49">
        <f t="shared" ref="Q530" si="1780">AVERAGE(F523:F530)</f>
        <v>1.0625</v>
      </c>
      <c r="R530" s="49">
        <f t="shared" ref="R530" si="1781">AVERAGE(G523:G530)</f>
        <v>1.75</v>
      </c>
      <c r="S530" s="50">
        <f t="shared" ref="S530" si="1782">COUNTIF(H524:H530, "AC")/SUM(G524:G530)</f>
        <v>0.63636363636363635</v>
      </c>
      <c r="T530" s="50">
        <f t="shared" ref="T530" si="1783">(Q530/5*0.5+(1-(R530-1)/10)*0.25+S530*0.25)*10000</f>
        <v>4965.909090909091</v>
      </c>
      <c r="U530" s="50">
        <f t="shared" ref="U530" si="1784">T530-T529</f>
        <v>182.25524475524526</v>
      </c>
      <c r="V530" s="50">
        <f>IF(A530&lt;&gt;"",AVERAGE($F$2:F530),"")</f>
        <v>1.725897920604915</v>
      </c>
      <c r="W530" s="50">
        <f>IF(A530&lt;&gt;"", AVERAGE($G$2:G530), "")</f>
        <v>1.5293005671077504</v>
      </c>
      <c r="X530" s="50">
        <f>IF(A530&lt;&gt;"", COUNTIF($H$2:H530, "AC")/SUM($G$2:G530), "")</f>
        <v>0.64276885043263288</v>
      </c>
      <c r="Y530" s="50">
        <f t="shared" ref="Y530" si="1785">IF(A530&lt;&gt;"", V530/5*0.5+(1-(W530-1)/10)*0.25+X530*0.25, "")*10000</f>
        <v>5700.4949049095603</v>
      </c>
      <c r="Z530" s="50">
        <f t="shared" ref="Z530" si="1786">Y530-Y529</f>
        <v>-1.8896470577601576E-2</v>
      </c>
      <c r="AA530" s="50">
        <f t="shared" si="1574"/>
        <v>5.2916666666666667E-2</v>
      </c>
      <c r="AB530" s="75">
        <f t="shared" si="1575"/>
        <v>8.819444444444444E-3</v>
      </c>
      <c r="AC530" s="51">
        <v>8.819444444444444E-3</v>
      </c>
      <c r="AD530" s="47" t="s">
        <v>987</v>
      </c>
      <c r="AE530" s="47" t="s">
        <v>987</v>
      </c>
      <c r="AF530" s="47" t="s">
        <v>987</v>
      </c>
    </row>
    <row r="531" spans="1:32" x14ac:dyDescent="0.15">
      <c r="A531" s="43"/>
      <c r="B531" s="57"/>
      <c r="C531" s="57"/>
      <c r="D531" s="58"/>
      <c r="E531" s="58"/>
      <c r="F531" s="58"/>
      <c r="G531" s="46"/>
      <c r="H531" s="47"/>
      <c r="I531" s="59"/>
      <c r="J531" s="56"/>
      <c r="K531" s="61"/>
      <c r="L531" s="61"/>
      <c r="Q531" s="49"/>
      <c r="R531" s="49"/>
      <c r="S531" s="50"/>
      <c r="T531" s="50"/>
      <c r="U531" s="50"/>
      <c r="V531" s="50"/>
      <c r="W531" s="50"/>
      <c r="X531" s="50"/>
      <c r="Y531" s="50"/>
      <c r="Z531" s="50"/>
      <c r="AA531" s="50" t="str">
        <f t="shared" si="1574"/>
        <v>NA</v>
      </c>
      <c r="AB531" s="75" t="str">
        <f t="shared" si="1575"/>
        <v>NA</v>
      </c>
      <c r="AC531" s="47" t="s">
        <v>987</v>
      </c>
      <c r="AD531" s="47" t="s">
        <v>987</v>
      </c>
      <c r="AE531" s="47" t="s">
        <v>987</v>
      </c>
      <c r="AF531" s="47" t="s">
        <v>987</v>
      </c>
    </row>
    <row r="532" spans="1:32" x14ac:dyDescent="0.15">
      <c r="A532" s="43"/>
      <c r="B532" s="57"/>
      <c r="C532" s="57"/>
      <c r="D532" s="58"/>
      <c r="E532" s="58"/>
      <c r="F532" s="58"/>
      <c r="G532" s="46"/>
      <c r="H532" s="47"/>
      <c r="I532" s="59"/>
      <c r="J532" s="56"/>
      <c r="K532" s="61"/>
      <c r="L532" s="61"/>
      <c r="Q532" s="49"/>
      <c r="R532" s="49"/>
      <c r="S532" s="50"/>
      <c r="T532" s="50"/>
      <c r="U532" s="50"/>
      <c r="V532" s="50"/>
      <c r="W532" s="50"/>
      <c r="X532" s="50"/>
      <c r="Y532" s="50"/>
      <c r="Z532" s="50"/>
      <c r="AA532" s="50" t="str">
        <f t="shared" si="1574"/>
        <v>NA</v>
      </c>
      <c r="AB532" s="75" t="str">
        <f t="shared" si="1575"/>
        <v>NA</v>
      </c>
      <c r="AC532" s="47" t="s">
        <v>987</v>
      </c>
      <c r="AD532" s="47" t="s">
        <v>987</v>
      </c>
      <c r="AE532" s="47" t="s">
        <v>987</v>
      </c>
      <c r="AF532" s="47" t="s">
        <v>987</v>
      </c>
    </row>
    <row r="533" spans="1:32" x14ac:dyDescent="0.15">
      <c r="A533" s="43"/>
      <c r="B533" s="57"/>
      <c r="C533" s="57"/>
      <c r="D533" s="58"/>
      <c r="E533" s="58"/>
      <c r="F533" s="58"/>
      <c r="G533" s="46"/>
      <c r="H533" s="47"/>
      <c r="I533" s="59"/>
      <c r="J533" s="56"/>
      <c r="K533" s="61"/>
      <c r="L533" s="61"/>
      <c r="Q533" s="49"/>
      <c r="R533" s="49"/>
      <c r="S533" s="50"/>
      <c r="T533" s="50"/>
      <c r="U533" s="50"/>
      <c r="V533" s="50"/>
      <c r="W533" s="50"/>
      <c r="X533" s="50"/>
      <c r="Y533" s="50"/>
      <c r="Z533" s="50"/>
      <c r="AA533" s="50" t="str">
        <f t="shared" si="1574"/>
        <v>NA</v>
      </c>
      <c r="AB533" s="75" t="str">
        <f t="shared" si="1575"/>
        <v>NA</v>
      </c>
      <c r="AC533" s="47" t="s">
        <v>987</v>
      </c>
      <c r="AD533" s="47" t="s">
        <v>987</v>
      </c>
      <c r="AE533" s="47" t="s">
        <v>987</v>
      </c>
      <c r="AF533" s="47" t="s">
        <v>987</v>
      </c>
    </row>
    <row r="534" spans="1:32" x14ac:dyDescent="0.15">
      <c r="A534" s="43"/>
      <c r="B534" s="57"/>
      <c r="C534" s="57"/>
      <c r="D534" s="58"/>
      <c r="E534" s="58"/>
      <c r="F534" s="58"/>
      <c r="G534" s="46"/>
      <c r="H534" s="47"/>
      <c r="I534" s="59"/>
      <c r="J534" s="56"/>
      <c r="K534" s="61"/>
      <c r="L534" s="61"/>
      <c r="Q534" s="49"/>
      <c r="R534" s="49"/>
      <c r="S534" s="50"/>
      <c r="T534" s="50"/>
      <c r="U534" s="50"/>
      <c r="V534" s="50"/>
      <c r="W534" s="50"/>
      <c r="X534" s="50"/>
      <c r="Y534" s="50"/>
      <c r="Z534" s="50"/>
      <c r="AA534" s="50" t="str">
        <f t="shared" si="1574"/>
        <v>NA</v>
      </c>
      <c r="AB534" s="75" t="str">
        <f t="shared" si="1575"/>
        <v>NA</v>
      </c>
      <c r="AC534" s="47" t="s">
        <v>987</v>
      </c>
      <c r="AD534" s="47" t="s">
        <v>987</v>
      </c>
      <c r="AE534" s="47" t="s">
        <v>987</v>
      </c>
      <c r="AF534" s="47" t="s">
        <v>987</v>
      </c>
    </row>
    <row r="535" spans="1:32" x14ac:dyDescent="0.15">
      <c r="A535" s="43"/>
      <c r="B535" s="57"/>
      <c r="C535" s="57"/>
      <c r="D535" s="58"/>
      <c r="E535" s="58"/>
      <c r="F535" s="58"/>
      <c r="G535" s="46"/>
      <c r="H535" s="47"/>
      <c r="I535" s="59"/>
      <c r="J535" s="56"/>
      <c r="K535" s="61"/>
      <c r="L535" s="61"/>
      <c r="Q535" s="49"/>
      <c r="R535" s="49"/>
      <c r="S535" s="50"/>
      <c r="T535" s="50"/>
      <c r="U535" s="50"/>
      <c r="V535" s="50"/>
      <c r="W535" s="50"/>
      <c r="X535" s="50"/>
      <c r="Y535" s="50"/>
      <c r="Z535" s="50"/>
      <c r="AA535" s="50" t="str">
        <f t="shared" si="1574"/>
        <v>NA</v>
      </c>
      <c r="AB535" s="75" t="str">
        <f t="shared" si="1575"/>
        <v>NA</v>
      </c>
      <c r="AC535" s="47" t="s">
        <v>987</v>
      </c>
      <c r="AD535" s="47" t="s">
        <v>987</v>
      </c>
      <c r="AE535" s="47" t="s">
        <v>987</v>
      </c>
      <c r="AF535" s="47" t="s">
        <v>987</v>
      </c>
    </row>
    <row r="536" spans="1:32" x14ac:dyDescent="0.15">
      <c r="A536" s="43"/>
      <c r="B536" s="57"/>
      <c r="C536" s="57"/>
      <c r="D536" s="58"/>
      <c r="E536" s="58"/>
      <c r="F536" s="58"/>
      <c r="G536" s="46"/>
      <c r="H536" s="47"/>
      <c r="I536" s="59"/>
      <c r="J536" s="56"/>
      <c r="K536" s="61"/>
      <c r="L536" s="61"/>
      <c r="Q536" s="49"/>
      <c r="R536" s="49"/>
      <c r="S536" s="50"/>
      <c r="T536" s="50"/>
      <c r="U536" s="50"/>
      <c r="V536" s="50"/>
      <c r="W536" s="50"/>
      <c r="X536" s="50"/>
      <c r="Y536" s="50"/>
      <c r="Z536" s="50"/>
      <c r="AA536" s="50" t="str">
        <f t="shared" si="1574"/>
        <v>NA</v>
      </c>
      <c r="AB536" s="75" t="str">
        <f t="shared" si="1575"/>
        <v>NA</v>
      </c>
      <c r="AC536" s="47" t="s">
        <v>987</v>
      </c>
      <c r="AD536" s="47" t="s">
        <v>987</v>
      </c>
      <c r="AE536" s="47" t="s">
        <v>987</v>
      </c>
      <c r="AF536" s="47" t="s">
        <v>987</v>
      </c>
    </row>
    <row r="537" spans="1:32" x14ac:dyDescent="0.15">
      <c r="A537" s="43"/>
      <c r="B537" s="57"/>
      <c r="C537" s="57"/>
      <c r="D537" s="58"/>
      <c r="E537" s="58"/>
      <c r="F537" s="58"/>
      <c r="G537" s="46"/>
      <c r="H537" s="47"/>
      <c r="I537" s="59"/>
      <c r="J537" s="56"/>
      <c r="K537" s="61"/>
      <c r="L537" s="61"/>
      <c r="Q537" s="49"/>
      <c r="R537" s="49"/>
      <c r="S537" s="50"/>
      <c r="T537" s="50"/>
      <c r="U537" s="50"/>
      <c r="V537" s="50"/>
      <c r="W537" s="50"/>
      <c r="X537" s="50"/>
      <c r="Y537" s="50"/>
      <c r="Z537" s="50"/>
      <c r="AA537" s="50" t="str">
        <f t="shared" si="1574"/>
        <v>NA</v>
      </c>
      <c r="AB537" s="75" t="str">
        <f t="shared" si="1575"/>
        <v>NA</v>
      </c>
      <c r="AC537" s="47" t="s">
        <v>987</v>
      </c>
      <c r="AD537" s="47" t="s">
        <v>987</v>
      </c>
      <c r="AE537" s="47" t="s">
        <v>987</v>
      </c>
      <c r="AF537" s="47" t="s">
        <v>987</v>
      </c>
    </row>
    <row r="538" spans="1:32" x14ac:dyDescent="0.15">
      <c r="A538" s="43"/>
      <c r="B538" s="57"/>
      <c r="C538" s="57"/>
      <c r="D538" s="58"/>
      <c r="E538" s="58"/>
      <c r="F538" s="58"/>
      <c r="G538" s="46"/>
      <c r="H538" s="47"/>
      <c r="I538" s="59"/>
      <c r="J538" s="56"/>
      <c r="K538" s="61"/>
      <c r="L538" s="61"/>
      <c r="Q538" s="49"/>
      <c r="R538" s="49"/>
      <c r="S538" s="50"/>
      <c r="T538" s="50"/>
      <c r="U538" s="50"/>
      <c r="V538" s="50"/>
      <c r="W538" s="50"/>
      <c r="X538" s="50"/>
      <c r="Y538" s="50"/>
      <c r="Z538" s="50"/>
      <c r="AA538" s="50" t="str">
        <f t="shared" si="1574"/>
        <v>NA</v>
      </c>
      <c r="AB538" s="75" t="str">
        <f t="shared" si="1575"/>
        <v>NA</v>
      </c>
      <c r="AC538" s="47" t="s">
        <v>987</v>
      </c>
      <c r="AD538" s="47" t="s">
        <v>987</v>
      </c>
      <c r="AE538" s="47" t="s">
        <v>987</v>
      </c>
      <c r="AF538" s="47" t="s">
        <v>987</v>
      </c>
    </row>
    <row r="539" spans="1:32" x14ac:dyDescent="0.15">
      <c r="A539" s="43"/>
      <c r="B539" s="57"/>
      <c r="C539" s="57"/>
      <c r="D539" s="58"/>
      <c r="E539" s="58"/>
      <c r="F539" s="58"/>
      <c r="G539" s="46"/>
      <c r="H539" s="47"/>
      <c r="I539" s="59"/>
      <c r="J539" s="56"/>
      <c r="K539" s="61"/>
      <c r="L539" s="61"/>
      <c r="Q539" s="49"/>
      <c r="R539" s="49"/>
      <c r="S539" s="50"/>
      <c r="T539" s="50"/>
      <c r="U539" s="50"/>
      <c r="V539" s="50"/>
      <c r="W539" s="50"/>
      <c r="X539" s="50"/>
      <c r="Y539" s="50"/>
      <c r="Z539" s="50"/>
      <c r="AA539" s="50" t="str">
        <f t="shared" si="1574"/>
        <v>NA</v>
      </c>
      <c r="AB539" s="75" t="str">
        <f t="shared" si="1575"/>
        <v>NA</v>
      </c>
      <c r="AC539" s="47" t="s">
        <v>987</v>
      </c>
      <c r="AD539" s="47" t="s">
        <v>987</v>
      </c>
      <c r="AE539" s="47" t="s">
        <v>987</v>
      </c>
      <c r="AF539" s="47" t="s">
        <v>987</v>
      </c>
    </row>
    <row r="540" spans="1:32" x14ac:dyDescent="0.15">
      <c r="A540" s="43"/>
      <c r="B540" s="57"/>
      <c r="C540" s="57"/>
      <c r="D540" s="58"/>
      <c r="E540" s="58"/>
      <c r="F540" s="58"/>
      <c r="G540" s="46"/>
      <c r="H540" s="47"/>
      <c r="I540" s="59"/>
      <c r="J540" s="56"/>
      <c r="K540" s="61"/>
      <c r="L540" s="61"/>
      <c r="Q540" s="49"/>
      <c r="R540" s="49"/>
      <c r="S540" s="50"/>
      <c r="T540" s="50"/>
      <c r="U540" s="50"/>
      <c r="V540" s="50"/>
      <c r="W540" s="50"/>
      <c r="X540" s="50"/>
      <c r="Y540" s="50"/>
      <c r="Z540" s="50"/>
      <c r="AA540" s="50" t="str">
        <f t="shared" si="1574"/>
        <v>NA</v>
      </c>
      <c r="AB540" s="75" t="str">
        <f t="shared" si="1575"/>
        <v>NA</v>
      </c>
      <c r="AC540" s="47" t="s">
        <v>987</v>
      </c>
      <c r="AD540" s="47" t="s">
        <v>987</v>
      </c>
      <c r="AE540" s="47" t="s">
        <v>987</v>
      </c>
      <c r="AF540" s="47" t="s">
        <v>987</v>
      </c>
    </row>
    <row r="541" spans="1:32" x14ac:dyDescent="0.15">
      <c r="A541" s="43"/>
      <c r="B541" s="57"/>
      <c r="C541" s="57"/>
      <c r="D541" s="58"/>
      <c r="E541" s="58"/>
      <c r="F541" s="58"/>
      <c r="G541" s="46"/>
      <c r="H541" s="47"/>
      <c r="I541" s="59"/>
      <c r="J541" s="56"/>
      <c r="K541" s="61"/>
      <c r="L541" s="61"/>
      <c r="Q541" s="49"/>
      <c r="R541" s="49"/>
      <c r="S541" s="50"/>
      <c r="T541" s="50"/>
      <c r="U541" s="50"/>
      <c r="V541" s="50"/>
      <c r="W541" s="50"/>
      <c r="X541" s="50"/>
      <c r="Y541" s="50"/>
      <c r="Z541" s="50"/>
      <c r="AA541" s="50" t="str">
        <f t="shared" si="1574"/>
        <v>NA</v>
      </c>
      <c r="AB541" s="75" t="str">
        <f t="shared" si="1575"/>
        <v>NA</v>
      </c>
      <c r="AC541" s="47" t="s">
        <v>987</v>
      </c>
      <c r="AD541" s="47" t="s">
        <v>987</v>
      </c>
      <c r="AE541" s="47" t="s">
        <v>987</v>
      </c>
      <c r="AF541" s="47" t="s">
        <v>987</v>
      </c>
    </row>
    <row r="542" spans="1:32" x14ac:dyDescent="0.15">
      <c r="A542" s="43"/>
      <c r="B542" s="57"/>
      <c r="C542" s="57"/>
      <c r="D542" s="58"/>
      <c r="E542" s="58"/>
      <c r="F542" s="58"/>
      <c r="G542" s="46"/>
      <c r="H542" s="47"/>
      <c r="I542" s="59"/>
      <c r="J542" s="56"/>
      <c r="K542" s="61"/>
      <c r="L542" s="61"/>
      <c r="Q542" s="49"/>
      <c r="R542" s="49"/>
      <c r="S542" s="50"/>
      <c r="T542" s="50"/>
      <c r="U542" s="50"/>
      <c r="V542" s="50"/>
      <c r="W542" s="50"/>
      <c r="X542" s="50"/>
      <c r="Y542" s="50"/>
      <c r="Z542" s="50"/>
      <c r="AA542" s="50" t="str">
        <f t="shared" si="1574"/>
        <v>NA</v>
      </c>
      <c r="AB542" s="75" t="str">
        <f t="shared" si="1575"/>
        <v>NA</v>
      </c>
      <c r="AC542" s="47" t="s">
        <v>987</v>
      </c>
      <c r="AD542" s="47" t="s">
        <v>987</v>
      </c>
      <c r="AE542" s="47" t="s">
        <v>987</v>
      </c>
      <c r="AF542" s="47" t="s">
        <v>987</v>
      </c>
    </row>
    <row r="543" spans="1:32" x14ac:dyDescent="0.15">
      <c r="A543" s="43"/>
      <c r="B543" s="57"/>
      <c r="C543" s="57"/>
      <c r="D543" s="58"/>
      <c r="E543" s="58"/>
      <c r="F543" s="58"/>
      <c r="G543" s="46"/>
      <c r="H543" s="47"/>
      <c r="I543" s="59"/>
      <c r="J543" s="56"/>
      <c r="K543" s="61"/>
      <c r="L543" s="61"/>
      <c r="Q543" s="49"/>
      <c r="R543" s="49"/>
      <c r="S543" s="50"/>
      <c r="T543" s="50"/>
      <c r="U543" s="50"/>
      <c r="V543" s="50"/>
      <c r="W543" s="50"/>
      <c r="X543" s="50"/>
      <c r="Y543" s="50"/>
      <c r="Z543" s="50"/>
      <c r="AA543" s="50" t="str">
        <f t="shared" si="1574"/>
        <v>NA</v>
      </c>
      <c r="AB543" s="75" t="str">
        <f t="shared" si="1575"/>
        <v>NA</v>
      </c>
      <c r="AC543" s="47" t="s">
        <v>987</v>
      </c>
      <c r="AD543" s="47" t="s">
        <v>987</v>
      </c>
      <c r="AE543" s="47" t="s">
        <v>987</v>
      </c>
      <c r="AF543" s="47" t="s">
        <v>987</v>
      </c>
    </row>
    <row r="544" spans="1:32" x14ac:dyDescent="0.15">
      <c r="A544" s="43"/>
      <c r="B544" s="57"/>
      <c r="C544" s="57"/>
      <c r="D544" s="58"/>
      <c r="E544" s="58"/>
      <c r="F544" s="58"/>
      <c r="G544" s="46"/>
      <c r="H544" s="47"/>
      <c r="I544" s="59"/>
      <c r="J544" s="56"/>
      <c r="K544" s="61"/>
      <c r="L544" s="61"/>
      <c r="Q544" s="49"/>
      <c r="R544" s="49"/>
      <c r="S544" s="50"/>
      <c r="T544" s="50"/>
      <c r="U544" s="50"/>
      <c r="V544" s="50"/>
      <c r="W544" s="50"/>
      <c r="X544" s="50"/>
      <c r="Y544" s="50"/>
      <c r="Z544" s="50"/>
      <c r="AA544" s="50" t="str">
        <f t="shared" si="1574"/>
        <v>NA</v>
      </c>
      <c r="AB544" s="75" t="str">
        <f t="shared" si="1575"/>
        <v>NA</v>
      </c>
      <c r="AC544" s="47" t="s">
        <v>987</v>
      </c>
      <c r="AD544" s="47" t="s">
        <v>987</v>
      </c>
      <c r="AE544" s="47" t="s">
        <v>987</v>
      </c>
      <c r="AF544" s="47" t="s">
        <v>987</v>
      </c>
    </row>
    <row r="545" spans="1:32" x14ac:dyDescent="0.15">
      <c r="A545" s="43"/>
      <c r="B545" s="57"/>
      <c r="C545" s="57"/>
      <c r="D545" s="58"/>
      <c r="E545" s="58"/>
      <c r="F545" s="58"/>
      <c r="G545" s="46"/>
      <c r="H545" s="47"/>
      <c r="I545" s="59"/>
      <c r="J545" s="56"/>
      <c r="K545" s="61"/>
      <c r="L545" s="61"/>
      <c r="Q545" s="49"/>
      <c r="R545" s="49"/>
      <c r="S545" s="50"/>
      <c r="T545" s="50"/>
      <c r="U545" s="50"/>
      <c r="V545" s="50"/>
      <c r="W545" s="50"/>
      <c r="X545" s="50"/>
      <c r="Y545" s="50"/>
      <c r="Z545" s="50"/>
      <c r="AA545" s="50" t="str">
        <f t="shared" si="1574"/>
        <v>NA</v>
      </c>
      <c r="AB545" s="75" t="str">
        <f t="shared" si="1575"/>
        <v>NA</v>
      </c>
      <c r="AC545" s="47" t="s">
        <v>987</v>
      </c>
      <c r="AD545" s="47" t="s">
        <v>987</v>
      </c>
      <c r="AE545" s="47" t="s">
        <v>987</v>
      </c>
      <c r="AF545" s="47" t="s">
        <v>987</v>
      </c>
    </row>
    <row r="546" spans="1:32" x14ac:dyDescent="0.15">
      <c r="A546" s="43"/>
      <c r="B546" s="57"/>
      <c r="C546" s="57"/>
      <c r="D546" s="58"/>
      <c r="E546" s="58"/>
      <c r="F546" s="58"/>
      <c r="G546" s="46"/>
      <c r="H546" s="47"/>
      <c r="I546" s="59"/>
      <c r="J546" s="56"/>
      <c r="K546" s="61"/>
      <c r="L546" s="61"/>
      <c r="Q546" s="49"/>
      <c r="R546" s="49"/>
      <c r="S546" s="50"/>
      <c r="T546" s="50"/>
      <c r="U546" s="50"/>
      <c r="V546" s="50"/>
      <c r="W546" s="50"/>
      <c r="X546" s="50"/>
      <c r="Y546" s="50"/>
      <c r="Z546" s="50"/>
      <c r="AA546" s="50" t="str">
        <f t="shared" si="1574"/>
        <v>NA</v>
      </c>
      <c r="AB546" s="75" t="str">
        <f t="shared" si="1575"/>
        <v>NA</v>
      </c>
      <c r="AC546" s="47" t="s">
        <v>987</v>
      </c>
      <c r="AD546" s="47" t="s">
        <v>987</v>
      </c>
      <c r="AE546" s="47" t="s">
        <v>987</v>
      </c>
      <c r="AF546" s="47" t="s">
        <v>987</v>
      </c>
    </row>
    <row r="547" spans="1:32" x14ac:dyDescent="0.15">
      <c r="A547" s="43"/>
      <c r="B547" s="57"/>
      <c r="C547" s="57"/>
      <c r="D547" s="58"/>
      <c r="E547" s="58"/>
      <c r="F547" s="58"/>
      <c r="G547" s="46"/>
      <c r="H547" s="47"/>
      <c r="I547" s="59"/>
      <c r="J547" s="56"/>
      <c r="K547" s="61"/>
      <c r="L547" s="61"/>
      <c r="Q547" s="49"/>
      <c r="R547" s="49"/>
      <c r="S547" s="50"/>
      <c r="T547" s="50"/>
      <c r="U547" s="50"/>
      <c r="V547" s="50"/>
      <c r="W547" s="50"/>
      <c r="X547" s="50"/>
      <c r="Y547" s="50"/>
      <c r="Z547" s="50"/>
      <c r="AA547" s="50" t="str">
        <f t="shared" si="1574"/>
        <v>NA</v>
      </c>
      <c r="AB547" s="75" t="str">
        <f t="shared" si="1575"/>
        <v>NA</v>
      </c>
      <c r="AC547" s="47" t="s">
        <v>987</v>
      </c>
      <c r="AD547" s="47" t="s">
        <v>987</v>
      </c>
      <c r="AE547" s="47" t="s">
        <v>987</v>
      </c>
      <c r="AF547" s="47" t="s">
        <v>987</v>
      </c>
    </row>
    <row r="548" spans="1:32" x14ac:dyDescent="0.15">
      <c r="A548" s="43"/>
      <c r="B548" s="57"/>
      <c r="C548" s="57"/>
      <c r="D548" s="58"/>
      <c r="E548" s="58"/>
      <c r="F548" s="58"/>
      <c r="G548" s="46"/>
      <c r="H548" s="47"/>
      <c r="I548" s="59"/>
      <c r="J548" s="56"/>
      <c r="K548" s="61"/>
      <c r="L548" s="61"/>
      <c r="Q548" s="49"/>
      <c r="R548" s="49"/>
      <c r="S548" s="50"/>
      <c r="T548" s="50"/>
      <c r="U548" s="50"/>
      <c r="V548" s="50"/>
      <c r="W548" s="50"/>
      <c r="X548" s="50"/>
      <c r="Y548" s="50"/>
      <c r="Z548" s="50"/>
      <c r="AA548" s="50" t="str">
        <f t="shared" si="1574"/>
        <v>NA</v>
      </c>
      <c r="AB548" s="75" t="str">
        <f t="shared" si="1575"/>
        <v>NA</v>
      </c>
      <c r="AC548" s="47" t="s">
        <v>987</v>
      </c>
      <c r="AD548" s="47" t="s">
        <v>987</v>
      </c>
      <c r="AE548" s="47" t="s">
        <v>987</v>
      </c>
      <c r="AF548" s="47" t="s">
        <v>987</v>
      </c>
    </row>
    <row r="549" spans="1:32" x14ac:dyDescent="0.15">
      <c r="A549" s="43"/>
      <c r="B549" s="57"/>
      <c r="C549" s="57"/>
      <c r="D549" s="58"/>
      <c r="E549" s="58"/>
      <c r="F549" s="58"/>
      <c r="G549" s="46"/>
      <c r="H549" s="47"/>
      <c r="I549" s="59"/>
      <c r="J549" s="56"/>
      <c r="K549" s="61"/>
      <c r="L549" s="61"/>
      <c r="Q549" s="49"/>
      <c r="R549" s="49"/>
      <c r="S549" s="50"/>
      <c r="T549" s="50"/>
      <c r="U549" s="50"/>
      <c r="V549" s="50"/>
      <c r="W549" s="50"/>
      <c r="X549" s="50"/>
      <c r="Y549" s="50"/>
      <c r="Z549" s="50"/>
      <c r="AA549" s="50" t="str">
        <f t="shared" si="1574"/>
        <v>NA</v>
      </c>
      <c r="AB549" s="75" t="str">
        <f t="shared" si="1575"/>
        <v>NA</v>
      </c>
      <c r="AC549" s="47" t="s">
        <v>987</v>
      </c>
      <c r="AD549" s="47" t="s">
        <v>987</v>
      </c>
      <c r="AE549" s="47" t="s">
        <v>987</v>
      </c>
      <c r="AF549" s="47" t="s">
        <v>987</v>
      </c>
    </row>
    <row r="550" spans="1:32" x14ac:dyDescent="0.15">
      <c r="A550" s="43"/>
      <c r="B550" s="57"/>
      <c r="C550" s="57"/>
      <c r="D550" s="58"/>
      <c r="E550" s="58"/>
      <c r="F550" s="58"/>
      <c r="G550" s="46"/>
      <c r="H550" s="47"/>
      <c r="I550" s="59"/>
      <c r="J550" s="56"/>
      <c r="K550" s="61"/>
      <c r="L550" s="61"/>
      <c r="Q550" s="49"/>
      <c r="R550" s="49"/>
      <c r="S550" s="50"/>
      <c r="T550" s="50"/>
      <c r="U550" s="50"/>
      <c r="V550" s="50"/>
      <c r="W550" s="50"/>
      <c r="X550" s="50"/>
      <c r="Y550" s="50"/>
      <c r="Z550" s="50"/>
      <c r="AA550" s="50" t="str">
        <f t="shared" si="1574"/>
        <v>NA</v>
      </c>
      <c r="AB550" s="75" t="str">
        <f t="shared" si="1575"/>
        <v>NA</v>
      </c>
      <c r="AC550" s="47" t="s">
        <v>987</v>
      </c>
      <c r="AD550" s="47" t="s">
        <v>987</v>
      </c>
      <c r="AE550" s="47" t="s">
        <v>987</v>
      </c>
      <c r="AF550" s="47" t="s">
        <v>987</v>
      </c>
    </row>
    <row r="551" spans="1:32" x14ac:dyDescent="0.15">
      <c r="A551" s="43"/>
      <c r="B551" s="57"/>
      <c r="C551" s="57"/>
      <c r="D551" s="58"/>
      <c r="E551" s="58"/>
      <c r="F551" s="58"/>
      <c r="G551" s="46"/>
      <c r="H551" s="47"/>
      <c r="I551" s="59"/>
      <c r="J551" s="56"/>
      <c r="K551" s="61"/>
      <c r="L551" s="61"/>
      <c r="Q551" s="49"/>
      <c r="R551" s="49"/>
      <c r="S551" s="50"/>
      <c r="T551" s="50"/>
      <c r="U551" s="50"/>
      <c r="V551" s="50"/>
      <c r="W551" s="50"/>
      <c r="X551" s="50"/>
      <c r="Y551" s="50"/>
      <c r="Z551" s="50"/>
      <c r="AA551" s="50" t="str">
        <f t="shared" si="1574"/>
        <v>NA</v>
      </c>
      <c r="AB551" s="75" t="str">
        <f t="shared" si="1575"/>
        <v>NA</v>
      </c>
      <c r="AC551" s="47" t="s">
        <v>987</v>
      </c>
      <c r="AD551" s="47" t="s">
        <v>987</v>
      </c>
      <c r="AE551" s="47" t="s">
        <v>987</v>
      </c>
      <c r="AF551" s="47" t="s">
        <v>987</v>
      </c>
    </row>
    <row r="552" spans="1:32" x14ac:dyDescent="0.15">
      <c r="A552" s="43"/>
      <c r="B552" s="57"/>
      <c r="C552" s="57"/>
      <c r="D552" s="58"/>
      <c r="E552" s="58"/>
      <c r="F552" s="58"/>
      <c r="G552" s="46"/>
      <c r="H552" s="47"/>
      <c r="I552" s="59"/>
      <c r="J552" s="56"/>
      <c r="K552" s="61"/>
      <c r="L552" s="61"/>
      <c r="Q552" s="49"/>
      <c r="R552" s="49"/>
      <c r="S552" s="50"/>
      <c r="T552" s="50"/>
      <c r="U552" s="50"/>
      <c r="V552" s="50"/>
      <c r="W552" s="50"/>
      <c r="X552" s="50"/>
      <c r="Y552" s="50"/>
      <c r="Z552" s="50"/>
      <c r="AA552" s="50" t="str">
        <f t="shared" si="1574"/>
        <v>NA</v>
      </c>
      <c r="AB552" s="75" t="str">
        <f t="shared" si="1575"/>
        <v>NA</v>
      </c>
      <c r="AC552" s="47" t="s">
        <v>987</v>
      </c>
      <c r="AD552" s="47" t="s">
        <v>987</v>
      </c>
      <c r="AE552" s="47" t="s">
        <v>987</v>
      </c>
      <c r="AF552" s="47" t="s">
        <v>987</v>
      </c>
    </row>
    <row r="553" spans="1:32" x14ac:dyDescent="0.15">
      <c r="A553" s="43"/>
      <c r="B553" s="57"/>
      <c r="C553" s="57"/>
      <c r="D553" s="58"/>
      <c r="E553" s="58"/>
      <c r="F553" s="58"/>
      <c r="G553" s="46"/>
      <c r="H553" s="47"/>
      <c r="I553" s="59"/>
      <c r="J553" s="56"/>
      <c r="K553" s="61"/>
      <c r="L553" s="61"/>
      <c r="Q553" s="49"/>
      <c r="R553" s="49"/>
      <c r="S553" s="50"/>
      <c r="T553" s="50"/>
      <c r="U553" s="50"/>
      <c r="V553" s="50"/>
      <c r="W553" s="50"/>
      <c r="X553" s="50"/>
      <c r="Y553" s="50"/>
      <c r="Z553" s="50"/>
      <c r="AA553" s="50" t="str">
        <f t="shared" si="1574"/>
        <v>NA</v>
      </c>
      <c r="AB553" s="75" t="str">
        <f t="shared" si="1575"/>
        <v>NA</v>
      </c>
      <c r="AC553" s="47" t="s">
        <v>987</v>
      </c>
      <c r="AD553" s="47" t="s">
        <v>987</v>
      </c>
      <c r="AE553" s="47" t="s">
        <v>987</v>
      </c>
      <c r="AF553" s="47" t="s">
        <v>987</v>
      </c>
    </row>
    <row r="554" spans="1:32" x14ac:dyDescent="0.15">
      <c r="A554" s="43"/>
      <c r="B554" s="57"/>
      <c r="C554" s="57"/>
      <c r="D554" s="58"/>
      <c r="E554" s="58"/>
      <c r="F554" s="58"/>
      <c r="G554" s="46"/>
      <c r="H554" s="47"/>
      <c r="I554" s="59"/>
      <c r="J554" s="56"/>
      <c r="K554" s="61"/>
      <c r="L554" s="61"/>
      <c r="Q554" s="49"/>
      <c r="R554" s="49"/>
      <c r="S554" s="50"/>
      <c r="T554" s="50"/>
      <c r="U554" s="50"/>
      <c r="V554" s="50"/>
      <c r="W554" s="50"/>
      <c r="X554" s="50"/>
      <c r="Y554" s="50"/>
      <c r="Z554" s="50"/>
      <c r="AA554" s="50" t="str">
        <f t="shared" si="1574"/>
        <v>NA</v>
      </c>
      <c r="AB554" s="75" t="str">
        <f t="shared" si="1575"/>
        <v>NA</v>
      </c>
      <c r="AC554" s="47" t="s">
        <v>987</v>
      </c>
      <c r="AD554" s="47" t="s">
        <v>987</v>
      </c>
      <c r="AE554" s="47" t="s">
        <v>987</v>
      </c>
      <c r="AF554" s="47" t="s">
        <v>987</v>
      </c>
    </row>
    <row r="555" spans="1:32" x14ac:dyDescent="0.15">
      <c r="A555" s="43"/>
      <c r="B555" s="57"/>
      <c r="C555" s="57"/>
      <c r="D555" s="58"/>
      <c r="E555" s="58"/>
      <c r="F555" s="58"/>
      <c r="G555" s="46"/>
      <c r="H555" s="47"/>
      <c r="I555" s="59"/>
      <c r="J555" s="56"/>
      <c r="K555" s="61"/>
      <c r="L555" s="61"/>
      <c r="Q555" s="49"/>
      <c r="R555" s="49"/>
      <c r="S555" s="50"/>
      <c r="T555" s="50"/>
      <c r="U555" s="50"/>
      <c r="V555" s="50"/>
      <c r="W555" s="50"/>
      <c r="X555" s="50"/>
      <c r="Y555" s="50"/>
      <c r="Z555" s="50"/>
      <c r="AA555" s="50" t="str">
        <f t="shared" si="1574"/>
        <v>NA</v>
      </c>
      <c r="AB555" s="75" t="str">
        <f t="shared" si="1575"/>
        <v>NA</v>
      </c>
      <c r="AC555" s="47" t="s">
        <v>987</v>
      </c>
      <c r="AD555" s="47" t="s">
        <v>987</v>
      </c>
      <c r="AE555" s="47" t="s">
        <v>987</v>
      </c>
      <c r="AF555" s="47" t="s">
        <v>987</v>
      </c>
    </row>
    <row r="556" spans="1:32" x14ac:dyDescent="0.15">
      <c r="A556" s="43"/>
      <c r="B556" s="57"/>
      <c r="C556" s="57"/>
      <c r="D556" s="58"/>
      <c r="E556" s="58"/>
      <c r="F556" s="58"/>
      <c r="G556" s="46"/>
      <c r="H556" s="47"/>
      <c r="I556" s="59"/>
      <c r="J556" s="56"/>
      <c r="K556" s="61"/>
      <c r="L556" s="61"/>
      <c r="Q556" s="49"/>
      <c r="R556" s="49"/>
      <c r="S556" s="50"/>
      <c r="T556" s="50"/>
      <c r="U556" s="50"/>
      <c r="V556" s="50"/>
      <c r="W556" s="50"/>
      <c r="X556" s="50"/>
      <c r="Y556" s="50"/>
      <c r="Z556" s="50"/>
      <c r="AA556" s="50" t="str">
        <f t="shared" si="1574"/>
        <v>NA</v>
      </c>
      <c r="AB556" s="75" t="str">
        <f t="shared" si="1575"/>
        <v>NA</v>
      </c>
      <c r="AC556" s="47" t="s">
        <v>987</v>
      </c>
      <c r="AD556" s="47" t="s">
        <v>987</v>
      </c>
      <c r="AE556" s="47" t="s">
        <v>987</v>
      </c>
      <c r="AF556" s="47" t="s">
        <v>987</v>
      </c>
    </row>
    <row r="557" spans="1:32" x14ac:dyDescent="0.15">
      <c r="A557" s="43"/>
      <c r="B557" s="57"/>
      <c r="C557" s="57"/>
      <c r="D557" s="58"/>
      <c r="E557" s="58"/>
      <c r="F557" s="58"/>
      <c r="G557" s="46"/>
      <c r="H557" s="47"/>
      <c r="I557" s="59"/>
      <c r="J557" s="56"/>
      <c r="K557" s="61"/>
      <c r="L557" s="61"/>
      <c r="Q557" s="49"/>
      <c r="R557" s="49"/>
      <c r="S557" s="50"/>
      <c r="T557" s="50"/>
      <c r="U557" s="50"/>
      <c r="V557" s="50"/>
      <c r="W557" s="50"/>
      <c r="X557" s="50"/>
      <c r="Y557" s="50"/>
      <c r="Z557" s="50"/>
      <c r="AA557" s="50" t="str">
        <f t="shared" si="1574"/>
        <v>NA</v>
      </c>
      <c r="AB557" s="75" t="str">
        <f t="shared" si="1575"/>
        <v>NA</v>
      </c>
      <c r="AC557" s="47" t="s">
        <v>987</v>
      </c>
      <c r="AD557" s="47" t="s">
        <v>987</v>
      </c>
      <c r="AE557" s="47" t="s">
        <v>987</v>
      </c>
      <c r="AF557" s="47" t="s">
        <v>987</v>
      </c>
    </row>
    <row r="558" spans="1:32" x14ac:dyDescent="0.15">
      <c r="A558" s="43"/>
      <c r="B558" s="57"/>
      <c r="C558" s="57"/>
      <c r="D558" s="58"/>
      <c r="E558" s="58"/>
      <c r="F558" s="58"/>
      <c r="G558" s="46"/>
      <c r="H558" s="47"/>
      <c r="I558" s="59"/>
      <c r="J558" s="56"/>
      <c r="K558" s="61"/>
      <c r="L558" s="61"/>
      <c r="Q558" s="49"/>
      <c r="R558" s="49"/>
      <c r="S558" s="50"/>
      <c r="T558" s="50"/>
      <c r="U558" s="50"/>
      <c r="V558" s="50"/>
      <c r="W558" s="50"/>
      <c r="X558" s="50"/>
      <c r="Y558" s="50"/>
      <c r="Z558" s="50"/>
      <c r="AA558" s="50" t="str">
        <f t="shared" si="1574"/>
        <v>NA</v>
      </c>
      <c r="AB558" s="75" t="str">
        <f t="shared" si="1575"/>
        <v>NA</v>
      </c>
      <c r="AC558" s="47" t="s">
        <v>987</v>
      </c>
      <c r="AD558" s="47" t="s">
        <v>987</v>
      </c>
      <c r="AE558" s="47" t="s">
        <v>987</v>
      </c>
      <c r="AF558" s="47" t="s">
        <v>987</v>
      </c>
    </row>
    <row r="559" spans="1:32" x14ac:dyDescent="0.15">
      <c r="A559" s="43"/>
      <c r="B559" s="57"/>
      <c r="C559" s="57"/>
      <c r="D559" s="58"/>
      <c r="E559" s="58"/>
      <c r="F559" s="58"/>
      <c r="G559" s="46"/>
      <c r="H559" s="47"/>
      <c r="I559" s="59"/>
      <c r="J559" s="56"/>
      <c r="K559" s="61"/>
      <c r="L559" s="61"/>
      <c r="Q559" s="49"/>
      <c r="R559" s="49"/>
      <c r="S559" s="50"/>
      <c r="T559" s="50"/>
      <c r="U559" s="50"/>
      <c r="V559" s="50"/>
      <c r="W559" s="50"/>
      <c r="X559" s="50"/>
      <c r="Y559" s="50"/>
      <c r="Z559" s="50"/>
      <c r="AA559" s="50" t="str">
        <f t="shared" si="1574"/>
        <v>NA</v>
      </c>
      <c r="AB559" s="75" t="str">
        <f t="shared" si="1575"/>
        <v>NA</v>
      </c>
      <c r="AC559" s="47" t="s">
        <v>987</v>
      </c>
      <c r="AD559" s="47" t="s">
        <v>987</v>
      </c>
      <c r="AE559" s="47" t="s">
        <v>987</v>
      </c>
      <c r="AF559" s="47" t="s">
        <v>987</v>
      </c>
    </row>
    <row r="560" spans="1:32" x14ac:dyDescent="0.15">
      <c r="A560" s="43"/>
      <c r="B560" s="57"/>
      <c r="C560" s="57"/>
      <c r="D560" s="58"/>
      <c r="E560" s="58"/>
      <c r="F560" s="58"/>
      <c r="G560" s="46"/>
      <c r="H560" s="47"/>
      <c r="I560" s="59"/>
      <c r="J560" s="56"/>
      <c r="K560" s="61"/>
      <c r="L560" s="61"/>
      <c r="Q560" s="49"/>
      <c r="R560" s="49"/>
      <c r="S560" s="50"/>
      <c r="T560" s="50"/>
      <c r="U560" s="50"/>
      <c r="V560" s="50"/>
      <c r="W560" s="50"/>
      <c r="X560" s="50"/>
      <c r="Y560" s="50"/>
      <c r="Z560" s="50"/>
      <c r="AA560" s="50" t="str">
        <f t="shared" si="1574"/>
        <v>NA</v>
      </c>
      <c r="AB560" s="75" t="str">
        <f t="shared" si="1575"/>
        <v>NA</v>
      </c>
      <c r="AC560" s="47" t="s">
        <v>987</v>
      </c>
      <c r="AD560" s="47" t="s">
        <v>987</v>
      </c>
      <c r="AE560" s="47" t="s">
        <v>987</v>
      </c>
      <c r="AF560" s="47" t="s">
        <v>987</v>
      </c>
    </row>
    <row r="561" spans="1:32" x14ac:dyDescent="0.15">
      <c r="A561" s="43"/>
      <c r="B561" s="57"/>
      <c r="C561" s="57"/>
      <c r="D561" s="58"/>
      <c r="E561" s="58"/>
      <c r="F561" s="58"/>
      <c r="G561" s="46"/>
      <c r="H561" s="47"/>
      <c r="I561" s="59"/>
      <c r="J561" s="56"/>
      <c r="K561" s="61"/>
      <c r="L561" s="61"/>
      <c r="Q561" s="49"/>
      <c r="R561" s="49"/>
      <c r="S561" s="50"/>
      <c r="T561" s="50"/>
      <c r="U561" s="50"/>
      <c r="V561" s="50"/>
      <c r="W561" s="50"/>
      <c r="X561" s="50"/>
      <c r="Y561" s="50"/>
      <c r="Z561" s="50"/>
      <c r="AA561" s="50" t="str">
        <f t="shared" si="1574"/>
        <v>NA</v>
      </c>
      <c r="AB561" s="75" t="str">
        <f t="shared" si="1575"/>
        <v>NA</v>
      </c>
      <c r="AC561" s="47" t="s">
        <v>987</v>
      </c>
      <c r="AD561" s="47" t="s">
        <v>987</v>
      </c>
      <c r="AE561" s="47" t="s">
        <v>987</v>
      </c>
      <c r="AF561" s="47" t="s">
        <v>987</v>
      </c>
    </row>
    <row r="562" spans="1:32" x14ac:dyDescent="0.15">
      <c r="A562" s="43" t="s">
        <v>1225</v>
      </c>
      <c r="B562" s="57">
        <v>687</v>
      </c>
      <c r="C562" s="57" t="s">
        <v>1493</v>
      </c>
      <c r="D562" s="58"/>
      <c r="E562" s="58"/>
      <c r="F562" s="58"/>
      <c r="G562" s="46"/>
      <c r="H562" s="47"/>
      <c r="I562" s="59"/>
      <c r="J562" s="56"/>
      <c r="K562" s="61"/>
      <c r="L562" s="61"/>
      <c r="Q562" s="49"/>
      <c r="R562" s="49"/>
      <c r="S562" s="50"/>
      <c r="T562" s="50"/>
      <c r="U562" s="50"/>
      <c r="V562" s="50"/>
      <c r="W562" s="50"/>
      <c r="X562" s="50"/>
      <c r="Y562" s="50"/>
      <c r="Z562" s="50"/>
      <c r="AA562" s="50">
        <f>IF(ISERROR(MIN(86400*AB562/(4*3600), 1)), "NA", MIN(86400*AB562/(4*3600), 1))</f>
        <v>5.2777777777777778E-2</v>
      </c>
      <c r="AB562" s="75">
        <f>IF(AC562="-","NA",SUM(AC562:AF562))</f>
        <v>8.7962962962962968E-3</v>
      </c>
      <c r="AC562" s="51">
        <v>8.7962962962962968E-3</v>
      </c>
      <c r="AD562" s="47" t="s">
        <v>987</v>
      </c>
      <c r="AE562" s="47" t="s">
        <v>987</v>
      </c>
      <c r="AF562" s="47" t="s">
        <v>987</v>
      </c>
    </row>
    <row r="563" spans="1:32" x14ac:dyDescent="0.15">
      <c r="A563" s="43"/>
      <c r="B563" s="57"/>
      <c r="C563" s="57"/>
      <c r="D563" s="58"/>
      <c r="E563" s="58"/>
      <c r="F563" s="58"/>
      <c r="G563" s="46"/>
      <c r="H563" s="47"/>
      <c r="I563" s="59"/>
      <c r="J563" s="56"/>
      <c r="K563" s="61"/>
      <c r="L563" s="61"/>
      <c r="Q563" s="49"/>
      <c r="R563" s="49"/>
      <c r="S563" s="50"/>
      <c r="T563" s="50"/>
      <c r="U563" s="50"/>
      <c r="V563" s="50"/>
      <c r="W563" s="50"/>
      <c r="X563" s="50"/>
      <c r="Y563" s="50"/>
      <c r="Z563" s="50"/>
      <c r="AA563" s="50" t="str">
        <f t="shared" si="1574"/>
        <v>NA</v>
      </c>
      <c r="AB563" s="75" t="str">
        <f t="shared" si="1575"/>
        <v>NA</v>
      </c>
      <c r="AC563" s="47" t="s">
        <v>987</v>
      </c>
      <c r="AD563" s="47" t="s">
        <v>987</v>
      </c>
      <c r="AE563" s="47" t="s">
        <v>987</v>
      </c>
      <c r="AF563" s="47" t="s">
        <v>987</v>
      </c>
    </row>
    <row r="564" spans="1:32" x14ac:dyDescent="0.15">
      <c r="A564" s="43"/>
      <c r="B564" s="57"/>
      <c r="C564" s="57"/>
      <c r="D564" s="58"/>
      <c r="E564" s="58"/>
      <c r="F564" s="58"/>
      <c r="G564" s="46"/>
      <c r="H564" s="47"/>
      <c r="I564" s="59"/>
      <c r="J564" s="56"/>
      <c r="K564" s="61"/>
      <c r="L564" s="61"/>
      <c r="Q564" s="49"/>
      <c r="R564" s="49"/>
      <c r="S564" s="50"/>
      <c r="T564" s="50"/>
      <c r="U564" s="50"/>
      <c r="V564" s="50"/>
      <c r="W564" s="50"/>
      <c r="X564" s="50"/>
      <c r="Y564" s="50"/>
      <c r="Z564" s="50"/>
      <c r="AA564" s="50" t="str">
        <f t="shared" si="1574"/>
        <v>NA</v>
      </c>
      <c r="AB564" s="75" t="str">
        <f t="shared" si="1575"/>
        <v>NA</v>
      </c>
      <c r="AC564" s="47" t="s">
        <v>987</v>
      </c>
      <c r="AD564" s="47" t="s">
        <v>987</v>
      </c>
      <c r="AE564" s="47" t="s">
        <v>987</v>
      </c>
      <c r="AF564" s="47" t="s">
        <v>987</v>
      </c>
    </row>
    <row r="565" spans="1:32" x14ac:dyDescent="0.15">
      <c r="A565" s="43"/>
      <c r="B565" s="57"/>
      <c r="C565" s="57"/>
      <c r="D565" s="58"/>
      <c r="E565" s="58"/>
      <c r="F565" s="58"/>
      <c r="G565" s="46"/>
      <c r="H565" s="47"/>
      <c r="I565" s="59"/>
      <c r="J565" s="56"/>
      <c r="K565" s="61"/>
      <c r="L565" s="61"/>
      <c r="Q565" s="49"/>
      <c r="R565" s="49"/>
      <c r="S565" s="50"/>
      <c r="T565" s="50"/>
      <c r="U565" s="50"/>
      <c r="V565" s="50"/>
      <c r="W565" s="50"/>
      <c r="X565" s="50"/>
      <c r="Y565" s="50"/>
      <c r="Z565" s="50"/>
      <c r="AA565" s="50" t="str">
        <f t="shared" si="1574"/>
        <v>NA</v>
      </c>
      <c r="AB565" s="75" t="str">
        <f t="shared" si="1575"/>
        <v>NA</v>
      </c>
      <c r="AC565" s="47" t="s">
        <v>987</v>
      </c>
      <c r="AD565" s="47" t="s">
        <v>987</v>
      </c>
      <c r="AE565" s="47" t="s">
        <v>987</v>
      </c>
      <c r="AF565" s="47" t="s">
        <v>987</v>
      </c>
    </row>
    <row r="566" spans="1:32" x14ac:dyDescent="0.15">
      <c r="A566" s="43"/>
      <c r="B566" s="57"/>
      <c r="C566" s="57"/>
      <c r="D566" s="58"/>
      <c r="E566" s="58"/>
      <c r="F566" s="58"/>
      <c r="G566" s="46"/>
      <c r="H566" s="47"/>
      <c r="I566" s="59"/>
      <c r="J566" s="56"/>
      <c r="K566" s="61"/>
      <c r="L566" s="61"/>
      <c r="Q566" s="49"/>
      <c r="R566" s="49"/>
      <c r="S566" s="50"/>
      <c r="T566" s="50"/>
      <c r="U566" s="50"/>
      <c r="V566" s="50"/>
      <c r="W566" s="50"/>
      <c r="X566" s="50"/>
      <c r="Y566" s="50"/>
      <c r="Z566" s="50"/>
      <c r="AA566" s="50" t="str">
        <f t="shared" si="1574"/>
        <v>NA</v>
      </c>
      <c r="AB566" s="75" t="str">
        <f t="shared" si="1575"/>
        <v>NA</v>
      </c>
      <c r="AC566" s="47" t="s">
        <v>987</v>
      </c>
      <c r="AD566" s="47" t="s">
        <v>987</v>
      </c>
      <c r="AE566" s="47" t="s">
        <v>987</v>
      </c>
      <c r="AF566" s="47" t="s">
        <v>987</v>
      </c>
    </row>
    <row r="567" spans="1:32" x14ac:dyDescent="0.15">
      <c r="A567" s="43"/>
      <c r="B567" s="57"/>
      <c r="C567" s="57"/>
      <c r="D567" s="58"/>
      <c r="E567" s="58"/>
      <c r="F567" s="58"/>
      <c r="G567" s="46"/>
      <c r="H567" s="47"/>
      <c r="I567" s="59"/>
      <c r="J567" s="56"/>
      <c r="K567" s="61"/>
      <c r="L567" s="61"/>
      <c r="Q567" s="49"/>
      <c r="R567" s="49"/>
      <c r="S567" s="50"/>
      <c r="T567" s="50"/>
      <c r="U567" s="50"/>
      <c r="V567" s="50"/>
      <c r="W567" s="50"/>
      <c r="X567" s="50"/>
      <c r="Y567" s="50"/>
      <c r="Z567" s="50"/>
      <c r="AA567" s="50" t="str">
        <f t="shared" ref="AA567:AA630" si="1787">IF(ISERROR(MIN(86400*AB567/(4*3600), 1)), "NA", MIN(86400*AB567/(4*3600), 1))</f>
        <v>NA</v>
      </c>
      <c r="AB567" s="75" t="str">
        <f t="shared" ref="AB567:AB630" si="1788">IF(AC567="-","NA",SUM(AC567:AF567))</f>
        <v>NA</v>
      </c>
      <c r="AC567" s="47" t="s">
        <v>987</v>
      </c>
      <c r="AD567" s="47" t="s">
        <v>987</v>
      </c>
      <c r="AE567" s="47" t="s">
        <v>987</v>
      </c>
      <c r="AF567" s="47" t="s">
        <v>987</v>
      </c>
    </row>
    <row r="568" spans="1:32" x14ac:dyDescent="0.15">
      <c r="A568" s="43"/>
      <c r="B568" s="57"/>
      <c r="C568" s="57"/>
      <c r="D568" s="58"/>
      <c r="E568" s="58"/>
      <c r="F568" s="58"/>
      <c r="G568" s="46"/>
      <c r="H568" s="47"/>
      <c r="I568" s="59"/>
      <c r="J568" s="56"/>
      <c r="K568" s="61"/>
      <c r="L568" s="61"/>
      <c r="Q568" s="49"/>
      <c r="R568" s="49"/>
      <c r="S568" s="50"/>
      <c r="T568" s="50"/>
      <c r="U568" s="50"/>
      <c r="V568" s="50"/>
      <c r="W568" s="50"/>
      <c r="X568" s="50"/>
      <c r="Y568" s="50"/>
      <c r="Z568" s="50"/>
      <c r="AA568" s="50" t="str">
        <f t="shared" si="1787"/>
        <v>NA</v>
      </c>
      <c r="AB568" s="75" t="str">
        <f t="shared" si="1788"/>
        <v>NA</v>
      </c>
      <c r="AC568" s="47" t="s">
        <v>987</v>
      </c>
      <c r="AD568" s="47" t="s">
        <v>987</v>
      </c>
      <c r="AE568" s="47" t="s">
        <v>987</v>
      </c>
      <c r="AF568" s="47" t="s">
        <v>987</v>
      </c>
    </row>
    <row r="569" spans="1:32" x14ac:dyDescent="0.15">
      <c r="A569" s="43"/>
      <c r="B569" s="57"/>
      <c r="C569" s="57"/>
      <c r="D569" s="58"/>
      <c r="E569" s="58"/>
      <c r="F569" s="58"/>
      <c r="G569" s="46"/>
      <c r="H569" s="47"/>
      <c r="I569" s="59"/>
      <c r="J569" s="56"/>
      <c r="K569" s="61"/>
      <c r="L569" s="61"/>
      <c r="Q569" s="49"/>
      <c r="R569" s="49"/>
      <c r="S569" s="50"/>
      <c r="T569" s="50"/>
      <c r="U569" s="50"/>
      <c r="V569" s="50"/>
      <c r="W569" s="50"/>
      <c r="X569" s="50"/>
      <c r="Y569" s="50"/>
      <c r="Z569" s="50"/>
      <c r="AA569" s="50" t="str">
        <f t="shared" si="1787"/>
        <v>NA</v>
      </c>
      <c r="AB569" s="75" t="str">
        <f t="shared" si="1788"/>
        <v>NA</v>
      </c>
      <c r="AC569" s="47" t="s">
        <v>987</v>
      </c>
      <c r="AD569" s="47" t="s">
        <v>987</v>
      </c>
      <c r="AE569" s="47" t="s">
        <v>987</v>
      </c>
      <c r="AF569" s="47" t="s">
        <v>987</v>
      </c>
    </row>
    <row r="570" spans="1:32" x14ac:dyDescent="0.15">
      <c r="A570" s="43"/>
      <c r="B570" s="57"/>
      <c r="C570" s="57"/>
      <c r="D570" s="58"/>
      <c r="E570" s="58"/>
      <c r="F570" s="58"/>
      <c r="G570" s="46"/>
      <c r="H570" s="47"/>
      <c r="I570" s="59"/>
      <c r="J570" s="56"/>
      <c r="K570" s="61"/>
      <c r="L570" s="61"/>
      <c r="Q570" s="49"/>
      <c r="R570" s="49"/>
      <c r="S570" s="50"/>
      <c r="T570" s="50"/>
      <c r="U570" s="50"/>
      <c r="V570" s="50"/>
      <c r="W570" s="50"/>
      <c r="X570" s="50"/>
      <c r="Y570" s="50"/>
      <c r="Z570" s="50"/>
      <c r="AA570" s="50" t="str">
        <f t="shared" si="1787"/>
        <v>NA</v>
      </c>
      <c r="AB570" s="75" t="str">
        <f t="shared" si="1788"/>
        <v>NA</v>
      </c>
      <c r="AC570" s="47" t="s">
        <v>987</v>
      </c>
      <c r="AD570" s="47" t="s">
        <v>987</v>
      </c>
      <c r="AE570" s="47" t="s">
        <v>987</v>
      </c>
      <c r="AF570" s="47" t="s">
        <v>987</v>
      </c>
    </row>
    <row r="571" spans="1:32" x14ac:dyDescent="0.15">
      <c r="A571" s="43"/>
      <c r="B571" s="57"/>
      <c r="C571" s="57"/>
      <c r="D571" s="58"/>
      <c r="E571" s="58"/>
      <c r="F571" s="58"/>
      <c r="G571" s="46"/>
      <c r="H571" s="47"/>
      <c r="I571" s="59"/>
      <c r="J571" s="56"/>
      <c r="K571" s="61"/>
      <c r="L571" s="61"/>
      <c r="Q571" s="49"/>
      <c r="R571" s="49"/>
      <c r="S571" s="50"/>
      <c r="T571" s="50"/>
      <c r="U571" s="50"/>
      <c r="V571" s="50"/>
      <c r="W571" s="50"/>
      <c r="X571" s="50"/>
      <c r="Y571" s="50"/>
      <c r="Z571" s="50"/>
      <c r="AA571" s="50" t="str">
        <f t="shared" si="1787"/>
        <v>NA</v>
      </c>
      <c r="AB571" s="75" t="str">
        <f t="shared" si="1788"/>
        <v>NA</v>
      </c>
      <c r="AC571" s="47" t="s">
        <v>987</v>
      </c>
      <c r="AD571" s="47" t="s">
        <v>987</v>
      </c>
      <c r="AE571" s="47" t="s">
        <v>987</v>
      </c>
      <c r="AF571" s="47" t="s">
        <v>987</v>
      </c>
    </row>
    <row r="572" spans="1:32" x14ac:dyDescent="0.15">
      <c r="A572" s="43"/>
      <c r="B572" s="57"/>
      <c r="C572" s="57"/>
      <c r="D572" s="58"/>
      <c r="E572" s="58"/>
      <c r="F572" s="58"/>
      <c r="G572" s="46"/>
      <c r="H572" s="47"/>
      <c r="I572" s="59"/>
      <c r="J572" s="56"/>
      <c r="K572" s="61"/>
      <c r="L572" s="61"/>
      <c r="Q572" s="49"/>
      <c r="R572" s="49"/>
      <c r="S572" s="50"/>
      <c r="T572" s="50"/>
      <c r="U572" s="50"/>
      <c r="V572" s="50"/>
      <c r="W572" s="50"/>
      <c r="X572" s="50"/>
      <c r="Y572" s="50"/>
      <c r="Z572" s="50"/>
      <c r="AA572" s="50" t="str">
        <f t="shared" si="1787"/>
        <v>NA</v>
      </c>
      <c r="AB572" s="75" t="str">
        <f t="shared" si="1788"/>
        <v>NA</v>
      </c>
      <c r="AC572" s="47" t="s">
        <v>987</v>
      </c>
      <c r="AD572" s="47" t="s">
        <v>987</v>
      </c>
      <c r="AE572" s="47" t="s">
        <v>987</v>
      </c>
      <c r="AF572" s="47" t="s">
        <v>987</v>
      </c>
    </row>
    <row r="573" spans="1:32" x14ac:dyDescent="0.15">
      <c r="A573" s="43"/>
      <c r="B573" s="57"/>
      <c r="C573" s="57"/>
      <c r="D573" s="58"/>
      <c r="E573" s="58"/>
      <c r="F573" s="58"/>
      <c r="G573" s="46"/>
      <c r="H573" s="47"/>
      <c r="I573" s="59"/>
      <c r="J573" s="56"/>
      <c r="K573" s="61"/>
      <c r="L573" s="61"/>
      <c r="Q573" s="49"/>
      <c r="R573" s="49"/>
      <c r="S573" s="50"/>
      <c r="T573" s="50"/>
      <c r="U573" s="50"/>
      <c r="V573" s="50"/>
      <c r="W573" s="50"/>
      <c r="X573" s="50"/>
      <c r="Y573" s="50"/>
      <c r="Z573" s="50"/>
      <c r="AA573" s="50" t="str">
        <f t="shared" si="1787"/>
        <v>NA</v>
      </c>
      <c r="AB573" s="75" t="str">
        <f t="shared" si="1788"/>
        <v>NA</v>
      </c>
      <c r="AC573" s="47" t="s">
        <v>987</v>
      </c>
      <c r="AD573" s="47" t="s">
        <v>987</v>
      </c>
      <c r="AE573" s="47" t="s">
        <v>987</v>
      </c>
      <c r="AF573" s="47" t="s">
        <v>987</v>
      </c>
    </row>
    <row r="574" spans="1:32" x14ac:dyDescent="0.15">
      <c r="A574" s="43"/>
      <c r="B574" s="57"/>
      <c r="C574" s="57"/>
      <c r="D574" s="58"/>
      <c r="E574" s="58"/>
      <c r="F574" s="58"/>
      <c r="G574" s="46"/>
      <c r="H574" s="47"/>
      <c r="I574" s="59"/>
      <c r="J574" s="56"/>
      <c r="K574" s="61"/>
      <c r="L574" s="61"/>
      <c r="Q574" s="49"/>
      <c r="R574" s="49"/>
      <c r="S574" s="50"/>
      <c r="T574" s="50"/>
      <c r="U574" s="50"/>
      <c r="V574" s="50"/>
      <c r="W574" s="50"/>
      <c r="X574" s="50"/>
      <c r="Y574" s="50"/>
      <c r="Z574" s="50"/>
      <c r="AA574" s="50" t="str">
        <f t="shared" si="1787"/>
        <v>NA</v>
      </c>
      <c r="AB574" s="75" t="str">
        <f t="shared" si="1788"/>
        <v>NA</v>
      </c>
      <c r="AC574" s="47" t="s">
        <v>987</v>
      </c>
      <c r="AD574" s="47" t="s">
        <v>987</v>
      </c>
      <c r="AE574" s="47" t="s">
        <v>987</v>
      </c>
      <c r="AF574" s="47" t="s">
        <v>987</v>
      </c>
    </row>
    <row r="575" spans="1:32" x14ac:dyDescent="0.15">
      <c r="A575" s="43"/>
      <c r="B575" s="57"/>
      <c r="C575" s="57"/>
      <c r="D575" s="58"/>
      <c r="E575" s="58"/>
      <c r="F575" s="58"/>
      <c r="G575" s="46"/>
      <c r="H575" s="47"/>
      <c r="I575" s="59"/>
      <c r="J575" s="56"/>
      <c r="K575" s="61"/>
      <c r="L575" s="61"/>
      <c r="Q575" s="49"/>
      <c r="R575" s="49"/>
      <c r="S575" s="50"/>
      <c r="T575" s="50"/>
      <c r="U575" s="50"/>
      <c r="V575" s="50"/>
      <c r="W575" s="50"/>
      <c r="X575" s="50"/>
      <c r="Y575" s="50"/>
      <c r="Z575" s="50"/>
      <c r="AA575" s="50" t="str">
        <f t="shared" si="1787"/>
        <v>NA</v>
      </c>
      <c r="AB575" s="75" t="str">
        <f t="shared" si="1788"/>
        <v>NA</v>
      </c>
      <c r="AC575" s="47" t="s">
        <v>987</v>
      </c>
      <c r="AD575" s="47" t="s">
        <v>987</v>
      </c>
      <c r="AE575" s="47" t="s">
        <v>987</v>
      </c>
      <c r="AF575" s="47" t="s">
        <v>987</v>
      </c>
    </row>
    <row r="576" spans="1:32" x14ac:dyDescent="0.15">
      <c r="A576" s="43"/>
      <c r="B576" s="57"/>
      <c r="C576" s="57"/>
      <c r="D576" s="58"/>
      <c r="E576" s="58"/>
      <c r="F576" s="58"/>
      <c r="G576" s="46"/>
      <c r="H576" s="47"/>
      <c r="I576" s="59"/>
      <c r="J576" s="56"/>
      <c r="K576" s="61"/>
      <c r="L576" s="61"/>
      <c r="Q576" s="49"/>
      <c r="R576" s="49"/>
      <c r="S576" s="50"/>
      <c r="T576" s="50"/>
      <c r="U576" s="50"/>
      <c r="V576" s="50"/>
      <c r="W576" s="50"/>
      <c r="X576" s="50"/>
      <c r="Y576" s="50"/>
      <c r="Z576" s="50"/>
      <c r="AA576" s="50" t="str">
        <f t="shared" si="1787"/>
        <v>NA</v>
      </c>
      <c r="AB576" s="75" t="str">
        <f t="shared" si="1788"/>
        <v>NA</v>
      </c>
      <c r="AC576" s="47" t="s">
        <v>987</v>
      </c>
      <c r="AD576" s="47" t="s">
        <v>987</v>
      </c>
      <c r="AE576" s="47" t="s">
        <v>987</v>
      </c>
      <c r="AF576" s="47" t="s">
        <v>987</v>
      </c>
    </row>
    <row r="577" spans="1:32" x14ac:dyDescent="0.15">
      <c r="A577" s="43"/>
      <c r="B577" s="57"/>
      <c r="C577" s="57"/>
      <c r="D577" s="58"/>
      <c r="E577" s="58"/>
      <c r="F577" s="58"/>
      <c r="G577" s="46"/>
      <c r="H577" s="47"/>
      <c r="I577" s="59"/>
      <c r="J577" s="56"/>
      <c r="K577" s="61"/>
      <c r="L577" s="61"/>
      <c r="Q577" s="49"/>
      <c r="R577" s="49"/>
      <c r="S577" s="50"/>
      <c r="T577" s="50"/>
      <c r="U577" s="50"/>
      <c r="V577" s="50"/>
      <c r="W577" s="50"/>
      <c r="X577" s="50"/>
      <c r="Y577" s="50"/>
      <c r="Z577" s="50"/>
      <c r="AA577" s="50" t="str">
        <f t="shared" si="1787"/>
        <v>NA</v>
      </c>
      <c r="AB577" s="75" t="str">
        <f t="shared" si="1788"/>
        <v>NA</v>
      </c>
      <c r="AC577" s="47" t="s">
        <v>987</v>
      </c>
      <c r="AD577" s="47" t="s">
        <v>987</v>
      </c>
      <c r="AE577" s="47" t="s">
        <v>987</v>
      </c>
      <c r="AF577" s="47" t="s">
        <v>987</v>
      </c>
    </row>
    <row r="578" spans="1:32" x14ac:dyDescent="0.15">
      <c r="A578" s="43"/>
      <c r="B578" s="57"/>
      <c r="C578" s="57"/>
      <c r="D578" s="58"/>
      <c r="E578" s="58"/>
      <c r="F578" s="58"/>
      <c r="G578" s="46"/>
      <c r="H578" s="47"/>
      <c r="I578" s="59"/>
      <c r="J578" s="56"/>
      <c r="K578" s="61"/>
      <c r="L578" s="61"/>
      <c r="Q578" s="49"/>
      <c r="R578" s="49"/>
      <c r="S578" s="50"/>
      <c r="T578" s="50"/>
      <c r="U578" s="50"/>
      <c r="V578" s="50"/>
      <c r="W578" s="50"/>
      <c r="X578" s="50"/>
      <c r="Y578" s="50"/>
      <c r="Z578" s="50"/>
      <c r="AA578" s="50" t="str">
        <f t="shared" si="1787"/>
        <v>NA</v>
      </c>
      <c r="AB578" s="75" t="str">
        <f t="shared" si="1788"/>
        <v>NA</v>
      </c>
      <c r="AC578" s="47" t="s">
        <v>987</v>
      </c>
      <c r="AD578" s="47" t="s">
        <v>987</v>
      </c>
      <c r="AE578" s="47" t="s">
        <v>987</v>
      </c>
      <c r="AF578" s="47" t="s">
        <v>987</v>
      </c>
    </row>
    <row r="579" spans="1:32" x14ac:dyDescent="0.15">
      <c r="A579" s="43"/>
      <c r="B579" s="57"/>
      <c r="C579" s="57"/>
      <c r="D579" s="58"/>
      <c r="E579" s="58"/>
      <c r="F579" s="58"/>
      <c r="G579" s="46"/>
      <c r="H579" s="47"/>
      <c r="I579" s="59"/>
      <c r="J579" s="56"/>
      <c r="K579" s="61"/>
      <c r="L579" s="61"/>
      <c r="Q579" s="49"/>
      <c r="R579" s="49"/>
      <c r="S579" s="50"/>
      <c r="T579" s="50"/>
      <c r="U579" s="50"/>
      <c r="V579" s="50"/>
      <c r="W579" s="50"/>
      <c r="X579" s="50"/>
      <c r="Y579" s="50"/>
      <c r="Z579" s="50"/>
      <c r="AA579" s="50" t="str">
        <f t="shared" si="1787"/>
        <v>NA</v>
      </c>
      <c r="AB579" s="75" t="str">
        <f t="shared" si="1788"/>
        <v>NA</v>
      </c>
      <c r="AC579" s="47" t="s">
        <v>987</v>
      </c>
      <c r="AD579" s="47" t="s">
        <v>987</v>
      </c>
      <c r="AE579" s="47" t="s">
        <v>987</v>
      </c>
      <c r="AF579" s="47" t="s">
        <v>987</v>
      </c>
    </row>
    <row r="580" spans="1:32" x14ac:dyDescent="0.15">
      <c r="A580" s="43"/>
      <c r="B580" s="57"/>
      <c r="C580" s="57"/>
      <c r="D580" s="58"/>
      <c r="E580" s="58"/>
      <c r="F580" s="58"/>
      <c r="G580" s="46"/>
      <c r="H580" s="47"/>
      <c r="I580" s="59"/>
      <c r="J580" s="56"/>
      <c r="K580" s="61"/>
      <c r="L580" s="61"/>
      <c r="Q580" s="49"/>
      <c r="R580" s="49"/>
      <c r="S580" s="50"/>
      <c r="T580" s="50"/>
      <c r="U580" s="50"/>
      <c r="V580" s="50"/>
      <c r="W580" s="50"/>
      <c r="X580" s="50"/>
      <c r="Y580" s="50"/>
      <c r="Z580" s="50"/>
      <c r="AA580" s="50" t="str">
        <f t="shared" si="1787"/>
        <v>NA</v>
      </c>
      <c r="AB580" s="75" t="str">
        <f t="shared" si="1788"/>
        <v>NA</v>
      </c>
      <c r="AC580" s="47" t="s">
        <v>987</v>
      </c>
      <c r="AD580" s="47" t="s">
        <v>987</v>
      </c>
      <c r="AE580" s="47" t="s">
        <v>987</v>
      </c>
      <c r="AF580" s="47" t="s">
        <v>987</v>
      </c>
    </row>
    <row r="581" spans="1:32" x14ac:dyDescent="0.15">
      <c r="A581" s="43"/>
      <c r="B581" s="57"/>
      <c r="C581" s="57"/>
      <c r="D581" s="58"/>
      <c r="E581" s="58"/>
      <c r="F581" s="58"/>
      <c r="G581" s="46"/>
      <c r="H581" s="47"/>
      <c r="I581" s="59"/>
      <c r="J581" s="56"/>
      <c r="K581" s="61"/>
      <c r="L581" s="61"/>
      <c r="Q581" s="49"/>
      <c r="R581" s="49"/>
      <c r="S581" s="50"/>
      <c r="T581" s="50"/>
      <c r="U581" s="50"/>
      <c r="V581" s="50"/>
      <c r="W581" s="50"/>
      <c r="X581" s="50"/>
      <c r="Y581" s="50"/>
      <c r="Z581" s="50"/>
      <c r="AA581" s="50" t="str">
        <f t="shared" si="1787"/>
        <v>NA</v>
      </c>
      <c r="AB581" s="75" t="str">
        <f t="shared" si="1788"/>
        <v>NA</v>
      </c>
      <c r="AC581" s="47" t="s">
        <v>987</v>
      </c>
      <c r="AD581" s="47" t="s">
        <v>987</v>
      </c>
      <c r="AE581" s="47" t="s">
        <v>987</v>
      </c>
      <c r="AF581" s="47" t="s">
        <v>987</v>
      </c>
    </row>
    <row r="582" spans="1:32" x14ac:dyDescent="0.15">
      <c r="A582" s="43"/>
      <c r="B582" s="57"/>
      <c r="C582" s="57"/>
      <c r="D582" s="58"/>
      <c r="E582" s="58"/>
      <c r="F582" s="58"/>
      <c r="G582" s="46"/>
      <c r="H582" s="47"/>
      <c r="I582" s="59"/>
      <c r="J582" s="56"/>
      <c r="K582" s="61"/>
      <c r="L582" s="61"/>
      <c r="Q582" s="49"/>
      <c r="R582" s="49"/>
      <c r="S582" s="50"/>
      <c r="T582" s="50"/>
      <c r="U582" s="50"/>
      <c r="V582" s="50"/>
      <c r="W582" s="50"/>
      <c r="X582" s="50"/>
      <c r="Y582" s="50"/>
      <c r="Z582" s="50"/>
      <c r="AA582" s="50" t="str">
        <f t="shared" si="1787"/>
        <v>NA</v>
      </c>
      <c r="AB582" s="75" t="str">
        <f t="shared" si="1788"/>
        <v>NA</v>
      </c>
      <c r="AC582" s="47" t="s">
        <v>987</v>
      </c>
      <c r="AD582" s="47" t="s">
        <v>987</v>
      </c>
      <c r="AE582" s="47" t="s">
        <v>987</v>
      </c>
      <c r="AF582" s="47" t="s">
        <v>987</v>
      </c>
    </row>
    <row r="583" spans="1:32" x14ac:dyDescent="0.15">
      <c r="A583" s="43"/>
      <c r="B583" s="57"/>
      <c r="C583" s="57"/>
      <c r="D583" s="58"/>
      <c r="E583" s="58"/>
      <c r="F583" s="58"/>
      <c r="G583" s="46"/>
      <c r="H583" s="47"/>
      <c r="I583" s="59"/>
      <c r="J583" s="56"/>
      <c r="K583" s="61"/>
      <c r="L583" s="61"/>
      <c r="Q583" s="49"/>
      <c r="R583" s="49"/>
      <c r="S583" s="50"/>
      <c r="T583" s="50"/>
      <c r="U583" s="50"/>
      <c r="V583" s="50"/>
      <c r="W583" s="50"/>
      <c r="X583" s="50"/>
      <c r="Y583" s="50"/>
      <c r="Z583" s="50"/>
      <c r="AA583" s="50" t="str">
        <f t="shared" si="1787"/>
        <v>NA</v>
      </c>
      <c r="AB583" s="75" t="str">
        <f t="shared" si="1788"/>
        <v>NA</v>
      </c>
      <c r="AC583" s="47" t="s">
        <v>987</v>
      </c>
      <c r="AD583" s="47" t="s">
        <v>987</v>
      </c>
      <c r="AE583" s="47" t="s">
        <v>987</v>
      </c>
      <c r="AF583" s="47" t="s">
        <v>987</v>
      </c>
    </row>
    <row r="584" spans="1:32" x14ac:dyDescent="0.15">
      <c r="A584" s="43"/>
      <c r="B584" s="57"/>
      <c r="C584" s="57"/>
      <c r="D584" s="58"/>
      <c r="E584" s="58"/>
      <c r="F584" s="58"/>
      <c r="G584" s="46"/>
      <c r="H584" s="47"/>
      <c r="I584" s="59"/>
      <c r="J584" s="56"/>
      <c r="K584" s="61"/>
      <c r="L584" s="61"/>
      <c r="Q584" s="49"/>
      <c r="R584" s="49"/>
      <c r="S584" s="50"/>
      <c r="T584" s="50"/>
      <c r="U584" s="50"/>
      <c r="V584" s="50"/>
      <c r="W584" s="50"/>
      <c r="X584" s="50"/>
      <c r="Y584" s="50"/>
      <c r="Z584" s="50"/>
      <c r="AA584" s="50" t="str">
        <f t="shared" si="1787"/>
        <v>NA</v>
      </c>
      <c r="AB584" s="75" t="str">
        <f t="shared" si="1788"/>
        <v>NA</v>
      </c>
      <c r="AC584" s="47" t="s">
        <v>987</v>
      </c>
      <c r="AD584" s="47" t="s">
        <v>987</v>
      </c>
      <c r="AE584" s="47" t="s">
        <v>987</v>
      </c>
      <c r="AF584" s="47" t="s">
        <v>987</v>
      </c>
    </row>
    <row r="585" spans="1:32" x14ac:dyDescent="0.15">
      <c r="A585" s="43"/>
      <c r="B585" s="57"/>
      <c r="C585" s="57"/>
      <c r="D585" s="58"/>
      <c r="E585" s="58"/>
      <c r="F585" s="58"/>
      <c r="G585" s="46"/>
      <c r="H585" s="47"/>
      <c r="I585" s="59"/>
      <c r="J585" s="56"/>
      <c r="K585" s="61"/>
      <c r="L585" s="61"/>
      <c r="Q585" s="49"/>
      <c r="R585" s="49"/>
      <c r="S585" s="50"/>
      <c r="T585" s="50"/>
      <c r="U585" s="50"/>
      <c r="V585" s="50"/>
      <c r="W585" s="50"/>
      <c r="X585" s="50"/>
      <c r="Y585" s="50"/>
      <c r="Z585" s="50"/>
      <c r="AA585" s="50" t="str">
        <f t="shared" si="1787"/>
        <v>NA</v>
      </c>
      <c r="AB585" s="75" t="str">
        <f t="shared" si="1788"/>
        <v>NA</v>
      </c>
      <c r="AC585" s="47" t="s">
        <v>987</v>
      </c>
      <c r="AD585" s="47" t="s">
        <v>987</v>
      </c>
      <c r="AE585" s="47" t="s">
        <v>987</v>
      </c>
      <c r="AF585" s="47" t="s">
        <v>987</v>
      </c>
    </row>
    <row r="586" spans="1:32" x14ac:dyDescent="0.15">
      <c r="A586" s="43"/>
      <c r="B586" s="57"/>
      <c r="C586" s="57"/>
      <c r="D586" s="58"/>
      <c r="E586" s="58"/>
      <c r="F586" s="58"/>
      <c r="G586" s="46"/>
      <c r="H586" s="47"/>
      <c r="I586" s="59"/>
      <c r="J586" s="56"/>
      <c r="K586" s="61"/>
      <c r="L586" s="61"/>
      <c r="Q586" s="49"/>
      <c r="R586" s="49"/>
      <c r="S586" s="50"/>
      <c r="T586" s="50"/>
      <c r="U586" s="50"/>
      <c r="V586" s="50"/>
      <c r="W586" s="50"/>
      <c r="X586" s="50"/>
      <c r="Y586" s="50"/>
      <c r="Z586" s="50"/>
      <c r="AA586" s="50" t="str">
        <f t="shared" si="1787"/>
        <v>NA</v>
      </c>
      <c r="AB586" s="75" t="str">
        <f t="shared" si="1788"/>
        <v>NA</v>
      </c>
      <c r="AC586" s="47" t="s">
        <v>987</v>
      </c>
      <c r="AD586" s="47" t="s">
        <v>987</v>
      </c>
      <c r="AE586" s="47" t="s">
        <v>987</v>
      </c>
      <c r="AF586" s="47" t="s">
        <v>987</v>
      </c>
    </row>
    <row r="587" spans="1:32" x14ac:dyDescent="0.15">
      <c r="A587" s="43"/>
      <c r="B587" s="57"/>
      <c r="C587" s="57"/>
      <c r="D587" s="58"/>
      <c r="E587" s="58"/>
      <c r="F587" s="58"/>
      <c r="G587" s="46"/>
      <c r="H587" s="47"/>
      <c r="I587" s="59"/>
      <c r="J587" s="56"/>
      <c r="K587" s="61"/>
      <c r="L587" s="61"/>
      <c r="Q587" s="49"/>
      <c r="R587" s="49"/>
      <c r="S587" s="50"/>
      <c r="T587" s="50"/>
      <c r="U587" s="50"/>
      <c r="V587" s="50"/>
      <c r="W587" s="50"/>
      <c r="X587" s="50"/>
      <c r="Y587" s="50"/>
      <c r="Z587" s="50"/>
      <c r="AA587" s="50" t="str">
        <f t="shared" si="1787"/>
        <v>NA</v>
      </c>
      <c r="AB587" s="75" t="str">
        <f t="shared" si="1788"/>
        <v>NA</v>
      </c>
      <c r="AC587" s="47" t="s">
        <v>987</v>
      </c>
      <c r="AD587" s="47" t="s">
        <v>987</v>
      </c>
      <c r="AE587" s="47" t="s">
        <v>987</v>
      </c>
      <c r="AF587" s="47" t="s">
        <v>987</v>
      </c>
    </row>
    <row r="588" spans="1:32" x14ac:dyDescent="0.15">
      <c r="A588" s="43"/>
      <c r="B588" s="57"/>
      <c r="C588" s="57"/>
      <c r="D588" s="58"/>
      <c r="E588" s="58"/>
      <c r="F588" s="58"/>
      <c r="G588" s="46"/>
      <c r="H588" s="47"/>
      <c r="I588" s="59"/>
      <c r="J588" s="56"/>
      <c r="K588" s="61"/>
      <c r="L588" s="61"/>
      <c r="Q588" s="49"/>
      <c r="R588" s="49"/>
      <c r="S588" s="50"/>
      <c r="T588" s="50"/>
      <c r="U588" s="50"/>
      <c r="V588" s="50"/>
      <c r="W588" s="50"/>
      <c r="X588" s="50"/>
      <c r="Y588" s="50"/>
      <c r="Z588" s="50"/>
      <c r="AA588" s="50" t="str">
        <f t="shared" si="1787"/>
        <v>NA</v>
      </c>
      <c r="AB588" s="75" t="str">
        <f t="shared" si="1788"/>
        <v>NA</v>
      </c>
      <c r="AC588" s="47" t="s">
        <v>987</v>
      </c>
      <c r="AD588" s="47" t="s">
        <v>987</v>
      </c>
      <c r="AE588" s="47" t="s">
        <v>987</v>
      </c>
      <c r="AF588" s="47" t="s">
        <v>987</v>
      </c>
    </row>
    <row r="589" spans="1:32" x14ac:dyDescent="0.15">
      <c r="A589" s="43"/>
      <c r="B589" s="57"/>
      <c r="C589" s="57"/>
      <c r="D589" s="58"/>
      <c r="E589" s="58"/>
      <c r="F589" s="58"/>
      <c r="G589" s="46"/>
      <c r="H589" s="47"/>
      <c r="I589" s="59"/>
      <c r="J589" s="56"/>
      <c r="K589" s="61"/>
      <c r="L589" s="61"/>
      <c r="Q589" s="49"/>
      <c r="R589" s="49"/>
      <c r="S589" s="50"/>
      <c r="T589" s="50"/>
      <c r="U589" s="50"/>
      <c r="V589" s="50"/>
      <c r="W589" s="50"/>
      <c r="X589" s="50"/>
      <c r="Y589" s="50"/>
      <c r="Z589" s="50"/>
      <c r="AA589" s="50" t="str">
        <f t="shared" si="1787"/>
        <v>NA</v>
      </c>
      <c r="AB589" s="75" t="str">
        <f t="shared" si="1788"/>
        <v>NA</v>
      </c>
      <c r="AC589" s="47" t="s">
        <v>987</v>
      </c>
      <c r="AD589" s="47" t="s">
        <v>987</v>
      </c>
      <c r="AE589" s="47" t="s">
        <v>987</v>
      </c>
      <c r="AF589" s="47" t="s">
        <v>987</v>
      </c>
    </row>
    <row r="590" spans="1:32" x14ac:dyDescent="0.15">
      <c r="A590" s="43"/>
      <c r="B590" s="57"/>
      <c r="C590" s="57"/>
      <c r="D590" s="58"/>
      <c r="E590" s="58"/>
      <c r="F590" s="58"/>
      <c r="G590" s="46"/>
      <c r="H590" s="47"/>
      <c r="I590" s="59"/>
      <c r="J590" s="56"/>
      <c r="K590" s="61"/>
      <c r="L590" s="61"/>
      <c r="Q590" s="49"/>
      <c r="R590" s="49"/>
      <c r="S590" s="50"/>
      <c r="T590" s="50"/>
      <c r="U590" s="50"/>
      <c r="V590" s="50"/>
      <c r="W590" s="50"/>
      <c r="X590" s="50"/>
      <c r="Y590" s="50"/>
      <c r="Z590" s="50"/>
      <c r="AA590" s="50" t="str">
        <f t="shared" si="1787"/>
        <v>NA</v>
      </c>
      <c r="AB590" s="75" t="str">
        <f t="shared" si="1788"/>
        <v>NA</v>
      </c>
      <c r="AC590" s="47" t="s">
        <v>987</v>
      </c>
      <c r="AD590" s="47" t="s">
        <v>987</v>
      </c>
      <c r="AE590" s="47" t="s">
        <v>987</v>
      </c>
      <c r="AF590" s="47" t="s">
        <v>987</v>
      </c>
    </row>
    <row r="591" spans="1:32" x14ac:dyDescent="0.15">
      <c r="A591" s="43"/>
      <c r="B591" s="57"/>
      <c r="C591" s="57"/>
      <c r="D591" s="58"/>
      <c r="E591" s="58"/>
      <c r="F591" s="58"/>
      <c r="G591" s="46"/>
      <c r="H591" s="47"/>
      <c r="I591" s="59"/>
      <c r="J591" s="56"/>
      <c r="K591" s="61"/>
      <c r="L591" s="61"/>
      <c r="Q591" s="49"/>
      <c r="R591" s="49"/>
      <c r="S591" s="50"/>
      <c r="T591" s="50"/>
      <c r="U591" s="50"/>
      <c r="V591" s="50"/>
      <c r="W591" s="50"/>
      <c r="X591" s="50"/>
      <c r="Y591" s="50"/>
      <c r="Z591" s="50"/>
      <c r="AA591" s="50" t="str">
        <f t="shared" si="1787"/>
        <v>NA</v>
      </c>
      <c r="AB591" s="75" t="str">
        <f t="shared" si="1788"/>
        <v>NA</v>
      </c>
      <c r="AC591" s="47" t="s">
        <v>987</v>
      </c>
      <c r="AD591" s="47" t="s">
        <v>987</v>
      </c>
      <c r="AE591" s="47" t="s">
        <v>987</v>
      </c>
      <c r="AF591" s="47" t="s">
        <v>987</v>
      </c>
    </row>
    <row r="592" spans="1:32" x14ac:dyDescent="0.15">
      <c r="A592" s="43"/>
      <c r="B592" s="57"/>
      <c r="C592" s="57"/>
      <c r="D592" s="58"/>
      <c r="E592" s="58"/>
      <c r="F592" s="58"/>
      <c r="G592" s="46"/>
      <c r="H592" s="47"/>
      <c r="I592" s="59"/>
      <c r="J592" s="56"/>
      <c r="K592" s="61"/>
      <c r="L592" s="61"/>
      <c r="Q592" s="49"/>
      <c r="R592" s="49"/>
      <c r="S592" s="50"/>
      <c r="T592" s="50"/>
      <c r="U592" s="50"/>
      <c r="V592" s="50"/>
      <c r="W592" s="50"/>
      <c r="X592" s="50"/>
      <c r="Y592" s="50"/>
      <c r="Z592" s="50"/>
      <c r="AA592" s="50" t="str">
        <f t="shared" si="1787"/>
        <v>NA</v>
      </c>
      <c r="AB592" s="75" t="str">
        <f t="shared" si="1788"/>
        <v>NA</v>
      </c>
      <c r="AC592" s="47" t="s">
        <v>987</v>
      </c>
      <c r="AD592" s="47" t="s">
        <v>987</v>
      </c>
      <c r="AE592" s="47" t="s">
        <v>987</v>
      </c>
      <c r="AF592" s="47" t="s">
        <v>987</v>
      </c>
    </row>
    <row r="593" spans="1:32" x14ac:dyDescent="0.15">
      <c r="A593" s="43"/>
      <c r="B593" s="57"/>
      <c r="C593" s="57"/>
      <c r="D593" s="58"/>
      <c r="E593" s="58"/>
      <c r="F593" s="58"/>
      <c r="G593" s="46"/>
      <c r="H593" s="47"/>
      <c r="I593" s="59"/>
      <c r="J593" s="56"/>
      <c r="K593" s="61"/>
      <c r="L593" s="61"/>
      <c r="Q593" s="49"/>
      <c r="R593" s="49"/>
      <c r="S593" s="50"/>
      <c r="T593" s="50"/>
      <c r="U593" s="50"/>
      <c r="V593" s="50"/>
      <c r="W593" s="50"/>
      <c r="X593" s="50"/>
      <c r="Y593" s="50"/>
      <c r="Z593" s="50"/>
      <c r="AA593" s="50" t="str">
        <f t="shared" si="1787"/>
        <v>NA</v>
      </c>
      <c r="AB593" s="75" t="str">
        <f t="shared" si="1788"/>
        <v>NA</v>
      </c>
      <c r="AC593" s="47" t="s">
        <v>987</v>
      </c>
      <c r="AD593" s="47" t="s">
        <v>987</v>
      </c>
      <c r="AE593" s="47" t="s">
        <v>987</v>
      </c>
      <c r="AF593" s="47" t="s">
        <v>987</v>
      </c>
    </row>
    <row r="594" spans="1:32" x14ac:dyDescent="0.15">
      <c r="A594" s="43"/>
      <c r="B594" s="57"/>
      <c r="C594" s="57"/>
      <c r="D594" s="58"/>
      <c r="E594" s="58"/>
      <c r="F594" s="58"/>
      <c r="G594" s="46"/>
      <c r="H594" s="47"/>
      <c r="I594" s="59"/>
      <c r="J594" s="56"/>
      <c r="K594" s="61"/>
      <c r="L594" s="61"/>
      <c r="Q594" s="49"/>
      <c r="R594" s="49"/>
      <c r="S594" s="50"/>
      <c r="T594" s="50"/>
      <c r="U594" s="50"/>
      <c r="V594" s="50"/>
      <c r="W594" s="50"/>
      <c r="X594" s="50"/>
      <c r="Y594" s="50"/>
      <c r="Z594" s="50"/>
      <c r="AA594" s="50" t="str">
        <f t="shared" si="1787"/>
        <v>NA</v>
      </c>
      <c r="AB594" s="75" t="str">
        <f t="shared" si="1788"/>
        <v>NA</v>
      </c>
      <c r="AC594" s="47" t="s">
        <v>987</v>
      </c>
      <c r="AD594" s="47" t="s">
        <v>987</v>
      </c>
      <c r="AE594" s="47" t="s">
        <v>987</v>
      </c>
      <c r="AF594" s="47" t="s">
        <v>987</v>
      </c>
    </row>
    <row r="595" spans="1:32" x14ac:dyDescent="0.15">
      <c r="A595" s="43"/>
      <c r="B595" s="57"/>
      <c r="C595" s="57"/>
      <c r="D595" s="58"/>
      <c r="E595" s="58"/>
      <c r="F595" s="58"/>
      <c r="G595" s="46"/>
      <c r="H595" s="47"/>
      <c r="I595" s="59"/>
      <c r="J595" s="56"/>
      <c r="K595" s="61"/>
      <c r="L595" s="61"/>
      <c r="Q595" s="49"/>
      <c r="R595" s="49"/>
      <c r="S595" s="50"/>
      <c r="T595" s="50"/>
      <c r="U595" s="50"/>
      <c r="V595" s="50"/>
      <c r="W595" s="50"/>
      <c r="X595" s="50"/>
      <c r="Y595" s="50"/>
      <c r="Z595" s="50"/>
      <c r="AA595" s="50" t="str">
        <f t="shared" si="1787"/>
        <v>NA</v>
      </c>
      <c r="AB595" s="75" t="str">
        <f t="shared" si="1788"/>
        <v>NA</v>
      </c>
      <c r="AC595" s="47" t="s">
        <v>987</v>
      </c>
      <c r="AD595" s="47" t="s">
        <v>987</v>
      </c>
      <c r="AE595" s="47" t="s">
        <v>987</v>
      </c>
      <c r="AF595" s="47" t="s">
        <v>987</v>
      </c>
    </row>
    <row r="596" spans="1:32" x14ac:dyDescent="0.15">
      <c r="A596" s="43"/>
      <c r="B596" s="57"/>
      <c r="C596" s="57"/>
      <c r="D596" s="58"/>
      <c r="E596" s="58"/>
      <c r="F596" s="58"/>
      <c r="G596" s="46"/>
      <c r="H596" s="47"/>
      <c r="I596" s="59"/>
      <c r="J596" s="56"/>
      <c r="K596" s="61"/>
      <c r="L596" s="61"/>
      <c r="Q596" s="49"/>
      <c r="R596" s="49"/>
      <c r="S596" s="50"/>
      <c r="T596" s="50"/>
      <c r="U596" s="50"/>
      <c r="V596" s="50"/>
      <c r="W596" s="50"/>
      <c r="X596" s="50"/>
      <c r="Y596" s="50"/>
      <c r="Z596" s="50"/>
      <c r="AA596" s="50" t="str">
        <f t="shared" si="1787"/>
        <v>NA</v>
      </c>
      <c r="AB596" s="75" t="str">
        <f t="shared" si="1788"/>
        <v>NA</v>
      </c>
      <c r="AC596" s="47" t="s">
        <v>987</v>
      </c>
      <c r="AD596" s="47" t="s">
        <v>987</v>
      </c>
      <c r="AE596" s="47" t="s">
        <v>987</v>
      </c>
      <c r="AF596" s="47" t="s">
        <v>987</v>
      </c>
    </row>
    <row r="597" spans="1:32" x14ac:dyDescent="0.15">
      <c r="A597" s="43"/>
      <c r="B597" s="57"/>
      <c r="C597" s="57"/>
      <c r="D597" s="58"/>
      <c r="E597" s="58"/>
      <c r="F597" s="58"/>
      <c r="G597" s="46"/>
      <c r="H597" s="47"/>
      <c r="I597" s="59"/>
      <c r="J597" s="56"/>
      <c r="K597" s="61"/>
      <c r="L597" s="61"/>
      <c r="Q597" s="49"/>
      <c r="R597" s="49"/>
      <c r="S597" s="50"/>
      <c r="T597" s="50"/>
      <c r="U597" s="50"/>
      <c r="V597" s="50"/>
      <c r="W597" s="50"/>
      <c r="X597" s="50"/>
      <c r="Y597" s="50"/>
      <c r="Z597" s="50"/>
      <c r="AA597" s="50" t="str">
        <f t="shared" si="1787"/>
        <v>NA</v>
      </c>
      <c r="AB597" s="75" t="str">
        <f t="shared" si="1788"/>
        <v>NA</v>
      </c>
      <c r="AC597" s="47" t="s">
        <v>987</v>
      </c>
      <c r="AD597" s="47" t="s">
        <v>987</v>
      </c>
      <c r="AE597" s="47" t="s">
        <v>987</v>
      </c>
      <c r="AF597" s="47" t="s">
        <v>987</v>
      </c>
    </row>
    <row r="598" spans="1:32" x14ac:dyDescent="0.15">
      <c r="A598" s="43"/>
      <c r="B598" s="57"/>
      <c r="C598" s="57"/>
      <c r="D598" s="58"/>
      <c r="E598" s="58"/>
      <c r="F598" s="58"/>
      <c r="G598" s="46"/>
      <c r="H598" s="47"/>
      <c r="I598" s="59"/>
      <c r="J598" s="56"/>
      <c r="K598" s="61"/>
      <c r="L598" s="61"/>
      <c r="Q598" s="49"/>
      <c r="R598" s="49"/>
      <c r="S598" s="50"/>
      <c r="T598" s="50"/>
      <c r="U598" s="50"/>
      <c r="V598" s="50"/>
      <c r="W598" s="50"/>
      <c r="X598" s="50"/>
      <c r="Y598" s="50"/>
      <c r="Z598" s="50"/>
      <c r="AA598" s="50" t="str">
        <f t="shared" si="1787"/>
        <v>NA</v>
      </c>
      <c r="AB598" s="75" t="str">
        <f t="shared" si="1788"/>
        <v>NA</v>
      </c>
      <c r="AC598" s="47" t="s">
        <v>987</v>
      </c>
      <c r="AD598" s="47" t="s">
        <v>987</v>
      </c>
      <c r="AE598" s="47" t="s">
        <v>987</v>
      </c>
      <c r="AF598" s="47" t="s">
        <v>987</v>
      </c>
    </row>
    <row r="599" spans="1:32" x14ac:dyDescent="0.15">
      <c r="A599" s="43"/>
      <c r="B599" s="57"/>
      <c r="C599" s="57"/>
      <c r="D599" s="58"/>
      <c r="E599" s="58"/>
      <c r="F599" s="58"/>
      <c r="G599" s="46"/>
      <c r="H599" s="47"/>
      <c r="I599" s="59"/>
      <c r="J599" s="56"/>
      <c r="K599" s="61"/>
      <c r="L599" s="61"/>
      <c r="Q599" s="49"/>
      <c r="R599" s="49"/>
      <c r="S599" s="50"/>
      <c r="T599" s="50"/>
      <c r="U599" s="50"/>
      <c r="V599" s="50"/>
      <c r="W599" s="50"/>
      <c r="X599" s="50"/>
      <c r="Y599" s="50"/>
      <c r="Z599" s="50"/>
      <c r="AA599" s="50" t="str">
        <f t="shared" si="1787"/>
        <v>NA</v>
      </c>
      <c r="AB599" s="75" t="str">
        <f t="shared" si="1788"/>
        <v>NA</v>
      </c>
      <c r="AC599" s="47" t="s">
        <v>987</v>
      </c>
      <c r="AD599" s="47" t="s">
        <v>987</v>
      </c>
      <c r="AE599" s="47" t="s">
        <v>987</v>
      </c>
      <c r="AF599" s="47" t="s">
        <v>987</v>
      </c>
    </row>
    <row r="600" spans="1:32" x14ac:dyDescent="0.15">
      <c r="A600" s="43"/>
      <c r="B600" s="57"/>
      <c r="C600" s="57"/>
      <c r="D600" s="58"/>
      <c r="E600" s="58"/>
      <c r="F600" s="58"/>
      <c r="G600" s="46"/>
      <c r="H600" s="47"/>
      <c r="I600" s="59"/>
      <c r="J600" s="56"/>
      <c r="K600" s="61"/>
      <c r="L600" s="61"/>
      <c r="Q600" s="49"/>
      <c r="R600" s="49"/>
      <c r="S600" s="50"/>
      <c r="T600" s="50"/>
      <c r="U600" s="50"/>
      <c r="V600" s="50"/>
      <c r="W600" s="50"/>
      <c r="X600" s="50"/>
      <c r="Y600" s="50"/>
      <c r="Z600" s="50"/>
      <c r="AA600" s="50" t="str">
        <f t="shared" si="1787"/>
        <v>NA</v>
      </c>
      <c r="AB600" s="75" t="str">
        <f t="shared" si="1788"/>
        <v>NA</v>
      </c>
      <c r="AC600" s="47" t="s">
        <v>987</v>
      </c>
      <c r="AD600" s="47" t="s">
        <v>987</v>
      </c>
      <c r="AE600" s="47" t="s">
        <v>987</v>
      </c>
      <c r="AF600" s="47" t="s">
        <v>987</v>
      </c>
    </row>
    <row r="601" spans="1:32" x14ac:dyDescent="0.15">
      <c r="A601" s="43"/>
      <c r="B601" s="57"/>
      <c r="C601" s="57"/>
      <c r="D601" s="58"/>
      <c r="E601" s="58"/>
      <c r="F601" s="58"/>
      <c r="G601" s="46"/>
      <c r="H601" s="47"/>
      <c r="I601" s="59"/>
      <c r="J601" s="56"/>
      <c r="K601" s="61"/>
      <c r="L601" s="61"/>
      <c r="Q601" s="49"/>
      <c r="R601" s="49"/>
      <c r="S601" s="50"/>
      <c r="T601" s="50"/>
      <c r="U601" s="50"/>
      <c r="V601" s="50"/>
      <c r="W601" s="50"/>
      <c r="X601" s="50"/>
      <c r="Y601" s="50"/>
      <c r="Z601" s="50"/>
      <c r="AA601" s="50" t="str">
        <f t="shared" si="1787"/>
        <v>NA</v>
      </c>
      <c r="AB601" s="75" t="str">
        <f t="shared" si="1788"/>
        <v>NA</v>
      </c>
      <c r="AC601" s="47" t="s">
        <v>987</v>
      </c>
      <c r="AD601" s="47" t="s">
        <v>987</v>
      </c>
      <c r="AE601" s="47" t="s">
        <v>987</v>
      </c>
      <c r="AF601" s="47" t="s">
        <v>987</v>
      </c>
    </row>
    <row r="602" spans="1:32" x14ac:dyDescent="0.15">
      <c r="A602" s="43"/>
      <c r="B602" s="57"/>
      <c r="C602" s="57"/>
      <c r="D602" s="58"/>
      <c r="E602" s="58"/>
      <c r="F602" s="58"/>
      <c r="G602" s="46"/>
      <c r="H602" s="47"/>
      <c r="I602" s="59"/>
      <c r="J602" s="56"/>
      <c r="K602" s="61"/>
      <c r="L602" s="61"/>
      <c r="Q602" s="49"/>
      <c r="R602" s="49"/>
      <c r="S602" s="50"/>
      <c r="T602" s="50"/>
      <c r="U602" s="50"/>
      <c r="V602" s="50"/>
      <c r="W602" s="50"/>
      <c r="X602" s="50"/>
      <c r="Y602" s="50"/>
      <c r="Z602" s="50"/>
      <c r="AA602" s="50" t="str">
        <f t="shared" si="1787"/>
        <v>NA</v>
      </c>
      <c r="AB602" s="75" t="str">
        <f t="shared" si="1788"/>
        <v>NA</v>
      </c>
      <c r="AC602" s="47" t="s">
        <v>987</v>
      </c>
      <c r="AD602" s="47" t="s">
        <v>987</v>
      </c>
      <c r="AE602" s="47" t="s">
        <v>987</v>
      </c>
      <c r="AF602" s="47" t="s">
        <v>987</v>
      </c>
    </row>
    <row r="603" spans="1:32" x14ac:dyDescent="0.15">
      <c r="A603" s="43"/>
      <c r="B603" s="57"/>
      <c r="C603" s="57"/>
      <c r="D603" s="58"/>
      <c r="E603" s="58"/>
      <c r="F603" s="58"/>
      <c r="G603" s="46"/>
      <c r="H603" s="47"/>
      <c r="I603" s="59"/>
      <c r="J603" s="56"/>
      <c r="K603" s="61"/>
      <c r="L603" s="61"/>
      <c r="Q603" s="49"/>
      <c r="R603" s="49"/>
      <c r="S603" s="50"/>
      <c r="T603" s="50"/>
      <c r="U603" s="50"/>
      <c r="V603" s="50"/>
      <c r="W603" s="50"/>
      <c r="X603" s="50"/>
      <c r="Y603" s="50"/>
      <c r="Z603" s="50"/>
      <c r="AA603" s="50" t="str">
        <f t="shared" si="1787"/>
        <v>NA</v>
      </c>
      <c r="AB603" s="75" t="str">
        <f t="shared" si="1788"/>
        <v>NA</v>
      </c>
      <c r="AC603" s="47" t="s">
        <v>987</v>
      </c>
      <c r="AD603" s="47" t="s">
        <v>987</v>
      </c>
      <c r="AE603" s="47" t="s">
        <v>987</v>
      </c>
      <c r="AF603" s="47" t="s">
        <v>987</v>
      </c>
    </row>
    <row r="604" spans="1:32" x14ac:dyDescent="0.15">
      <c r="A604" s="43"/>
      <c r="B604" s="57"/>
      <c r="C604" s="57"/>
      <c r="D604" s="58"/>
      <c r="E604" s="58"/>
      <c r="F604" s="58"/>
      <c r="G604" s="46"/>
      <c r="H604" s="47"/>
      <c r="I604" s="59"/>
      <c r="J604" s="56"/>
      <c r="K604" s="61"/>
      <c r="L604" s="61"/>
      <c r="Q604" s="49"/>
      <c r="R604" s="49"/>
      <c r="S604" s="50"/>
      <c r="T604" s="50"/>
      <c r="U604" s="50"/>
      <c r="V604" s="50"/>
      <c r="W604" s="50"/>
      <c r="X604" s="50"/>
      <c r="Y604" s="50"/>
      <c r="Z604" s="50"/>
      <c r="AA604" s="50" t="str">
        <f t="shared" si="1787"/>
        <v>NA</v>
      </c>
      <c r="AB604" s="75" t="str">
        <f t="shared" si="1788"/>
        <v>NA</v>
      </c>
      <c r="AC604" s="47" t="s">
        <v>987</v>
      </c>
      <c r="AD604" s="47" t="s">
        <v>987</v>
      </c>
      <c r="AE604" s="47" t="s">
        <v>987</v>
      </c>
      <c r="AF604" s="47" t="s">
        <v>987</v>
      </c>
    </row>
    <row r="605" spans="1:32" x14ac:dyDescent="0.15">
      <c r="A605" s="43"/>
      <c r="B605" s="57"/>
      <c r="C605" s="57"/>
      <c r="D605" s="58"/>
      <c r="E605" s="58"/>
      <c r="F605" s="58"/>
      <c r="G605" s="46"/>
      <c r="H605" s="47"/>
      <c r="I605" s="59"/>
      <c r="J605" s="56"/>
      <c r="K605" s="61"/>
      <c r="L605" s="61"/>
      <c r="Q605" s="49"/>
      <c r="R605" s="49"/>
      <c r="S605" s="50"/>
      <c r="T605" s="50"/>
      <c r="U605" s="50"/>
      <c r="V605" s="50"/>
      <c r="W605" s="50"/>
      <c r="X605" s="50"/>
      <c r="Y605" s="50"/>
      <c r="Z605" s="50"/>
      <c r="AA605" s="50" t="str">
        <f t="shared" si="1787"/>
        <v>NA</v>
      </c>
      <c r="AB605" s="75" t="str">
        <f t="shared" si="1788"/>
        <v>NA</v>
      </c>
      <c r="AC605" s="47" t="s">
        <v>987</v>
      </c>
      <c r="AD605" s="47" t="s">
        <v>987</v>
      </c>
      <c r="AE605" s="47" t="s">
        <v>987</v>
      </c>
      <c r="AF605" s="47" t="s">
        <v>987</v>
      </c>
    </row>
    <row r="606" spans="1:32" x14ac:dyDescent="0.15">
      <c r="A606" s="43"/>
      <c r="B606" s="57"/>
      <c r="C606" s="57"/>
      <c r="D606" s="58"/>
      <c r="E606" s="58"/>
      <c r="F606" s="58"/>
      <c r="G606" s="46"/>
      <c r="H606" s="47"/>
      <c r="I606" s="59"/>
      <c r="J606" s="56"/>
      <c r="K606" s="61"/>
      <c r="L606" s="61"/>
      <c r="Q606" s="49"/>
      <c r="R606" s="49"/>
      <c r="S606" s="50"/>
      <c r="T606" s="50"/>
      <c r="U606" s="50"/>
      <c r="V606" s="50"/>
      <c r="W606" s="50"/>
      <c r="X606" s="50"/>
      <c r="Y606" s="50"/>
      <c r="Z606" s="50"/>
      <c r="AA606" s="50" t="str">
        <f t="shared" si="1787"/>
        <v>NA</v>
      </c>
      <c r="AB606" s="75" t="str">
        <f t="shared" si="1788"/>
        <v>NA</v>
      </c>
      <c r="AC606" s="47" t="s">
        <v>987</v>
      </c>
      <c r="AD606" s="47" t="s">
        <v>987</v>
      </c>
      <c r="AE606" s="47" t="s">
        <v>987</v>
      </c>
      <c r="AF606" s="47" t="s">
        <v>987</v>
      </c>
    </row>
    <row r="607" spans="1:32" x14ac:dyDescent="0.15">
      <c r="A607" s="43"/>
      <c r="B607" s="57"/>
      <c r="C607" s="57"/>
      <c r="D607" s="58"/>
      <c r="E607" s="58"/>
      <c r="F607" s="58"/>
      <c r="G607" s="46"/>
      <c r="H607" s="47"/>
      <c r="I607" s="59"/>
      <c r="J607" s="56"/>
      <c r="K607" s="61"/>
      <c r="L607" s="61"/>
      <c r="Q607" s="49"/>
      <c r="R607" s="49"/>
      <c r="S607" s="50"/>
      <c r="T607" s="50"/>
      <c r="U607" s="50"/>
      <c r="V607" s="50"/>
      <c r="W607" s="50"/>
      <c r="X607" s="50"/>
      <c r="Y607" s="50"/>
      <c r="Z607" s="50"/>
      <c r="AA607" s="50" t="str">
        <f t="shared" si="1787"/>
        <v>NA</v>
      </c>
      <c r="AB607" s="75" t="str">
        <f t="shared" si="1788"/>
        <v>NA</v>
      </c>
      <c r="AC607" s="47" t="s">
        <v>987</v>
      </c>
      <c r="AD607" s="47" t="s">
        <v>987</v>
      </c>
      <c r="AE607" s="47" t="s">
        <v>987</v>
      </c>
      <c r="AF607" s="47" t="s">
        <v>987</v>
      </c>
    </row>
    <row r="608" spans="1:32" x14ac:dyDescent="0.15">
      <c r="A608" s="43"/>
      <c r="B608" s="57"/>
      <c r="C608" s="57"/>
      <c r="D608" s="58"/>
      <c r="E608" s="58"/>
      <c r="F608" s="58"/>
      <c r="G608" s="46"/>
      <c r="H608" s="47"/>
      <c r="I608" s="59"/>
      <c r="J608" s="56"/>
      <c r="K608" s="61"/>
      <c r="L608" s="61"/>
      <c r="Q608" s="49"/>
      <c r="R608" s="49"/>
      <c r="S608" s="50"/>
      <c r="T608" s="50"/>
      <c r="U608" s="50"/>
      <c r="V608" s="50"/>
      <c r="W608" s="50"/>
      <c r="X608" s="50"/>
      <c r="Y608" s="50"/>
      <c r="Z608" s="50"/>
      <c r="AA608" s="50" t="str">
        <f t="shared" si="1787"/>
        <v>NA</v>
      </c>
      <c r="AB608" s="75" t="str">
        <f t="shared" si="1788"/>
        <v>NA</v>
      </c>
      <c r="AC608" s="47" t="s">
        <v>987</v>
      </c>
      <c r="AD608" s="47" t="s">
        <v>987</v>
      </c>
      <c r="AE608" s="47" t="s">
        <v>987</v>
      </c>
      <c r="AF608" s="47" t="s">
        <v>987</v>
      </c>
    </row>
    <row r="609" spans="1:32" x14ac:dyDescent="0.15">
      <c r="A609" s="43"/>
      <c r="B609" s="57"/>
      <c r="C609" s="57"/>
      <c r="D609" s="58"/>
      <c r="E609" s="58"/>
      <c r="F609" s="58"/>
      <c r="G609" s="46"/>
      <c r="H609" s="47"/>
      <c r="I609" s="59"/>
      <c r="J609" s="56"/>
      <c r="K609" s="61"/>
      <c r="L609" s="61"/>
      <c r="Q609" s="49"/>
      <c r="R609" s="49"/>
      <c r="S609" s="50"/>
      <c r="T609" s="50"/>
      <c r="U609" s="50"/>
      <c r="V609" s="50"/>
      <c r="W609" s="50"/>
      <c r="X609" s="50"/>
      <c r="Y609" s="50"/>
      <c r="Z609" s="50"/>
      <c r="AA609" s="50" t="str">
        <f t="shared" si="1787"/>
        <v>NA</v>
      </c>
      <c r="AB609" s="75" t="str">
        <f t="shared" si="1788"/>
        <v>NA</v>
      </c>
      <c r="AC609" s="47" t="s">
        <v>987</v>
      </c>
      <c r="AD609" s="47" t="s">
        <v>987</v>
      </c>
      <c r="AE609" s="47" t="s">
        <v>987</v>
      </c>
      <c r="AF609" s="47" t="s">
        <v>987</v>
      </c>
    </row>
    <row r="610" spans="1:32" x14ac:dyDescent="0.15">
      <c r="A610" s="43"/>
      <c r="B610" s="57"/>
      <c r="C610" s="57"/>
      <c r="D610" s="58"/>
      <c r="E610" s="58"/>
      <c r="F610" s="58"/>
      <c r="G610" s="46"/>
      <c r="H610" s="47"/>
      <c r="I610" s="59"/>
      <c r="J610" s="56"/>
      <c r="K610" s="61"/>
      <c r="L610" s="61"/>
      <c r="Q610" s="49"/>
      <c r="R610" s="49"/>
      <c r="S610" s="50"/>
      <c r="T610" s="50"/>
      <c r="U610" s="50"/>
      <c r="V610" s="50"/>
      <c r="W610" s="50"/>
      <c r="X610" s="50"/>
      <c r="Y610" s="50"/>
      <c r="Z610" s="50"/>
      <c r="AA610" s="50" t="str">
        <f t="shared" si="1787"/>
        <v>NA</v>
      </c>
      <c r="AB610" s="75" t="str">
        <f t="shared" si="1788"/>
        <v>NA</v>
      </c>
      <c r="AC610" s="47" t="s">
        <v>987</v>
      </c>
      <c r="AD610" s="47" t="s">
        <v>987</v>
      </c>
      <c r="AE610" s="47" t="s">
        <v>987</v>
      </c>
      <c r="AF610" s="47" t="s">
        <v>987</v>
      </c>
    </row>
    <row r="611" spans="1:32" x14ac:dyDescent="0.15">
      <c r="A611" s="43"/>
      <c r="B611" s="57"/>
      <c r="C611" s="57"/>
      <c r="D611" s="58"/>
      <c r="E611" s="58"/>
      <c r="F611" s="58"/>
      <c r="G611" s="46"/>
      <c r="H611" s="47"/>
      <c r="I611" s="59"/>
      <c r="J611" s="56"/>
      <c r="K611" s="61"/>
      <c r="L611" s="61"/>
      <c r="Q611" s="49"/>
      <c r="R611" s="49"/>
      <c r="S611" s="50"/>
      <c r="T611" s="50"/>
      <c r="U611" s="50"/>
      <c r="V611" s="50"/>
      <c r="W611" s="50"/>
      <c r="X611" s="50"/>
      <c r="Y611" s="50"/>
      <c r="Z611" s="50"/>
      <c r="AA611" s="50" t="str">
        <f t="shared" si="1787"/>
        <v>NA</v>
      </c>
      <c r="AB611" s="75" t="str">
        <f t="shared" si="1788"/>
        <v>NA</v>
      </c>
      <c r="AC611" s="47" t="s">
        <v>987</v>
      </c>
      <c r="AD611" s="47" t="s">
        <v>987</v>
      </c>
      <c r="AE611" s="47" t="s">
        <v>987</v>
      </c>
      <c r="AF611" s="47" t="s">
        <v>987</v>
      </c>
    </row>
    <row r="612" spans="1:32" x14ac:dyDescent="0.15">
      <c r="A612" s="43"/>
      <c r="B612" s="57"/>
      <c r="C612" s="57"/>
      <c r="D612" s="58"/>
      <c r="E612" s="58"/>
      <c r="F612" s="58"/>
      <c r="G612" s="46"/>
      <c r="H612" s="47"/>
      <c r="I612" s="59"/>
      <c r="J612" s="56"/>
      <c r="K612" s="61"/>
      <c r="L612" s="61"/>
      <c r="Q612" s="49"/>
      <c r="R612" s="49"/>
      <c r="S612" s="50"/>
      <c r="T612" s="50"/>
      <c r="U612" s="50"/>
      <c r="V612" s="50"/>
      <c r="W612" s="50"/>
      <c r="X612" s="50"/>
      <c r="Y612" s="50"/>
      <c r="Z612" s="50"/>
      <c r="AA612" s="50" t="str">
        <f t="shared" si="1787"/>
        <v>NA</v>
      </c>
      <c r="AB612" s="75" t="str">
        <f t="shared" si="1788"/>
        <v>NA</v>
      </c>
      <c r="AC612" s="47" t="s">
        <v>987</v>
      </c>
      <c r="AD612" s="47" t="s">
        <v>987</v>
      </c>
      <c r="AE612" s="47" t="s">
        <v>987</v>
      </c>
      <c r="AF612" s="47" t="s">
        <v>987</v>
      </c>
    </row>
    <row r="613" spans="1:32" x14ac:dyDescent="0.15">
      <c r="A613" s="43"/>
      <c r="B613" s="57"/>
      <c r="C613" s="57"/>
      <c r="D613" s="58"/>
      <c r="E613" s="58"/>
      <c r="F613" s="58"/>
      <c r="G613" s="46"/>
      <c r="H613" s="47"/>
      <c r="I613" s="59"/>
      <c r="J613" s="56"/>
      <c r="K613" s="61"/>
      <c r="L613" s="61"/>
      <c r="Q613" s="49"/>
      <c r="R613" s="49"/>
      <c r="S613" s="50"/>
      <c r="T613" s="50"/>
      <c r="U613" s="50"/>
      <c r="V613" s="50"/>
      <c r="W613" s="50"/>
      <c r="X613" s="50"/>
      <c r="Y613" s="50"/>
      <c r="Z613" s="50"/>
      <c r="AA613" s="50" t="str">
        <f t="shared" si="1787"/>
        <v>NA</v>
      </c>
      <c r="AB613" s="75" t="str">
        <f t="shared" si="1788"/>
        <v>NA</v>
      </c>
      <c r="AC613" s="47" t="s">
        <v>987</v>
      </c>
      <c r="AD613" s="47" t="s">
        <v>987</v>
      </c>
      <c r="AE613" s="47" t="s">
        <v>987</v>
      </c>
      <c r="AF613" s="47" t="s">
        <v>987</v>
      </c>
    </row>
    <row r="614" spans="1:32" x14ac:dyDescent="0.15">
      <c r="A614" s="43"/>
      <c r="B614" s="57"/>
      <c r="C614" s="57"/>
      <c r="D614" s="58"/>
      <c r="E614" s="58"/>
      <c r="F614" s="58"/>
      <c r="G614" s="46"/>
      <c r="H614" s="47"/>
      <c r="I614" s="59"/>
      <c r="J614" s="56"/>
      <c r="K614" s="61"/>
      <c r="L614" s="61"/>
      <c r="Q614" s="49"/>
      <c r="R614" s="49"/>
      <c r="S614" s="50"/>
      <c r="T614" s="50"/>
      <c r="U614" s="50"/>
      <c r="V614" s="50"/>
      <c r="W614" s="50"/>
      <c r="X614" s="50"/>
      <c r="Y614" s="50"/>
      <c r="Z614" s="50"/>
      <c r="AA614" s="50" t="str">
        <f t="shared" si="1787"/>
        <v>NA</v>
      </c>
      <c r="AB614" s="75" t="str">
        <f t="shared" si="1788"/>
        <v>NA</v>
      </c>
      <c r="AC614" s="47" t="s">
        <v>987</v>
      </c>
      <c r="AD614" s="47" t="s">
        <v>987</v>
      </c>
      <c r="AE614" s="47" t="s">
        <v>987</v>
      </c>
      <c r="AF614" s="47" t="s">
        <v>987</v>
      </c>
    </row>
    <row r="615" spans="1:32" x14ac:dyDescent="0.15">
      <c r="A615" s="43"/>
      <c r="B615" s="57"/>
      <c r="C615" s="57"/>
      <c r="D615" s="58"/>
      <c r="E615" s="58"/>
      <c r="F615" s="58"/>
      <c r="G615" s="46"/>
      <c r="H615" s="47"/>
      <c r="I615" s="59"/>
      <c r="J615" s="56"/>
      <c r="K615" s="61"/>
      <c r="L615" s="61"/>
      <c r="Q615" s="49"/>
      <c r="R615" s="49"/>
      <c r="S615" s="50"/>
      <c r="T615" s="50"/>
      <c r="U615" s="50"/>
      <c r="V615" s="50"/>
      <c r="W615" s="50"/>
      <c r="X615" s="50"/>
      <c r="Y615" s="50"/>
      <c r="Z615" s="50"/>
      <c r="AA615" s="50" t="str">
        <f t="shared" si="1787"/>
        <v>NA</v>
      </c>
      <c r="AB615" s="75" t="str">
        <f t="shared" si="1788"/>
        <v>NA</v>
      </c>
      <c r="AC615" s="47" t="s">
        <v>987</v>
      </c>
      <c r="AD615" s="47" t="s">
        <v>987</v>
      </c>
      <c r="AE615" s="47" t="s">
        <v>987</v>
      </c>
      <c r="AF615" s="47" t="s">
        <v>987</v>
      </c>
    </row>
    <row r="616" spans="1:32" x14ac:dyDescent="0.15">
      <c r="A616" s="43"/>
      <c r="B616" s="57"/>
      <c r="C616" s="57"/>
      <c r="D616" s="58"/>
      <c r="E616" s="58"/>
      <c r="F616" s="58"/>
      <c r="G616" s="46"/>
      <c r="H616" s="47"/>
      <c r="I616" s="59"/>
      <c r="J616" s="56"/>
      <c r="K616" s="61"/>
      <c r="L616" s="61"/>
      <c r="Q616" s="49"/>
      <c r="R616" s="49"/>
      <c r="S616" s="50"/>
      <c r="T616" s="50"/>
      <c r="U616" s="50"/>
      <c r="V616" s="50"/>
      <c r="W616" s="50"/>
      <c r="X616" s="50"/>
      <c r="Y616" s="50"/>
      <c r="Z616" s="50"/>
      <c r="AA616" s="50" t="str">
        <f t="shared" si="1787"/>
        <v>NA</v>
      </c>
      <c r="AB616" s="75" t="str">
        <f t="shared" si="1788"/>
        <v>NA</v>
      </c>
      <c r="AC616" s="47" t="s">
        <v>987</v>
      </c>
      <c r="AD616" s="47" t="s">
        <v>987</v>
      </c>
      <c r="AE616" s="47" t="s">
        <v>987</v>
      </c>
      <c r="AF616" s="47" t="s">
        <v>987</v>
      </c>
    </row>
    <row r="617" spans="1:32" x14ac:dyDescent="0.15">
      <c r="A617" s="43"/>
      <c r="B617" s="57"/>
      <c r="C617" s="57"/>
      <c r="D617" s="58"/>
      <c r="E617" s="58"/>
      <c r="F617" s="58"/>
      <c r="G617" s="46"/>
      <c r="H617" s="47"/>
      <c r="I617" s="59"/>
      <c r="J617" s="56"/>
      <c r="K617" s="61"/>
      <c r="L617" s="61"/>
      <c r="Q617" s="49"/>
      <c r="R617" s="49"/>
      <c r="S617" s="50"/>
      <c r="T617" s="50"/>
      <c r="U617" s="50"/>
      <c r="V617" s="50"/>
      <c r="W617" s="50"/>
      <c r="X617" s="50"/>
      <c r="Y617" s="50"/>
      <c r="Z617" s="50"/>
      <c r="AA617" s="50" t="str">
        <f t="shared" si="1787"/>
        <v>NA</v>
      </c>
      <c r="AB617" s="75" t="str">
        <f t="shared" si="1788"/>
        <v>NA</v>
      </c>
      <c r="AC617" s="47" t="s">
        <v>987</v>
      </c>
      <c r="AD617" s="47" t="s">
        <v>987</v>
      </c>
      <c r="AE617" s="47" t="s">
        <v>987</v>
      </c>
      <c r="AF617" s="47" t="s">
        <v>987</v>
      </c>
    </row>
    <row r="618" spans="1:32" x14ac:dyDescent="0.15">
      <c r="A618" s="43"/>
      <c r="B618" s="57"/>
      <c r="C618" s="57"/>
      <c r="D618" s="58"/>
      <c r="E618" s="58"/>
      <c r="F618" s="58"/>
      <c r="G618" s="46"/>
      <c r="H618" s="47"/>
      <c r="I618" s="59"/>
      <c r="J618" s="56"/>
      <c r="K618" s="61"/>
      <c r="L618" s="61"/>
      <c r="Q618" s="49"/>
      <c r="R618" s="49"/>
      <c r="S618" s="50"/>
      <c r="T618" s="50"/>
      <c r="U618" s="50"/>
      <c r="V618" s="50"/>
      <c r="W618" s="50"/>
      <c r="X618" s="50"/>
      <c r="Y618" s="50"/>
      <c r="Z618" s="50"/>
      <c r="AA618" s="50" t="str">
        <f t="shared" si="1787"/>
        <v>NA</v>
      </c>
      <c r="AB618" s="75" t="str">
        <f t="shared" si="1788"/>
        <v>NA</v>
      </c>
      <c r="AC618" s="47" t="s">
        <v>987</v>
      </c>
      <c r="AD618" s="47" t="s">
        <v>987</v>
      </c>
      <c r="AE618" s="47" t="s">
        <v>987</v>
      </c>
      <c r="AF618" s="47" t="s">
        <v>987</v>
      </c>
    </row>
    <row r="619" spans="1:32" x14ac:dyDescent="0.15">
      <c r="A619" s="43"/>
      <c r="B619" s="57"/>
      <c r="C619" s="57"/>
      <c r="D619" s="58"/>
      <c r="E619" s="58"/>
      <c r="F619" s="58"/>
      <c r="G619" s="46"/>
      <c r="H619" s="47"/>
      <c r="I619" s="59"/>
      <c r="J619" s="56"/>
      <c r="K619" s="61"/>
      <c r="L619" s="61"/>
      <c r="Q619" s="49"/>
      <c r="R619" s="49"/>
      <c r="S619" s="50"/>
      <c r="T619" s="50"/>
      <c r="U619" s="50"/>
      <c r="V619" s="50"/>
      <c r="W619" s="50"/>
      <c r="X619" s="50"/>
      <c r="Y619" s="50"/>
      <c r="Z619" s="50"/>
      <c r="AA619" s="50" t="str">
        <f t="shared" si="1787"/>
        <v>NA</v>
      </c>
      <c r="AB619" s="75" t="str">
        <f t="shared" si="1788"/>
        <v>NA</v>
      </c>
      <c r="AC619" s="47" t="s">
        <v>987</v>
      </c>
      <c r="AD619" s="47" t="s">
        <v>987</v>
      </c>
      <c r="AE619" s="47" t="s">
        <v>987</v>
      </c>
      <c r="AF619" s="47" t="s">
        <v>987</v>
      </c>
    </row>
    <row r="620" spans="1:32" x14ac:dyDescent="0.15">
      <c r="A620" s="43"/>
      <c r="B620" s="57"/>
      <c r="C620" s="57"/>
      <c r="D620" s="58"/>
      <c r="E620" s="58"/>
      <c r="F620" s="58"/>
      <c r="G620" s="46"/>
      <c r="H620" s="47"/>
      <c r="I620" s="59"/>
      <c r="J620" s="56"/>
      <c r="K620" s="61"/>
      <c r="L620" s="61"/>
      <c r="Q620" s="49"/>
      <c r="R620" s="49"/>
      <c r="S620" s="50"/>
      <c r="T620" s="50"/>
      <c r="U620" s="50"/>
      <c r="V620" s="50"/>
      <c r="W620" s="50"/>
      <c r="X620" s="50"/>
      <c r="Y620" s="50"/>
      <c r="Z620" s="50"/>
      <c r="AA620" s="50" t="str">
        <f t="shared" si="1787"/>
        <v>NA</v>
      </c>
      <c r="AB620" s="75" t="str">
        <f t="shared" si="1788"/>
        <v>NA</v>
      </c>
      <c r="AC620" s="47" t="s">
        <v>987</v>
      </c>
      <c r="AD620" s="47" t="s">
        <v>987</v>
      </c>
      <c r="AE620" s="47" t="s">
        <v>987</v>
      </c>
      <c r="AF620" s="47" t="s">
        <v>987</v>
      </c>
    </row>
    <row r="621" spans="1:32" x14ac:dyDescent="0.15">
      <c r="A621" s="43"/>
      <c r="B621" s="57"/>
      <c r="C621" s="57"/>
      <c r="D621" s="58"/>
      <c r="E621" s="58"/>
      <c r="F621" s="58"/>
      <c r="G621" s="46"/>
      <c r="H621" s="47"/>
      <c r="I621" s="59"/>
      <c r="J621" s="56"/>
      <c r="K621" s="61"/>
      <c r="L621" s="61"/>
      <c r="Q621" s="49"/>
      <c r="R621" s="49"/>
      <c r="S621" s="50"/>
      <c r="T621" s="50"/>
      <c r="U621" s="50"/>
      <c r="V621" s="50"/>
      <c r="W621" s="50"/>
      <c r="X621" s="50"/>
      <c r="Y621" s="50"/>
      <c r="Z621" s="50"/>
      <c r="AA621" s="50" t="str">
        <f t="shared" si="1787"/>
        <v>NA</v>
      </c>
      <c r="AB621" s="75" t="str">
        <f t="shared" si="1788"/>
        <v>NA</v>
      </c>
      <c r="AC621" s="47" t="s">
        <v>987</v>
      </c>
      <c r="AD621" s="47" t="s">
        <v>987</v>
      </c>
      <c r="AE621" s="47" t="s">
        <v>987</v>
      </c>
      <c r="AF621" s="47" t="s">
        <v>987</v>
      </c>
    </row>
    <row r="622" spans="1:32" x14ac:dyDescent="0.15">
      <c r="A622" s="43"/>
      <c r="B622" s="57"/>
      <c r="C622" s="57"/>
      <c r="D622" s="58"/>
      <c r="E622" s="58"/>
      <c r="F622" s="58"/>
      <c r="G622" s="46"/>
      <c r="H622" s="47"/>
      <c r="I622" s="59"/>
      <c r="J622" s="56"/>
      <c r="K622" s="61"/>
      <c r="L622" s="61"/>
      <c r="Q622" s="49"/>
      <c r="R622" s="49"/>
      <c r="S622" s="50"/>
      <c r="T622" s="50"/>
      <c r="U622" s="50"/>
      <c r="V622" s="50"/>
      <c r="W622" s="50"/>
      <c r="X622" s="50"/>
      <c r="Y622" s="50"/>
      <c r="Z622" s="50"/>
      <c r="AA622" s="50" t="str">
        <f t="shared" si="1787"/>
        <v>NA</v>
      </c>
      <c r="AB622" s="75" t="str">
        <f t="shared" si="1788"/>
        <v>NA</v>
      </c>
      <c r="AC622" s="47" t="s">
        <v>987</v>
      </c>
      <c r="AD622" s="47" t="s">
        <v>987</v>
      </c>
      <c r="AE622" s="47" t="s">
        <v>987</v>
      </c>
      <c r="AF622" s="47" t="s">
        <v>987</v>
      </c>
    </row>
    <row r="623" spans="1:32" x14ac:dyDescent="0.15">
      <c r="A623" s="43"/>
      <c r="B623" s="57"/>
      <c r="C623" s="57"/>
      <c r="D623" s="58"/>
      <c r="E623" s="58"/>
      <c r="F623" s="58"/>
      <c r="G623" s="46"/>
      <c r="H623" s="47"/>
      <c r="I623" s="59"/>
      <c r="J623" s="56"/>
      <c r="K623" s="61"/>
      <c r="L623" s="61"/>
      <c r="Q623" s="49"/>
      <c r="R623" s="49"/>
      <c r="S623" s="50"/>
      <c r="T623" s="50"/>
      <c r="U623" s="50"/>
      <c r="V623" s="50"/>
      <c r="W623" s="50"/>
      <c r="X623" s="50"/>
      <c r="Y623" s="50"/>
      <c r="Z623" s="50"/>
      <c r="AA623" s="50" t="str">
        <f t="shared" si="1787"/>
        <v>NA</v>
      </c>
      <c r="AB623" s="75" t="str">
        <f t="shared" si="1788"/>
        <v>NA</v>
      </c>
      <c r="AC623" s="47" t="s">
        <v>987</v>
      </c>
      <c r="AD623" s="47" t="s">
        <v>987</v>
      </c>
      <c r="AE623" s="47" t="s">
        <v>987</v>
      </c>
      <c r="AF623" s="47" t="s">
        <v>987</v>
      </c>
    </row>
    <row r="624" spans="1:32" x14ac:dyDescent="0.15">
      <c r="A624" s="43"/>
      <c r="B624" s="57"/>
      <c r="C624" s="57"/>
      <c r="D624" s="58"/>
      <c r="E624" s="58"/>
      <c r="F624" s="58"/>
      <c r="G624" s="46"/>
      <c r="H624" s="47"/>
      <c r="I624" s="59"/>
      <c r="J624" s="56"/>
      <c r="K624" s="61"/>
      <c r="L624" s="61"/>
      <c r="Q624" s="49"/>
      <c r="R624" s="49"/>
      <c r="S624" s="50"/>
      <c r="T624" s="50"/>
      <c r="U624" s="50"/>
      <c r="V624" s="50"/>
      <c r="W624" s="50"/>
      <c r="X624" s="50"/>
      <c r="Y624" s="50"/>
      <c r="Z624" s="50"/>
      <c r="AA624" s="50" t="str">
        <f t="shared" si="1787"/>
        <v>NA</v>
      </c>
      <c r="AB624" s="75" t="str">
        <f t="shared" si="1788"/>
        <v>NA</v>
      </c>
      <c r="AC624" s="47" t="s">
        <v>987</v>
      </c>
      <c r="AD624" s="47" t="s">
        <v>987</v>
      </c>
      <c r="AE624" s="47" t="s">
        <v>987</v>
      </c>
      <c r="AF624" s="47" t="s">
        <v>987</v>
      </c>
    </row>
    <row r="625" spans="1:32" x14ac:dyDescent="0.15">
      <c r="A625" s="43"/>
      <c r="B625" s="57"/>
      <c r="C625" s="57"/>
      <c r="D625" s="58"/>
      <c r="E625" s="58"/>
      <c r="F625" s="58"/>
      <c r="G625" s="46"/>
      <c r="H625" s="47"/>
      <c r="I625" s="59"/>
      <c r="J625" s="56"/>
      <c r="K625" s="61"/>
      <c r="L625" s="61"/>
      <c r="Q625" s="49"/>
      <c r="R625" s="49"/>
      <c r="S625" s="50"/>
      <c r="T625" s="50"/>
      <c r="U625" s="50"/>
      <c r="V625" s="50"/>
      <c r="W625" s="50"/>
      <c r="X625" s="50"/>
      <c r="Y625" s="50"/>
      <c r="Z625" s="50"/>
      <c r="AA625" s="50" t="str">
        <f t="shared" si="1787"/>
        <v>NA</v>
      </c>
      <c r="AB625" s="75" t="str">
        <f t="shared" si="1788"/>
        <v>NA</v>
      </c>
      <c r="AC625" s="47" t="s">
        <v>987</v>
      </c>
      <c r="AD625" s="47" t="s">
        <v>987</v>
      </c>
      <c r="AE625" s="47" t="s">
        <v>987</v>
      </c>
      <c r="AF625" s="47" t="s">
        <v>987</v>
      </c>
    </row>
    <row r="626" spans="1:32" x14ac:dyDescent="0.15">
      <c r="A626" s="43"/>
      <c r="B626" s="57"/>
      <c r="C626" s="57"/>
      <c r="D626" s="58"/>
      <c r="E626" s="58"/>
      <c r="F626" s="58"/>
      <c r="G626" s="46"/>
      <c r="H626" s="47"/>
      <c r="I626" s="59"/>
      <c r="J626" s="56"/>
      <c r="K626" s="61"/>
      <c r="L626" s="61"/>
      <c r="Q626" s="49"/>
      <c r="R626" s="49"/>
      <c r="S626" s="50"/>
      <c r="T626" s="50"/>
      <c r="U626" s="50"/>
      <c r="V626" s="50"/>
      <c r="W626" s="50"/>
      <c r="X626" s="50"/>
      <c r="Y626" s="50"/>
      <c r="Z626" s="50"/>
      <c r="AA626" s="50" t="str">
        <f t="shared" si="1787"/>
        <v>NA</v>
      </c>
      <c r="AB626" s="75" t="str">
        <f t="shared" si="1788"/>
        <v>NA</v>
      </c>
      <c r="AC626" s="47" t="s">
        <v>987</v>
      </c>
      <c r="AD626" s="47" t="s">
        <v>987</v>
      </c>
      <c r="AE626" s="47" t="s">
        <v>987</v>
      </c>
      <c r="AF626" s="47" t="s">
        <v>987</v>
      </c>
    </row>
    <row r="627" spans="1:32" x14ac:dyDescent="0.15">
      <c r="A627" s="43"/>
      <c r="B627" s="57"/>
      <c r="C627" s="57"/>
      <c r="D627" s="58"/>
      <c r="E627" s="58"/>
      <c r="F627" s="58"/>
      <c r="G627" s="46"/>
      <c r="H627" s="47"/>
      <c r="I627" s="59"/>
      <c r="J627" s="56"/>
      <c r="K627" s="61"/>
      <c r="L627" s="61"/>
      <c r="Q627" s="49"/>
      <c r="R627" s="49"/>
      <c r="S627" s="50"/>
      <c r="T627" s="50"/>
      <c r="U627" s="50"/>
      <c r="V627" s="50"/>
      <c r="W627" s="50"/>
      <c r="X627" s="50"/>
      <c r="Y627" s="50"/>
      <c r="Z627" s="50"/>
      <c r="AA627" s="50" t="str">
        <f t="shared" si="1787"/>
        <v>NA</v>
      </c>
      <c r="AB627" s="75" t="str">
        <f t="shared" si="1788"/>
        <v>NA</v>
      </c>
      <c r="AC627" s="47" t="s">
        <v>987</v>
      </c>
      <c r="AD627" s="47" t="s">
        <v>987</v>
      </c>
      <c r="AE627" s="47" t="s">
        <v>987</v>
      </c>
      <c r="AF627" s="47" t="s">
        <v>987</v>
      </c>
    </row>
    <row r="628" spans="1:32" x14ac:dyDescent="0.15">
      <c r="A628" s="43"/>
      <c r="B628" s="57"/>
      <c r="C628" s="57"/>
      <c r="D628" s="58"/>
      <c r="E628" s="58"/>
      <c r="F628" s="58"/>
      <c r="G628" s="46"/>
      <c r="H628" s="47"/>
      <c r="I628" s="59"/>
      <c r="J628" s="56"/>
      <c r="K628" s="61"/>
      <c r="L628" s="61"/>
      <c r="Q628" s="49"/>
      <c r="R628" s="49"/>
      <c r="S628" s="50"/>
      <c r="T628" s="50"/>
      <c r="U628" s="50"/>
      <c r="V628" s="50"/>
      <c r="W628" s="50"/>
      <c r="X628" s="50"/>
      <c r="Y628" s="50"/>
      <c r="Z628" s="50"/>
      <c r="AA628" s="50" t="str">
        <f t="shared" si="1787"/>
        <v>NA</v>
      </c>
      <c r="AB628" s="75" t="str">
        <f t="shared" si="1788"/>
        <v>NA</v>
      </c>
      <c r="AC628" s="47" t="s">
        <v>987</v>
      </c>
      <c r="AD628" s="47" t="s">
        <v>987</v>
      </c>
      <c r="AE628" s="47" t="s">
        <v>987</v>
      </c>
      <c r="AF628" s="47" t="s">
        <v>987</v>
      </c>
    </row>
    <row r="629" spans="1:32" x14ac:dyDescent="0.15">
      <c r="A629" s="43"/>
      <c r="B629" s="57"/>
      <c r="C629" s="57"/>
      <c r="D629" s="58"/>
      <c r="E629" s="58"/>
      <c r="F629" s="58"/>
      <c r="G629" s="46"/>
      <c r="H629" s="47"/>
      <c r="I629" s="59"/>
      <c r="J629" s="56"/>
      <c r="K629" s="61"/>
      <c r="L629" s="61"/>
      <c r="Q629" s="49"/>
      <c r="R629" s="49"/>
      <c r="S629" s="50"/>
      <c r="T629" s="50"/>
      <c r="U629" s="50"/>
      <c r="V629" s="50"/>
      <c r="W629" s="50"/>
      <c r="X629" s="50"/>
      <c r="Y629" s="50"/>
      <c r="Z629" s="50"/>
      <c r="AA629" s="50" t="str">
        <f t="shared" si="1787"/>
        <v>NA</v>
      </c>
      <c r="AB629" s="75" t="str">
        <f t="shared" si="1788"/>
        <v>NA</v>
      </c>
      <c r="AC629" s="47" t="s">
        <v>987</v>
      </c>
      <c r="AD629" s="47" t="s">
        <v>987</v>
      </c>
      <c r="AE629" s="47" t="s">
        <v>987</v>
      </c>
      <c r="AF629" s="47" t="s">
        <v>987</v>
      </c>
    </row>
    <row r="630" spans="1:32" x14ac:dyDescent="0.15">
      <c r="A630" s="43"/>
      <c r="B630" s="57"/>
      <c r="C630" s="57"/>
      <c r="D630" s="58"/>
      <c r="E630" s="58"/>
      <c r="F630" s="58"/>
      <c r="G630" s="46"/>
      <c r="H630" s="47"/>
      <c r="I630" s="59"/>
      <c r="J630" s="56"/>
      <c r="K630" s="61"/>
      <c r="L630" s="61"/>
      <c r="Q630" s="49"/>
      <c r="R630" s="49"/>
      <c r="S630" s="50"/>
      <c r="T630" s="50"/>
      <c r="U630" s="50"/>
      <c r="V630" s="50"/>
      <c r="W630" s="50"/>
      <c r="X630" s="50"/>
      <c r="Y630" s="50"/>
      <c r="Z630" s="50"/>
      <c r="AA630" s="50" t="str">
        <f t="shared" si="1787"/>
        <v>NA</v>
      </c>
      <c r="AB630" s="75" t="str">
        <f t="shared" si="1788"/>
        <v>NA</v>
      </c>
      <c r="AC630" s="47" t="s">
        <v>987</v>
      </c>
      <c r="AD630" s="47" t="s">
        <v>987</v>
      </c>
      <c r="AE630" s="47" t="s">
        <v>987</v>
      </c>
      <c r="AF630" s="47" t="s">
        <v>987</v>
      </c>
    </row>
    <row r="631" spans="1:32" x14ac:dyDescent="0.15">
      <c r="A631" s="43"/>
      <c r="B631" s="57"/>
      <c r="C631" s="57"/>
      <c r="D631" s="58"/>
      <c r="E631" s="58"/>
      <c r="F631" s="58"/>
      <c r="G631" s="46"/>
      <c r="H631" s="47"/>
      <c r="I631" s="59"/>
      <c r="J631" s="56"/>
      <c r="K631" s="61"/>
      <c r="L631" s="61"/>
      <c r="Q631" s="49"/>
      <c r="R631" s="49"/>
      <c r="S631" s="50"/>
      <c r="T631" s="50"/>
      <c r="U631" s="50"/>
      <c r="V631" s="50"/>
      <c r="W631" s="50"/>
      <c r="X631" s="50"/>
      <c r="Y631" s="50"/>
      <c r="Z631" s="50"/>
      <c r="AA631" s="50" t="str">
        <f t="shared" ref="AA631:AA673" si="1789">IF(ISERROR(MIN(86400*AB631/(4*3600), 1)), "NA", MIN(86400*AB631/(4*3600), 1))</f>
        <v>NA</v>
      </c>
      <c r="AB631" s="75" t="str">
        <f t="shared" ref="AB631:AB673" si="1790">IF(AC631="-","NA",SUM(AC631:AF631))</f>
        <v>NA</v>
      </c>
      <c r="AC631" s="47" t="s">
        <v>987</v>
      </c>
      <c r="AD631" s="47" t="s">
        <v>987</v>
      </c>
      <c r="AE631" s="47" t="s">
        <v>987</v>
      </c>
      <c r="AF631" s="47" t="s">
        <v>987</v>
      </c>
    </row>
    <row r="632" spans="1:32" x14ac:dyDescent="0.15">
      <c r="A632" s="43"/>
      <c r="B632" s="57"/>
      <c r="C632" s="57"/>
      <c r="D632" s="58"/>
      <c r="E632" s="58"/>
      <c r="F632" s="58"/>
      <c r="G632" s="46"/>
      <c r="H632" s="47"/>
      <c r="I632" s="59"/>
      <c r="J632" s="56"/>
      <c r="K632" s="61"/>
      <c r="L632" s="61"/>
      <c r="Q632" s="49"/>
      <c r="R632" s="49"/>
      <c r="S632" s="50"/>
      <c r="T632" s="50"/>
      <c r="U632" s="50"/>
      <c r="V632" s="50"/>
      <c r="W632" s="50"/>
      <c r="X632" s="50"/>
      <c r="Y632" s="50"/>
      <c r="Z632" s="50"/>
      <c r="AA632" s="50" t="str">
        <f t="shared" si="1789"/>
        <v>NA</v>
      </c>
      <c r="AB632" s="75" t="str">
        <f t="shared" si="1790"/>
        <v>NA</v>
      </c>
      <c r="AC632" s="47" t="s">
        <v>987</v>
      </c>
      <c r="AD632" s="47" t="s">
        <v>987</v>
      </c>
      <c r="AE632" s="47" t="s">
        <v>987</v>
      </c>
      <c r="AF632" s="47" t="s">
        <v>987</v>
      </c>
    </row>
    <row r="633" spans="1:32" x14ac:dyDescent="0.15">
      <c r="A633" s="43"/>
      <c r="B633" s="57"/>
      <c r="C633" s="57"/>
      <c r="D633" s="58"/>
      <c r="E633" s="58"/>
      <c r="F633" s="58"/>
      <c r="G633" s="46"/>
      <c r="H633" s="47"/>
      <c r="I633" s="59"/>
      <c r="J633" s="56"/>
      <c r="K633" s="61"/>
      <c r="L633" s="61"/>
      <c r="Q633" s="49"/>
      <c r="R633" s="49"/>
      <c r="S633" s="50"/>
      <c r="T633" s="50"/>
      <c r="U633" s="50"/>
      <c r="V633" s="50"/>
      <c r="W633" s="50"/>
      <c r="X633" s="50"/>
      <c r="Y633" s="50"/>
      <c r="Z633" s="50"/>
      <c r="AA633" s="50" t="str">
        <f t="shared" si="1789"/>
        <v>NA</v>
      </c>
      <c r="AB633" s="75" t="str">
        <f t="shared" si="1790"/>
        <v>NA</v>
      </c>
      <c r="AC633" s="47" t="s">
        <v>987</v>
      </c>
      <c r="AD633" s="47" t="s">
        <v>987</v>
      </c>
      <c r="AE633" s="47" t="s">
        <v>987</v>
      </c>
      <c r="AF633" s="47" t="s">
        <v>987</v>
      </c>
    </row>
    <row r="634" spans="1:32" x14ac:dyDescent="0.15">
      <c r="A634" s="43"/>
      <c r="B634" s="57"/>
      <c r="C634" s="57"/>
      <c r="D634" s="58"/>
      <c r="E634" s="58"/>
      <c r="F634" s="58"/>
      <c r="G634" s="46"/>
      <c r="H634" s="47"/>
      <c r="I634" s="59"/>
      <c r="J634" s="56"/>
      <c r="K634" s="61"/>
      <c r="L634" s="61"/>
      <c r="Q634" s="49"/>
      <c r="R634" s="49"/>
      <c r="S634" s="50"/>
      <c r="T634" s="50"/>
      <c r="U634" s="50"/>
      <c r="V634" s="50"/>
      <c r="W634" s="50"/>
      <c r="X634" s="50"/>
      <c r="Y634" s="50"/>
      <c r="Z634" s="50"/>
      <c r="AA634" s="50" t="str">
        <f t="shared" si="1789"/>
        <v>NA</v>
      </c>
      <c r="AB634" s="75" t="str">
        <f t="shared" si="1790"/>
        <v>NA</v>
      </c>
      <c r="AC634" s="47" t="s">
        <v>987</v>
      </c>
      <c r="AD634" s="47" t="s">
        <v>987</v>
      </c>
      <c r="AE634" s="47" t="s">
        <v>987</v>
      </c>
      <c r="AF634" s="47" t="s">
        <v>987</v>
      </c>
    </row>
    <row r="635" spans="1:32" x14ac:dyDescent="0.15">
      <c r="A635" s="43"/>
      <c r="B635" s="57"/>
      <c r="C635" s="57"/>
      <c r="D635" s="58"/>
      <c r="E635" s="58"/>
      <c r="F635" s="58"/>
      <c r="G635" s="46"/>
      <c r="H635" s="47"/>
      <c r="I635" s="59"/>
      <c r="J635" s="56"/>
      <c r="K635" s="61"/>
      <c r="L635" s="61"/>
      <c r="Q635" s="49"/>
      <c r="R635" s="49"/>
      <c r="S635" s="50"/>
      <c r="T635" s="50"/>
      <c r="U635" s="50"/>
      <c r="V635" s="50"/>
      <c r="W635" s="50"/>
      <c r="X635" s="50"/>
      <c r="Y635" s="50"/>
      <c r="Z635" s="50"/>
      <c r="AA635" s="50" t="str">
        <f t="shared" si="1789"/>
        <v>NA</v>
      </c>
      <c r="AB635" s="75" t="str">
        <f t="shared" si="1790"/>
        <v>NA</v>
      </c>
      <c r="AC635" s="47" t="s">
        <v>987</v>
      </c>
      <c r="AD635" s="47" t="s">
        <v>987</v>
      </c>
      <c r="AE635" s="47" t="s">
        <v>987</v>
      </c>
      <c r="AF635" s="47" t="s">
        <v>987</v>
      </c>
    </row>
    <row r="636" spans="1:32" x14ac:dyDescent="0.15">
      <c r="A636" s="43"/>
      <c r="B636" s="57"/>
      <c r="C636" s="57"/>
      <c r="D636" s="58"/>
      <c r="E636" s="58"/>
      <c r="F636" s="58"/>
      <c r="G636" s="46"/>
      <c r="H636" s="47"/>
      <c r="I636" s="59"/>
      <c r="J636" s="56"/>
      <c r="K636" s="61"/>
      <c r="L636" s="61"/>
      <c r="Q636" s="49"/>
      <c r="R636" s="49"/>
      <c r="S636" s="50"/>
      <c r="T636" s="50"/>
      <c r="U636" s="50"/>
      <c r="V636" s="50"/>
      <c r="W636" s="50"/>
      <c r="X636" s="50"/>
      <c r="Y636" s="50"/>
      <c r="Z636" s="50"/>
      <c r="AA636" s="50" t="str">
        <f t="shared" si="1789"/>
        <v>NA</v>
      </c>
      <c r="AB636" s="75" t="str">
        <f t="shared" si="1790"/>
        <v>NA</v>
      </c>
      <c r="AC636" s="47" t="s">
        <v>987</v>
      </c>
      <c r="AD636" s="47" t="s">
        <v>987</v>
      </c>
      <c r="AE636" s="47" t="s">
        <v>987</v>
      </c>
      <c r="AF636" s="47" t="s">
        <v>987</v>
      </c>
    </row>
    <row r="637" spans="1:32" x14ac:dyDescent="0.15">
      <c r="A637" s="43"/>
      <c r="B637" s="57"/>
      <c r="C637" s="57"/>
      <c r="D637" s="58"/>
      <c r="E637" s="58"/>
      <c r="F637" s="58"/>
      <c r="G637" s="46"/>
      <c r="H637" s="47"/>
      <c r="I637" s="59"/>
      <c r="J637" s="56"/>
      <c r="K637" s="61"/>
      <c r="L637" s="61"/>
      <c r="Q637" s="49"/>
      <c r="R637" s="49"/>
      <c r="S637" s="50"/>
      <c r="T637" s="50"/>
      <c r="U637" s="50"/>
      <c r="V637" s="50"/>
      <c r="W637" s="50"/>
      <c r="X637" s="50"/>
      <c r="Y637" s="50"/>
      <c r="Z637" s="50"/>
      <c r="AA637" s="50" t="str">
        <f t="shared" si="1789"/>
        <v>NA</v>
      </c>
      <c r="AB637" s="75" t="str">
        <f t="shared" si="1790"/>
        <v>NA</v>
      </c>
      <c r="AC637" s="47" t="s">
        <v>987</v>
      </c>
      <c r="AD637" s="47" t="s">
        <v>987</v>
      </c>
      <c r="AE637" s="47" t="s">
        <v>987</v>
      </c>
      <c r="AF637" s="47" t="s">
        <v>987</v>
      </c>
    </row>
    <row r="638" spans="1:32" x14ac:dyDescent="0.15">
      <c r="A638" s="43"/>
      <c r="B638" s="57"/>
      <c r="C638" s="57"/>
      <c r="D638" s="58"/>
      <c r="E638" s="58"/>
      <c r="F638" s="58"/>
      <c r="G638" s="46"/>
      <c r="H638" s="47"/>
      <c r="I638" s="59"/>
      <c r="J638" s="56"/>
      <c r="K638" s="61"/>
      <c r="L638" s="61"/>
      <c r="Q638" s="49"/>
      <c r="R638" s="49"/>
      <c r="S638" s="50"/>
      <c r="T638" s="50"/>
      <c r="U638" s="50"/>
      <c r="V638" s="50"/>
      <c r="W638" s="50"/>
      <c r="X638" s="50"/>
      <c r="Y638" s="50"/>
      <c r="Z638" s="50"/>
      <c r="AA638" s="50" t="str">
        <f t="shared" si="1789"/>
        <v>NA</v>
      </c>
      <c r="AB638" s="75" t="str">
        <f t="shared" si="1790"/>
        <v>NA</v>
      </c>
      <c r="AC638" s="47" t="s">
        <v>987</v>
      </c>
      <c r="AD638" s="47" t="s">
        <v>987</v>
      </c>
      <c r="AE638" s="47" t="s">
        <v>987</v>
      </c>
      <c r="AF638" s="47" t="s">
        <v>987</v>
      </c>
    </row>
    <row r="639" spans="1:32" x14ac:dyDescent="0.15">
      <c r="A639" s="43"/>
      <c r="B639" s="57"/>
      <c r="C639" s="57"/>
      <c r="D639" s="58"/>
      <c r="E639" s="58"/>
      <c r="F639" s="58"/>
      <c r="G639" s="46"/>
      <c r="H639" s="47"/>
      <c r="I639" s="59"/>
      <c r="J639" s="56"/>
      <c r="K639" s="61"/>
      <c r="L639" s="61"/>
      <c r="Q639" s="49"/>
      <c r="R639" s="49"/>
      <c r="S639" s="50"/>
      <c r="T639" s="50"/>
      <c r="U639" s="50"/>
      <c r="V639" s="50"/>
      <c r="W639" s="50"/>
      <c r="X639" s="50"/>
      <c r="Y639" s="50"/>
      <c r="Z639" s="50"/>
      <c r="AA639" s="50" t="str">
        <f t="shared" si="1789"/>
        <v>NA</v>
      </c>
      <c r="AB639" s="75" t="str">
        <f t="shared" si="1790"/>
        <v>NA</v>
      </c>
      <c r="AC639" s="47" t="s">
        <v>987</v>
      </c>
      <c r="AD639" s="47" t="s">
        <v>987</v>
      </c>
      <c r="AE639" s="47" t="s">
        <v>987</v>
      </c>
      <c r="AF639" s="47" t="s">
        <v>987</v>
      </c>
    </row>
    <row r="640" spans="1:32" x14ac:dyDescent="0.15">
      <c r="A640" s="43"/>
      <c r="B640" s="57"/>
      <c r="C640" s="57"/>
      <c r="D640" s="58"/>
      <c r="E640" s="58"/>
      <c r="F640" s="58"/>
      <c r="G640" s="46"/>
      <c r="H640" s="47"/>
      <c r="I640" s="59"/>
      <c r="J640" s="56"/>
      <c r="K640" s="61"/>
      <c r="L640" s="61"/>
      <c r="Q640" s="49"/>
      <c r="R640" s="49"/>
      <c r="S640" s="50"/>
      <c r="T640" s="50"/>
      <c r="U640" s="50"/>
      <c r="V640" s="50"/>
      <c r="W640" s="50"/>
      <c r="X640" s="50"/>
      <c r="Y640" s="50"/>
      <c r="Z640" s="50"/>
      <c r="AA640" s="50" t="str">
        <f t="shared" si="1789"/>
        <v>NA</v>
      </c>
      <c r="AB640" s="75" t="str">
        <f t="shared" si="1790"/>
        <v>NA</v>
      </c>
      <c r="AC640" s="47" t="s">
        <v>987</v>
      </c>
      <c r="AD640" s="47" t="s">
        <v>987</v>
      </c>
      <c r="AE640" s="47" t="s">
        <v>987</v>
      </c>
      <c r="AF640" s="47" t="s">
        <v>987</v>
      </c>
    </row>
    <row r="641" spans="1:32" x14ac:dyDescent="0.15">
      <c r="A641" s="43"/>
      <c r="B641" s="57"/>
      <c r="C641" s="57"/>
      <c r="D641" s="58"/>
      <c r="E641" s="58"/>
      <c r="F641" s="58"/>
      <c r="G641" s="46"/>
      <c r="H641" s="47"/>
      <c r="I641" s="59"/>
      <c r="J641" s="56"/>
      <c r="K641" s="61"/>
      <c r="L641" s="61"/>
      <c r="Q641" s="49"/>
      <c r="R641" s="49"/>
      <c r="S641" s="50"/>
      <c r="T641" s="50"/>
      <c r="U641" s="50"/>
      <c r="V641" s="50"/>
      <c r="W641" s="50"/>
      <c r="X641" s="50"/>
      <c r="Y641" s="50"/>
      <c r="Z641" s="50"/>
      <c r="AA641" s="50" t="str">
        <f t="shared" si="1789"/>
        <v>NA</v>
      </c>
      <c r="AB641" s="75" t="str">
        <f t="shared" si="1790"/>
        <v>NA</v>
      </c>
      <c r="AC641" s="47" t="s">
        <v>987</v>
      </c>
      <c r="AD641" s="47" t="s">
        <v>987</v>
      </c>
      <c r="AE641" s="47" t="s">
        <v>987</v>
      </c>
      <c r="AF641" s="47" t="s">
        <v>987</v>
      </c>
    </row>
    <row r="642" spans="1:32" x14ac:dyDescent="0.15">
      <c r="A642" s="43"/>
      <c r="B642" s="57"/>
      <c r="C642" s="57"/>
      <c r="D642" s="58"/>
      <c r="E642" s="58"/>
      <c r="F642" s="58"/>
      <c r="G642" s="46"/>
      <c r="H642" s="47"/>
      <c r="I642" s="59"/>
      <c r="J642" s="56"/>
      <c r="K642" s="61"/>
      <c r="L642" s="61"/>
      <c r="Q642" s="49"/>
      <c r="R642" s="49"/>
      <c r="S642" s="50"/>
      <c r="T642" s="50"/>
      <c r="U642" s="50"/>
      <c r="V642" s="50"/>
      <c r="W642" s="50"/>
      <c r="X642" s="50"/>
      <c r="Y642" s="50"/>
      <c r="Z642" s="50"/>
      <c r="AA642" s="50" t="str">
        <f t="shared" si="1789"/>
        <v>NA</v>
      </c>
      <c r="AB642" s="75" t="str">
        <f t="shared" si="1790"/>
        <v>NA</v>
      </c>
      <c r="AC642" s="47" t="s">
        <v>987</v>
      </c>
      <c r="AD642" s="47" t="s">
        <v>987</v>
      </c>
      <c r="AE642" s="47" t="s">
        <v>987</v>
      </c>
      <c r="AF642" s="47" t="s">
        <v>987</v>
      </c>
    </row>
    <row r="643" spans="1:32" x14ac:dyDescent="0.15">
      <c r="A643" s="43"/>
      <c r="B643" s="57"/>
      <c r="C643" s="57"/>
      <c r="D643" s="58"/>
      <c r="E643" s="58"/>
      <c r="F643" s="58"/>
      <c r="G643" s="46"/>
      <c r="H643" s="47"/>
      <c r="I643" s="59"/>
      <c r="J643" s="56"/>
      <c r="K643" s="61"/>
      <c r="L643" s="61"/>
      <c r="Q643" s="49"/>
      <c r="R643" s="49"/>
      <c r="S643" s="50"/>
      <c r="T643" s="50"/>
      <c r="U643" s="50"/>
      <c r="V643" s="50"/>
      <c r="W643" s="50"/>
      <c r="X643" s="50"/>
      <c r="Y643" s="50"/>
      <c r="Z643" s="50"/>
      <c r="AA643" s="50" t="str">
        <f t="shared" si="1789"/>
        <v>NA</v>
      </c>
      <c r="AB643" s="75" t="str">
        <f t="shared" si="1790"/>
        <v>NA</v>
      </c>
      <c r="AC643" s="47" t="s">
        <v>987</v>
      </c>
      <c r="AD643" s="47" t="s">
        <v>987</v>
      </c>
      <c r="AE643" s="47" t="s">
        <v>987</v>
      </c>
      <c r="AF643" s="47" t="s">
        <v>987</v>
      </c>
    </row>
    <row r="644" spans="1:32" x14ac:dyDescent="0.15">
      <c r="A644" s="43"/>
      <c r="B644" s="57"/>
      <c r="C644" s="57"/>
      <c r="D644" s="58"/>
      <c r="E644" s="58"/>
      <c r="F644" s="58"/>
      <c r="G644" s="46"/>
      <c r="H644" s="47"/>
      <c r="I644" s="59"/>
      <c r="J644" s="56"/>
      <c r="K644" s="61"/>
      <c r="L644" s="61"/>
      <c r="Q644" s="49"/>
      <c r="R644" s="49"/>
      <c r="S644" s="50"/>
      <c r="T644" s="50"/>
      <c r="U644" s="50"/>
      <c r="V644" s="50"/>
      <c r="W644" s="50"/>
      <c r="X644" s="50"/>
      <c r="Y644" s="50"/>
      <c r="Z644" s="50"/>
      <c r="AA644" s="50" t="str">
        <f t="shared" si="1789"/>
        <v>NA</v>
      </c>
      <c r="AB644" s="75" t="str">
        <f t="shared" si="1790"/>
        <v>NA</v>
      </c>
      <c r="AC644" s="47" t="s">
        <v>987</v>
      </c>
      <c r="AD644" s="47" t="s">
        <v>987</v>
      </c>
      <c r="AE644" s="47" t="s">
        <v>987</v>
      </c>
      <c r="AF644" s="47" t="s">
        <v>987</v>
      </c>
    </row>
    <row r="645" spans="1:32" x14ac:dyDescent="0.15">
      <c r="A645" s="43"/>
      <c r="B645" s="57"/>
      <c r="C645" s="57"/>
      <c r="D645" s="58"/>
      <c r="E645" s="58"/>
      <c r="F645" s="58"/>
      <c r="G645" s="46"/>
      <c r="H645" s="47"/>
      <c r="I645" s="59"/>
      <c r="J645" s="56"/>
      <c r="K645" s="61"/>
      <c r="L645" s="61"/>
      <c r="Q645" s="49"/>
      <c r="R645" s="49"/>
      <c r="S645" s="50"/>
      <c r="T645" s="50"/>
      <c r="U645" s="50"/>
      <c r="V645" s="50"/>
      <c r="W645" s="50"/>
      <c r="X645" s="50"/>
      <c r="Y645" s="50"/>
      <c r="Z645" s="50"/>
      <c r="AA645" s="50" t="str">
        <f t="shared" si="1789"/>
        <v>NA</v>
      </c>
      <c r="AB645" s="75" t="str">
        <f t="shared" si="1790"/>
        <v>NA</v>
      </c>
      <c r="AC645" s="47" t="s">
        <v>987</v>
      </c>
      <c r="AD645" s="47" t="s">
        <v>987</v>
      </c>
      <c r="AE645" s="47" t="s">
        <v>987</v>
      </c>
      <c r="AF645" s="47" t="s">
        <v>987</v>
      </c>
    </row>
    <row r="646" spans="1:32" x14ac:dyDescent="0.15">
      <c r="A646" s="43"/>
      <c r="B646" s="57"/>
      <c r="C646" s="57"/>
      <c r="D646" s="58"/>
      <c r="E646" s="58"/>
      <c r="F646" s="58"/>
      <c r="G646" s="46"/>
      <c r="H646" s="47"/>
      <c r="I646" s="59"/>
      <c r="J646" s="56"/>
      <c r="K646" s="61"/>
      <c r="L646" s="61"/>
      <c r="Q646" s="49"/>
      <c r="R646" s="49"/>
      <c r="S646" s="50"/>
      <c r="T646" s="50"/>
      <c r="U646" s="50"/>
      <c r="V646" s="50"/>
      <c r="W646" s="50"/>
      <c r="X646" s="50"/>
      <c r="Y646" s="50"/>
      <c r="Z646" s="50"/>
      <c r="AA646" s="50" t="str">
        <f t="shared" si="1789"/>
        <v>NA</v>
      </c>
      <c r="AB646" s="75" t="str">
        <f t="shared" si="1790"/>
        <v>NA</v>
      </c>
      <c r="AC646" s="47" t="s">
        <v>987</v>
      </c>
      <c r="AD646" s="47" t="s">
        <v>987</v>
      </c>
      <c r="AE646" s="47" t="s">
        <v>987</v>
      </c>
      <c r="AF646" s="47" t="s">
        <v>987</v>
      </c>
    </row>
    <row r="647" spans="1:32" x14ac:dyDescent="0.15">
      <c r="A647" s="43"/>
      <c r="B647" s="57"/>
      <c r="C647" s="57"/>
      <c r="D647" s="58"/>
      <c r="E647" s="58"/>
      <c r="F647" s="58"/>
      <c r="G647" s="46"/>
      <c r="H647" s="47"/>
      <c r="I647" s="59"/>
      <c r="J647" s="56"/>
      <c r="K647" s="61"/>
      <c r="L647" s="61"/>
      <c r="Q647" s="49"/>
      <c r="R647" s="49"/>
      <c r="S647" s="50"/>
      <c r="T647" s="50"/>
      <c r="U647" s="50"/>
      <c r="V647" s="50"/>
      <c r="W647" s="50"/>
      <c r="X647" s="50"/>
      <c r="Y647" s="50"/>
      <c r="Z647" s="50"/>
      <c r="AA647" s="50" t="str">
        <f t="shared" si="1789"/>
        <v>NA</v>
      </c>
      <c r="AB647" s="75" t="str">
        <f t="shared" si="1790"/>
        <v>NA</v>
      </c>
      <c r="AC647" s="47" t="s">
        <v>987</v>
      </c>
      <c r="AD647" s="47" t="s">
        <v>987</v>
      </c>
      <c r="AE647" s="47" t="s">
        <v>987</v>
      </c>
      <c r="AF647" s="47" t="s">
        <v>987</v>
      </c>
    </row>
    <row r="648" spans="1:32" x14ac:dyDescent="0.15">
      <c r="A648" s="43"/>
      <c r="B648" s="57"/>
      <c r="C648" s="57"/>
      <c r="D648" s="58"/>
      <c r="E648" s="58"/>
      <c r="F648" s="58"/>
      <c r="G648" s="46"/>
      <c r="H648" s="47"/>
      <c r="I648" s="59"/>
      <c r="J648" s="56"/>
      <c r="K648" s="61"/>
      <c r="L648" s="61"/>
      <c r="Q648" s="49"/>
      <c r="R648" s="49"/>
      <c r="S648" s="50"/>
      <c r="T648" s="50"/>
      <c r="U648" s="50"/>
      <c r="V648" s="50"/>
      <c r="W648" s="50"/>
      <c r="X648" s="50"/>
      <c r="Y648" s="50"/>
      <c r="Z648" s="50"/>
      <c r="AA648" s="50" t="str">
        <f t="shared" si="1789"/>
        <v>NA</v>
      </c>
      <c r="AB648" s="75" t="str">
        <f t="shared" si="1790"/>
        <v>NA</v>
      </c>
      <c r="AC648" s="47" t="s">
        <v>987</v>
      </c>
      <c r="AD648" s="47" t="s">
        <v>987</v>
      </c>
      <c r="AE648" s="47" t="s">
        <v>987</v>
      </c>
      <c r="AF648" s="47" t="s">
        <v>987</v>
      </c>
    </row>
    <row r="649" spans="1:32" x14ac:dyDescent="0.15">
      <c r="A649" s="43"/>
      <c r="B649" s="57"/>
      <c r="C649" s="57"/>
      <c r="D649" s="58"/>
      <c r="E649" s="58"/>
      <c r="F649" s="58"/>
      <c r="G649" s="46"/>
      <c r="H649" s="47"/>
      <c r="I649" s="59"/>
      <c r="J649" s="56"/>
      <c r="K649" s="61"/>
      <c r="L649" s="61"/>
      <c r="Q649" s="49"/>
      <c r="R649" s="49"/>
      <c r="S649" s="50"/>
      <c r="T649" s="50"/>
      <c r="U649" s="50"/>
      <c r="V649" s="50"/>
      <c r="W649" s="50"/>
      <c r="X649" s="50"/>
      <c r="Y649" s="50"/>
      <c r="Z649" s="50"/>
      <c r="AA649" s="50" t="str">
        <f t="shared" si="1789"/>
        <v>NA</v>
      </c>
      <c r="AB649" s="75" t="str">
        <f t="shared" si="1790"/>
        <v>NA</v>
      </c>
      <c r="AC649" s="47" t="s">
        <v>987</v>
      </c>
      <c r="AD649" s="47" t="s">
        <v>987</v>
      </c>
      <c r="AE649" s="47" t="s">
        <v>987</v>
      </c>
      <c r="AF649" s="47" t="s">
        <v>987</v>
      </c>
    </row>
    <row r="650" spans="1:32" x14ac:dyDescent="0.15">
      <c r="A650" s="43"/>
      <c r="B650" s="57"/>
      <c r="C650" s="57"/>
      <c r="D650" s="58"/>
      <c r="E650" s="58"/>
      <c r="F650" s="58"/>
      <c r="G650" s="46"/>
      <c r="H650" s="47"/>
      <c r="I650" s="59"/>
      <c r="J650" s="56"/>
      <c r="K650" s="61"/>
      <c r="L650" s="61"/>
      <c r="Q650" s="49"/>
      <c r="R650" s="49"/>
      <c r="S650" s="50"/>
      <c r="T650" s="50"/>
      <c r="U650" s="50"/>
      <c r="V650" s="50"/>
      <c r="W650" s="50"/>
      <c r="X650" s="50"/>
      <c r="Y650" s="50"/>
      <c r="Z650" s="50"/>
      <c r="AA650" s="50" t="str">
        <f t="shared" si="1789"/>
        <v>NA</v>
      </c>
      <c r="AB650" s="75" t="str">
        <f t="shared" si="1790"/>
        <v>NA</v>
      </c>
      <c r="AC650" s="47" t="s">
        <v>987</v>
      </c>
      <c r="AD650" s="47" t="s">
        <v>987</v>
      </c>
      <c r="AE650" s="47" t="s">
        <v>987</v>
      </c>
      <c r="AF650" s="47" t="s">
        <v>987</v>
      </c>
    </row>
    <row r="651" spans="1:32" x14ac:dyDescent="0.15">
      <c r="A651" s="43"/>
      <c r="B651" s="57"/>
      <c r="C651" s="57"/>
      <c r="D651" s="58"/>
      <c r="E651" s="58"/>
      <c r="F651" s="58"/>
      <c r="G651" s="46"/>
      <c r="H651" s="47"/>
      <c r="I651" s="59"/>
      <c r="J651" s="56"/>
      <c r="K651" s="61"/>
      <c r="L651" s="61"/>
      <c r="Q651" s="49"/>
      <c r="R651" s="49"/>
      <c r="S651" s="50"/>
      <c r="T651" s="50"/>
      <c r="U651" s="50"/>
      <c r="V651" s="50"/>
      <c r="W651" s="50"/>
      <c r="X651" s="50"/>
      <c r="Y651" s="50"/>
      <c r="Z651" s="50"/>
      <c r="AA651" s="50" t="str">
        <f t="shared" si="1789"/>
        <v>NA</v>
      </c>
      <c r="AB651" s="75" t="str">
        <f t="shared" si="1790"/>
        <v>NA</v>
      </c>
      <c r="AC651" s="47" t="s">
        <v>987</v>
      </c>
      <c r="AD651" s="47" t="s">
        <v>987</v>
      </c>
      <c r="AE651" s="47" t="s">
        <v>987</v>
      </c>
      <c r="AF651" s="47" t="s">
        <v>987</v>
      </c>
    </row>
    <row r="652" spans="1:32" x14ac:dyDescent="0.15">
      <c r="A652" s="43"/>
      <c r="B652" s="57"/>
      <c r="C652" s="57"/>
      <c r="D652" s="58"/>
      <c r="E652" s="58"/>
      <c r="F652" s="58"/>
      <c r="G652" s="46"/>
      <c r="H652" s="47"/>
      <c r="I652" s="59"/>
      <c r="J652" s="56"/>
      <c r="K652" s="61"/>
      <c r="L652" s="61"/>
      <c r="Q652" s="49"/>
      <c r="R652" s="49"/>
      <c r="S652" s="50"/>
      <c r="T652" s="50"/>
      <c r="U652" s="50"/>
      <c r="V652" s="50"/>
      <c r="W652" s="50"/>
      <c r="X652" s="50"/>
      <c r="Y652" s="50"/>
      <c r="Z652" s="50"/>
      <c r="AA652" s="50" t="str">
        <f t="shared" si="1789"/>
        <v>NA</v>
      </c>
      <c r="AB652" s="75" t="str">
        <f t="shared" si="1790"/>
        <v>NA</v>
      </c>
      <c r="AC652" s="47" t="s">
        <v>987</v>
      </c>
      <c r="AD652" s="47" t="s">
        <v>987</v>
      </c>
      <c r="AE652" s="47" t="s">
        <v>987</v>
      </c>
      <c r="AF652" s="47" t="s">
        <v>987</v>
      </c>
    </row>
    <row r="653" spans="1:32" x14ac:dyDescent="0.15">
      <c r="A653" s="43"/>
      <c r="B653" s="57"/>
      <c r="C653" s="57"/>
      <c r="D653" s="58"/>
      <c r="E653" s="58"/>
      <c r="F653" s="58"/>
      <c r="G653" s="46"/>
      <c r="H653" s="47"/>
      <c r="I653" s="59"/>
      <c r="J653" s="56"/>
      <c r="K653" s="61"/>
      <c r="L653" s="61"/>
      <c r="Q653" s="49"/>
      <c r="R653" s="49"/>
      <c r="S653" s="50"/>
      <c r="T653" s="50"/>
      <c r="U653" s="50"/>
      <c r="V653" s="50"/>
      <c r="W653" s="50"/>
      <c r="X653" s="50"/>
      <c r="Y653" s="50"/>
      <c r="Z653" s="50"/>
      <c r="AA653" s="50" t="str">
        <f t="shared" si="1789"/>
        <v>NA</v>
      </c>
      <c r="AB653" s="75" t="str">
        <f t="shared" si="1790"/>
        <v>NA</v>
      </c>
      <c r="AC653" s="47" t="s">
        <v>987</v>
      </c>
      <c r="AD653" s="47" t="s">
        <v>987</v>
      </c>
      <c r="AE653" s="47" t="s">
        <v>987</v>
      </c>
      <c r="AF653" s="47" t="s">
        <v>987</v>
      </c>
    </row>
    <row r="654" spans="1:32" x14ac:dyDescent="0.15">
      <c r="A654" s="43"/>
      <c r="B654" s="57"/>
      <c r="C654" s="57"/>
      <c r="D654" s="58"/>
      <c r="E654" s="58"/>
      <c r="F654" s="58"/>
      <c r="G654" s="46"/>
      <c r="H654" s="47"/>
      <c r="I654" s="59"/>
      <c r="J654" s="56"/>
      <c r="K654" s="61"/>
      <c r="L654" s="61"/>
      <c r="Q654" s="49"/>
      <c r="R654" s="49"/>
      <c r="S654" s="50"/>
      <c r="T654" s="50"/>
      <c r="U654" s="50"/>
      <c r="V654" s="50"/>
      <c r="W654" s="50"/>
      <c r="X654" s="50"/>
      <c r="Y654" s="50"/>
      <c r="Z654" s="50"/>
      <c r="AA654" s="50" t="str">
        <f t="shared" si="1789"/>
        <v>NA</v>
      </c>
      <c r="AB654" s="75" t="str">
        <f t="shared" si="1790"/>
        <v>NA</v>
      </c>
      <c r="AC654" s="47" t="s">
        <v>987</v>
      </c>
      <c r="AD654" s="47" t="s">
        <v>987</v>
      </c>
      <c r="AE654" s="47" t="s">
        <v>987</v>
      </c>
      <c r="AF654" s="47" t="s">
        <v>987</v>
      </c>
    </row>
    <row r="655" spans="1:32" x14ac:dyDescent="0.15">
      <c r="A655" s="43"/>
      <c r="B655" s="57"/>
      <c r="C655" s="57"/>
      <c r="D655" s="58"/>
      <c r="E655" s="58"/>
      <c r="F655" s="58"/>
      <c r="G655" s="46"/>
      <c r="H655" s="47"/>
      <c r="I655" s="59"/>
      <c r="J655" s="56"/>
      <c r="K655" s="61"/>
      <c r="L655" s="61"/>
      <c r="Q655" s="49"/>
      <c r="R655" s="49"/>
      <c r="S655" s="50"/>
      <c r="T655" s="50"/>
      <c r="U655" s="50"/>
      <c r="V655" s="50"/>
      <c r="W655" s="50"/>
      <c r="X655" s="50"/>
      <c r="Y655" s="50"/>
      <c r="Z655" s="50"/>
      <c r="AA655" s="50" t="str">
        <f t="shared" si="1789"/>
        <v>NA</v>
      </c>
      <c r="AB655" s="75" t="str">
        <f t="shared" si="1790"/>
        <v>NA</v>
      </c>
      <c r="AC655" s="47" t="s">
        <v>987</v>
      </c>
      <c r="AD655" s="47" t="s">
        <v>987</v>
      </c>
      <c r="AE655" s="47" t="s">
        <v>987</v>
      </c>
      <c r="AF655" s="47" t="s">
        <v>987</v>
      </c>
    </row>
    <row r="656" spans="1:32" x14ac:dyDescent="0.15">
      <c r="A656" s="43"/>
      <c r="B656" s="57"/>
      <c r="C656" s="57"/>
      <c r="D656" s="58"/>
      <c r="E656" s="58"/>
      <c r="F656" s="58"/>
      <c r="G656" s="46"/>
      <c r="H656" s="47"/>
      <c r="I656" s="59"/>
      <c r="J656" s="56"/>
      <c r="K656" s="61"/>
      <c r="L656" s="61"/>
      <c r="Q656" s="49"/>
      <c r="R656" s="49"/>
      <c r="S656" s="50"/>
      <c r="T656" s="50"/>
      <c r="U656" s="50"/>
      <c r="V656" s="50"/>
      <c r="W656" s="50"/>
      <c r="X656" s="50"/>
      <c r="Y656" s="50"/>
      <c r="Z656" s="50"/>
      <c r="AA656" s="50" t="str">
        <f t="shared" si="1789"/>
        <v>NA</v>
      </c>
      <c r="AB656" s="75" t="str">
        <f t="shared" si="1790"/>
        <v>NA</v>
      </c>
      <c r="AC656" s="47" t="s">
        <v>987</v>
      </c>
      <c r="AD656" s="47" t="s">
        <v>987</v>
      </c>
      <c r="AE656" s="47" t="s">
        <v>987</v>
      </c>
      <c r="AF656" s="47" t="s">
        <v>987</v>
      </c>
    </row>
    <row r="657" spans="1:32" x14ac:dyDescent="0.15">
      <c r="A657" s="43"/>
      <c r="B657" s="57"/>
      <c r="C657" s="57"/>
      <c r="D657" s="58"/>
      <c r="E657" s="58"/>
      <c r="F657" s="58"/>
      <c r="G657" s="46"/>
      <c r="H657" s="47"/>
      <c r="I657" s="59"/>
      <c r="J657" s="56"/>
      <c r="K657" s="61"/>
      <c r="L657" s="61"/>
      <c r="Q657" s="49"/>
      <c r="R657" s="49"/>
      <c r="S657" s="50"/>
      <c r="T657" s="50"/>
      <c r="U657" s="50"/>
      <c r="V657" s="50"/>
      <c r="W657" s="50"/>
      <c r="X657" s="50"/>
      <c r="Y657" s="50"/>
      <c r="Z657" s="50"/>
      <c r="AA657" s="50" t="str">
        <f t="shared" si="1789"/>
        <v>NA</v>
      </c>
      <c r="AB657" s="75" t="str">
        <f t="shared" si="1790"/>
        <v>NA</v>
      </c>
      <c r="AC657" s="47" t="s">
        <v>987</v>
      </c>
      <c r="AD657" s="47" t="s">
        <v>987</v>
      </c>
      <c r="AE657" s="47" t="s">
        <v>987</v>
      </c>
      <c r="AF657" s="47" t="s">
        <v>987</v>
      </c>
    </row>
    <row r="658" spans="1:32" x14ac:dyDescent="0.15">
      <c r="A658" s="43"/>
      <c r="B658" s="57"/>
      <c r="C658" s="57"/>
      <c r="D658" s="58"/>
      <c r="E658" s="58"/>
      <c r="F658" s="58"/>
      <c r="G658" s="46"/>
      <c r="H658" s="47"/>
      <c r="I658" s="59"/>
      <c r="J658" s="56"/>
      <c r="K658" s="61"/>
      <c r="L658" s="61"/>
      <c r="Q658" s="49"/>
      <c r="R658" s="49"/>
      <c r="S658" s="50"/>
      <c r="T658" s="50"/>
      <c r="U658" s="50"/>
      <c r="V658" s="50"/>
      <c r="W658" s="50"/>
      <c r="X658" s="50"/>
      <c r="Y658" s="50"/>
      <c r="Z658" s="50"/>
      <c r="AA658" s="50" t="str">
        <f t="shared" si="1789"/>
        <v>NA</v>
      </c>
      <c r="AB658" s="75" t="str">
        <f t="shared" si="1790"/>
        <v>NA</v>
      </c>
      <c r="AC658" s="47" t="s">
        <v>987</v>
      </c>
      <c r="AD658" s="47" t="s">
        <v>987</v>
      </c>
      <c r="AE658" s="47" t="s">
        <v>987</v>
      </c>
      <c r="AF658" s="47" t="s">
        <v>987</v>
      </c>
    </row>
    <row r="659" spans="1:32" x14ac:dyDescent="0.15">
      <c r="A659" s="43"/>
      <c r="B659" s="57"/>
      <c r="C659" s="57"/>
      <c r="D659" s="58"/>
      <c r="E659" s="58"/>
      <c r="F659" s="58"/>
      <c r="G659" s="46"/>
      <c r="H659" s="47"/>
      <c r="I659" s="59"/>
      <c r="J659" s="56"/>
      <c r="K659" s="61"/>
      <c r="L659" s="61"/>
      <c r="Q659" s="49"/>
      <c r="R659" s="49"/>
      <c r="S659" s="50"/>
      <c r="T659" s="50"/>
      <c r="U659" s="50"/>
      <c r="V659" s="50"/>
      <c r="W659" s="50"/>
      <c r="X659" s="50"/>
      <c r="Y659" s="50"/>
      <c r="Z659" s="50"/>
      <c r="AA659" s="50" t="str">
        <f t="shared" si="1789"/>
        <v>NA</v>
      </c>
      <c r="AB659" s="75" t="str">
        <f t="shared" si="1790"/>
        <v>NA</v>
      </c>
      <c r="AC659" s="47" t="s">
        <v>987</v>
      </c>
      <c r="AD659" s="47" t="s">
        <v>987</v>
      </c>
      <c r="AE659" s="47" t="s">
        <v>987</v>
      </c>
      <c r="AF659" s="47" t="s">
        <v>987</v>
      </c>
    </row>
    <row r="660" spans="1:32" x14ac:dyDescent="0.15">
      <c r="A660" s="43"/>
      <c r="B660" s="57"/>
      <c r="C660" s="57"/>
      <c r="D660" s="58"/>
      <c r="E660" s="58"/>
      <c r="F660" s="58"/>
      <c r="G660" s="46"/>
      <c r="H660" s="47"/>
      <c r="I660" s="59"/>
      <c r="J660" s="56"/>
      <c r="K660" s="61"/>
      <c r="L660" s="61"/>
      <c r="Q660" s="49"/>
      <c r="R660" s="49"/>
      <c r="S660" s="50"/>
      <c r="T660" s="50"/>
      <c r="U660" s="50"/>
      <c r="V660" s="50"/>
      <c r="W660" s="50"/>
      <c r="X660" s="50"/>
      <c r="Y660" s="50"/>
      <c r="Z660" s="50"/>
      <c r="AA660" s="50" t="str">
        <f t="shared" si="1789"/>
        <v>NA</v>
      </c>
      <c r="AB660" s="75" t="str">
        <f t="shared" si="1790"/>
        <v>NA</v>
      </c>
      <c r="AC660" s="47" t="s">
        <v>987</v>
      </c>
      <c r="AD660" s="47" t="s">
        <v>987</v>
      </c>
      <c r="AE660" s="47" t="s">
        <v>987</v>
      </c>
      <c r="AF660" s="47" t="s">
        <v>987</v>
      </c>
    </row>
    <row r="661" spans="1:32" x14ac:dyDescent="0.15">
      <c r="A661" s="43"/>
      <c r="B661" s="57"/>
      <c r="C661" s="57"/>
      <c r="D661" s="58"/>
      <c r="E661" s="58"/>
      <c r="F661" s="58"/>
      <c r="G661" s="46"/>
      <c r="H661" s="47"/>
      <c r="I661" s="59"/>
      <c r="J661" s="56"/>
      <c r="K661" s="61"/>
      <c r="L661" s="61"/>
      <c r="Q661" s="49"/>
      <c r="R661" s="49"/>
      <c r="S661" s="50"/>
      <c r="T661" s="50"/>
      <c r="U661" s="50"/>
      <c r="V661" s="50"/>
      <c r="W661" s="50"/>
      <c r="X661" s="50"/>
      <c r="Y661" s="50"/>
      <c r="Z661" s="50"/>
      <c r="AA661" s="50" t="str">
        <f t="shared" si="1789"/>
        <v>NA</v>
      </c>
      <c r="AB661" s="75" t="str">
        <f t="shared" si="1790"/>
        <v>NA</v>
      </c>
      <c r="AC661" s="47" t="s">
        <v>987</v>
      </c>
      <c r="AD661" s="47" t="s">
        <v>987</v>
      </c>
      <c r="AE661" s="47" t="s">
        <v>987</v>
      </c>
      <c r="AF661" s="47" t="s">
        <v>987</v>
      </c>
    </row>
    <row r="662" spans="1:32" x14ac:dyDescent="0.15">
      <c r="A662" s="43"/>
      <c r="B662" s="57"/>
      <c r="C662" s="57"/>
      <c r="D662" s="58"/>
      <c r="E662" s="58"/>
      <c r="F662" s="58"/>
      <c r="G662" s="46"/>
      <c r="H662" s="47"/>
      <c r="I662" s="59"/>
      <c r="J662" s="56"/>
      <c r="K662" s="61"/>
      <c r="L662" s="61"/>
      <c r="Q662" s="49"/>
      <c r="R662" s="49"/>
      <c r="S662" s="50"/>
      <c r="T662" s="50"/>
      <c r="U662" s="50"/>
      <c r="V662" s="50"/>
      <c r="W662" s="50"/>
      <c r="X662" s="50"/>
      <c r="Y662" s="50"/>
      <c r="Z662" s="50"/>
      <c r="AA662" s="50" t="str">
        <f t="shared" si="1789"/>
        <v>NA</v>
      </c>
      <c r="AB662" s="75" t="str">
        <f t="shared" si="1790"/>
        <v>NA</v>
      </c>
      <c r="AC662" s="47" t="s">
        <v>987</v>
      </c>
      <c r="AD662" s="47" t="s">
        <v>987</v>
      </c>
      <c r="AE662" s="47" t="s">
        <v>987</v>
      </c>
      <c r="AF662" s="47" t="s">
        <v>987</v>
      </c>
    </row>
    <row r="663" spans="1:32" x14ac:dyDescent="0.15">
      <c r="A663" s="43"/>
      <c r="B663" s="57"/>
      <c r="C663" s="57"/>
      <c r="D663" s="58"/>
      <c r="E663" s="58"/>
      <c r="F663" s="58"/>
      <c r="G663" s="46"/>
      <c r="H663" s="47"/>
      <c r="I663" s="59"/>
      <c r="J663" s="56"/>
      <c r="K663" s="61"/>
      <c r="L663" s="61"/>
      <c r="Q663" s="49"/>
      <c r="R663" s="49"/>
      <c r="S663" s="50"/>
      <c r="T663" s="50"/>
      <c r="U663" s="50"/>
      <c r="V663" s="50"/>
      <c r="W663" s="50"/>
      <c r="X663" s="50"/>
      <c r="Y663" s="50"/>
      <c r="Z663" s="50"/>
      <c r="AA663" s="50" t="str">
        <f t="shared" si="1789"/>
        <v>NA</v>
      </c>
      <c r="AB663" s="75" t="str">
        <f t="shared" si="1790"/>
        <v>NA</v>
      </c>
      <c r="AC663" s="47" t="s">
        <v>987</v>
      </c>
      <c r="AD663" s="47" t="s">
        <v>987</v>
      </c>
      <c r="AE663" s="47" t="s">
        <v>987</v>
      </c>
      <c r="AF663" s="47" t="s">
        <v>987</v>
      </c>
    </row>
    <row r="664" spans="1:32" x14ac:dyDescent="0.15">
      <c r="A664" s="43"/>
      <c r="B664" s="57"/>
      <c r="C664" s="57"/>
      <c r="D664" s="58"/>
      <c r="E664" s="58"/>
      <c r="F664" s="58"/>
      <c r="G664" s="46"/>
      <c r="H664" s="47"/>
      <c r="I664" s="59"/>
      <c r="J664" s="56"/>
      <c r="K664" s="61"/>
      <c r="L664" s="61"/>
      <c r="Q664" s="49"/>
      <c r="R664" s="49"/>
      <c r="S664" s="50"/>
      <c r="T664" s="50"/>
      <c r="U664" s="50"/>
      <c r="V664" s="50"/>
      <c r="W664" s="50"/>
      <c r="X664" s="50"/>
      <c r="Y664" s="50"/>
      <c r="Z664" s="50"/>
      <c r="AA664" s="50" t="str">
        <f t="shared" si="1789"/>
        <v>NA</v>
      </c>
      <c r="AB664" s="75" t="str">
        <f t="shared" si="1790"/>
        <v>NA</v>
      </c>
      <c r="AC664" s="47" t="s">
        <v>987</v>
      </c>
      <c r="AD664" s="47" t="s">
        <v>987</v>
      </c>
      <c r="AE664" s="47" t="s">
        <v>987</v>
      </c>
      <c r="AF664" s="47" t="s">
        <v>987</v>
      </c>
    </row>
    <row r="665" spans="1:32" x14ac:dyDescent="0.15">
      <c r="A665" s="43"/>
      <c r="B665" s="57"/>
      <c r="C665" s="57"/>
      <c r="D665" s="58"/>
      <c r="E665" s="58"/>
      <c r="F665" s="58"/>
      <c r="G665" s="46"/>
      <c r="H665" s="47"/>
      <c r="I665" s="59"/>
      <c r="J665" s="56"/>
      <c r="K665" s="61"/>
      <c r="L665" s="61"/>
      <c r="Q665" s="49"/>
      <c r="R665" s="49"/>
      <c r="S665" s="50"/>
      <c r="T665" s="50"/>
      <c r="U665" s="50"/>
      <c r="V665" s="50"/>
      <c r="W665" s="50"/>
      <c r="X665" s="50"/>
      <c r="Y665" s="50"/>
      <c r="Z665" s="50"/>
      <c r="AA665" s="50" t="str">
        <f t="shared" si="1789"/>
        <v>NA</v>
      </c>
      <c r="AB665" s="75" t="str">
        <f t="shared" si="1790"/>
        <v>NA</v>
      </c>
      <c r="AC665" s="47" t="s">
        <v>987</v>
      </c>
      <c r="AD665" s="47" t="s">
        <v>987</v>
      </c>
      <c r="AE665" s="47" t="s">
        <v>987</v>
      </c>
      <c r="AF665" s="47" t="s">
        <v>987</v>
      </c>
    </row>
    <row r="666" spans="1:32" x14ac:dyDescent="0.15">
      <c r="A666" s="43"/>
      <c r="B666" s="57"/>
      <c r="C666" s="57"/>
      <c r="D666" s="58"/>
      <c r="E666" s="58"/>
      <c r="F666" s="58"/>
      <c r="G666" s="46"/>
      <c r="H666" s="47"/>
      <c r="I666" s="59"/>
      <c r="J666" s="56"/>
      <c r="K666" s="61"/>
      <c r="L666" s="61"/>
      <c r="Q666" s="49"/>
      <c r="R666" s="49"/>
      <c r="S666" s="50"/>
      <c r="T666" s="50"/>
      <c r="U666" s="50"/>
      <c r="V666" s="50"/>
      <c r="W666" s="50"/>
      <c r="X666" s="50"/>
      <c r="Y666" s="50"/>
      <c r="Z666" s="50"/>
      <c r="AA666" s="50" t="str">
        <f t="shared" si="1789"/>
        <v>NA</v>
      </c>
      <c r="AB666" s="75" t="str">
        <f t="shared" si="1790"/>
        <v>NA</v>
      </c>
      <c r="AC666" s="47" t="s">
        <v>987</v>
      </c>
      <c r="AD666" s="47" t="s">
        <v>987</v>
      </c>
      <c r="AE666" s="47" t="s">
        <v>987</v>
      </c>
      <c r="AF666" s="47" t="s">
        <v>987</v>
      </c>
    </row>
    <row r="667" spans="1:32" x14ac:dyDescent="0.15">
      <c r="A667" s="43"/>
      <c r="B667" s="57"/>
      <c r="C667" s="57"/>
      <c r="D667" s="58"/>
      <c r="E667" s="58"/>
      <c r="F667" s="58"/>
      <c r="G667" s="46"/>
      <c r="H667" s="47"/>
      <c r="I667" s="59"/>
      <c r="J667" s="56"/>
      <c r="K667" s="61"/>
      <c r="L667" s="61"/>
      <c r="Q667" s="49"/>
      <c r="R667" s="49"/>
      <c r="S667" s="50"/>
      <c r="T667" s="50"/>
      <c r="U667" s="50"/>
      <c r="V667" s="50"/>
      <c r="W667" s="50"/>
      <c r="X667" s="50"/>
      <c r="Y667" s="50"/>
      <c r="Z667" s="50"/>
      <c r="AA667" s="50" t="str">
        <f t="shared" si="1789"/>
        <v>NA</v>
      </c>
      <c r="AB667" s="75" t="str">
        <f t="shared" si="1790"/>
        <v>NA</v>
      </c>
      <c r="AC667" s="47" t="s">
        <v>987</v>
      </c>
      <c r="AD667" s="47" t="s">
        <v>987</v>
      </c>
      <c r="AE667" s="47" t="s">
        <v>987</v>
      </c>
      <c r="AF667" s="47" t="s">
        <v>987</v>
      </c>
    </row>
    <row r="668" spans="1:32" x14ac:dyDescent="0.15">
      <c r="A668" s="43"/>
      <c r="B668" s="57"/>
      <c r="C668" s="57"/>
      <c r="D668" s="58"/>
      <c r="E668" s="58"/>
      <c r="F668" s="58"/>
      <c r="G668" s="46"/>
      <c r="H668" s="47"/>
      <c r="I668" s="59"/>
      <c r="J668" s="56"/>
      <c r="K668" s="61"/>
      <c r="L668" s="61"/>
      <c r="Q668" s="49"/>
      <c r="R668" s="49"/>
      <c r="S668" s="50"/>
      <c r="T668" s="50"/>
      <c r="U668" s="50"/>
      <c r="V668" s="50"/>
      <c r="W668" s="50"/>
      <c r="X668" s="50"/>
      <c r="Y668" s="50"/>
      <c r="Z668" s="50"/>
      <c r="AA668" s="50" t="str">
        <f t="shared" si="1789"/>
        <v>NA</v>
      </c>
      <c r="AB668" s="75" t="str">
        <f t="shared" si="1790"/>
        <v>NA</v>
      </c>
      <c r="AC668" s="47" t="s">
        <v>987</v>
      </c>
      <c r="AD668" s="47" t="s">
        <v>987</v>
      </c>
      <c r="AE668" s="47" t="s">
        <v>987</v>
      </c>
      <c r="AF668" s="47" t="s">
        <v>987</v>
      </c>
    </row>
    <row r="669" spans="1:32" x14ac:dyDescent="0.15">
      <c r="A669" s="43"/>
      <c r="B669" s="57"/>
      <c r="C669" s="57"/>
      <c r="D669" s="58"/>
      <c r="E669" s="58"/>
      <c r="F669" s="58"/>
      <c r="G669" s="46"/>
      <c r="H669" s="47"/>
      <c r="I669" s="59"/>
      <c r="J669" s="56"/>
      <c r="K669" s="61"/>
      <c r="L669" s="61"/>
      <c r="Q669" s="49"/>
      <c r="R669" s="49"/>
      <c r="S669" s="50"/>
      <c r="T669" s="50"/>
      <c r="U669" s="50"/>
      <c r="V669" s="50"/>
      <c r="W669" s="50"/>
      <c r="X669" s="50"/>
      <c r="Y669" s="50"/>
      <c r="Z669" s="50"/>
      <c r="AA669" s="50" t="str">
        <f t="shared" si="1789"/>
        <v>NA</v>
      </c>
      <c r="AB669" s="75" t="str">
        <f t="shared" si="1790"/>
        <v>NA</v>
      </c>
      <c r="AC669" s="47" t="s">
        <v>987</v>
      </c>
      <c r="AD669" s="47" t="s">
        <v>987</v>
      </c>
      <c r="AE669" s="47" t="s">
        <v>987</v>
      </c>
      <c r="AF669" s="47" t="s">
        <v>987</v>
      </c>
    </row>
    <row r="670" spans="1:32" x14ac:dyDescent="0.15">
      <c r="A670" s="43"/>
      <c r="B670" s="57"/>
      <c r="C670" s="57"/>
      <c r="D670" s="58"/>
      <c r="E670" s="58"/>
      <c r="F670" s="58"/>
      <c r="G670" s="46"/>
      <c r="H670" s="47"/>
      <c r="I670" s="59"/>
      <c r="J670" s="56"/>
      <c r="K670" s="61"/>
      <c r="L670" s="61"/>
      <c r="Q670" s="49"/>
      <c r="R670" s="49"/>
      <c r="S670" s="50"/>
      <c r="T670" s="50"/>
      <c r="U670" s="50"/>
      <c r="V670" s="50"/>
      <c r="W670" s="50"/>
      <c r="X670" s="50"/>
      <c r="Y670" s="50"/>
      <c r="Z670" s="50"/>
      <c r="AA670" s="50" t="str">
        <f t="shared" si="1789"/>
        <v>NA</v>
      </c>
      <c r="AB670" s="75" t="str">
        <f t="shared" si="1790"/>
        <v>NA</v>
      </c>
      <c r="AC670" s="47" t="s">
        <v>987</v>
      </c>
      <c r="AD670" s="47" t="s">
        <v>987</v>
      </c>
      <c r="AE670" s="47" t="s">
        <v>987</v>
      </c>
      <c r="AF670" s="47" t="s">
        <v>987</v>
      </c>
    </row>
    <row r="671" spans="1:32" x14ac:dyDescent="0.15">
      <c r="A671" s="43"/>
      <c r="B671" s="57"/>
      <c r="C671" s="57"/>
      <c r="D671" s="58"/>
      <c r="E671" s="58"/>
      <c r="F671" s="58"/>
      <c r="G671" s="46"/>
      <c r="H671" s="47"/>
      <c r="I671" s="59"/>
      <c r="J671" s="56"/>
      <c r="K671" s="61"/>
      <c r="L671" s="61"/>
      <c r="Q671" s="49"/>
      <c r="R671" s="49"/>
      <c r="S671" s="50"/>
      <c r="T671" s="50"/>
      <c r="U671" s="50"/>
      <c r="V671" s="50"/>
      <c r="W671" s="50"/>
      <c r="X671" s="50"/>
      <c r="Y671" s="50"/>
      <c r="Z671" s="50"/>
      <c r="AA671" s="50" t="str">
        <f t="shared" si="1789"/>
        <v>NA</v>
      </c>
      <c r="AB671" s="75" t="str">
        <f t="shared" si="1790"/>
        <v>NA</v>
      </c>
      <c r="AC671" s="47" t="s">
        <v>987</v>
      </c>
      <c r="AD671" s="47" t="s">
        <v>987</v>
      </c>
      <c r="AE671" s="47" t="s">
        <v>987</v>
      </c>
      <c r="AF671" s="47" t="s">
        <v>987</v>
      </c>
    </row>
    <row r="672" spans="1:32" x14ac:dyDescent="0.15">
      <c r="A672" s="43"/>
      <c r="B672" s="57"/>
      <c r="C672" s="57"/>
      <c r="D672" s="58"/>
      <c r="E672" s="58"/>
      <c r="F672" s="58"/>
      <c r="G672" s="46"/>
      <c r="H672" s="47"/>
      <c r="I672" s="59"/>
      <c r="J672" s="56"/>
      <c r="K672" s="61"/>
      <c r="L672" s="61"/>
      <c r="Q672" s="49"/>
      <c r="R672" s="49"/>
      <c r="S672" s="50"/>
      <c r="T672" s="50"/>
      <c r="U672" s="50"/>
      <c r="V672" s="50"/>
      <c r="W672" s="50"/>
      <c r="X672" s="50"/>
      <c r="Y672" s="50"/>
      <c r="Z672" s="50"/>
      <c r="AA672" s="50" t="str">
        <f t="shared" si="1789"/>
        <v>NA</v>
      </c>
      <c r="AB672" s="75" t="str">
        <f t="shared" si="1790"/>
        <v>NA</v>
      </c>
      <c r="AC672" s="47" t="s">
        <v>987</v>
      </c>
      <c r="AD672" s="47" t="s">
        <v>987</v>
      </c>
      <c r="AE672" s="47" t="s">
        <v>987</v>
      </c>
      <c r="AF672" s="47" t="s">
        <v>987</v>
      </c>
    </row>
    <row r="673" spans="1:32" x14ac:dyDescent="0.15">
      <c r="A673" s="43"/>
      <c r="B673" s="57"/>
      <c r="C673" s="57"/>
      <c r="D673" s="58"/>
      <c r="E673" s="58"/>
      <c r="F673" s="58"/>
      <c r="G673" s="46"/>
      <c r="H673" s="47"/>
      <c r="I673" s="59"/>
      <c r="J673" s="56"/>
      <c r="K673" s="61"/>
      <c r="L673" s="61"/>
      <c r="Q673" s="49"/>
      <c r="R673" s="49"/>
      <c r="S673" s="50"/>
      <c r="T673" s="50"/>
      <c r="U673" s="50"/>
      <c r="V673" s="50"/>
      <c r="W673" s="50"/>
      <c r="X673" s="50"/>
      <c r="Y673" s="50"/>
      <c r="Z673" s="50"/>
      <c r="AA673" s="50" t="str">
        <f t="shared" si="1789"/>
        <v>NA</v>
      </c>
      <c r="AB673" s="75" t="str">
        <f t="shared" si="1790"/>
        <v>NA</v>
      </c>
      <c r="AC673" s="47" t="s">
        <v>987</v>
      </c>
      <c r="AD673" s="47" t="s">
        <v>987</v>
      </c>
      <c r="AE673" s="47" t="s">
        <v>987</v>
      </c>
      <c r="AF673" s="47" t="s">
        <v>987</v>
      </c>
    </row>
    <row r="674" spans="1:32" x14ac:dyDescent="0.15">
      <c r="A674" s="43"/>
      <c r="B674" s="57"/>
      <c r="C674" s="57"/>
      <c r="D674" s="58"/>
      <c r="E674" s="58"/>
      <c r="F674" s="58"/>
      <c r="G674" s="46"/>
      <c r="H674" s="47"/>
      <c r="I674" s="59"/>
      <c r="J674" s="56"/>
      <c r="K674" s="61"/>
      <c r="L674" s="61"/>
      <c r="Q674" s="49"/>
      <c r="R674" s="49"/>
      <c r="S674" s="50"/>
      <c r="T674" s="50"/>
      <c r="U674" s="50"/>
      <c r="V674" s="50"/>
      <c r="W674" s="50"/>
      <c r="X674" s="50"/>
      <c r="Y674" s="50"/>
      <c r="Z674" s="50"/>
    </row>
    <row r="675" spans="1:32" x14ac:dyDescent="0.15">
      <c r="A675" s="43"/>
      <c r="B675" s="57"/>
      <c r="C675" s="57"/>
      <c r="D675" s="58"/>
      <c r="E675" s="58"/>
      <c r="F675" s="58"/>
      <c r="G675" s="46"/>
      <c r="H675" s="47"/>
      <c r="I675" s="59"/>
      <c r="J675" s="56"/>
      <c r="K675" s="61"/>
      <c r="L675" s="61"/>
      <c r="Q675" s="49"/>
      <c r="R675" s="49"/>
      <c r="S675" s="50"/>
      <c r="T675" s="50"/>
      <c r="U675" s="50"/>
      <c r="V675" s="50"/>
      <c r="W675" s="50"/>
      <c r="X675" s="50"/>
      <c r="Y675" s="50"/>
      <c r="Z675" s="50"/>
    </row>
    <row r="676" spans="1:32" x14ac:dyDescent="0.15">
      <c r="A676" s="43"/>
      <c r="B676" s="57"/>
      <c r="C676" s="57"/>
      <c r="D676" s="58"/>
      <c r="E676" s="58"/>
      <c r="F676" s="58"/>
      <c r="G676" s="46"/>
      <c r="H676" s="47"/>
      <c r="I676" s="59"/>
      <c r="J676" s="56"/>
      <c r="K676" s="61"/>
      <c r="L676" s="61"/>
      <c r="Q676" s="49"/>
      <c r="R676" s="49"/>
      <c r="S676" s="50"/>
      <c r="T676" s="50"/>
      <c r="U676" s="50"/>
      <c r="V676" s="50"/>
      <c r="W676" s="50"/>
      <c r="X676" s="50"/>
      <c r="Y676" s="50"/>
      <c r="Z676" s="50"/>
    </row>
    <row r="677" spans="1:32" x14ac:dyDescent="0.15">
      <c r="A677" s="43"/>
      <c r="B677" s="57"/>
      <c r="C677" s="57"/>
      <c r="D677" s="58"/>
      <c r="E677" s="58"/>
      <c r="F677" s="58"/>
      <c r="G677" s="46"/>
      <c r="H677" s="47"/>
      <c r="I677" s="59"/>
      <c r="J677" s="56"/>
      <c r="K677" s="61"/>
      <c r="L677" s="61"/>
      <c r="Q677" s="49"/>
      <c r="R677" s="49"/>
      <c r="S677" s="50"/>
      <c r="T677" s="50"/>
      <c r="U677" s="50"/>
      <c r="V677" s="50"/>
      <c r="W677" s="50"/>
      <c r="X677" s="50"/>
      <c r="Y677" s="50"/>
      <c r="Z677" s="50"/>
    </row>
    <row r="678" spans="1:32" x14ac:dyDescent="0.15">
      <c r="A678" s="43"/>
      <c r="B678" s="57"/>
      <c r="C678" s="57"/>
      <c r="D678" s="58"/>
      <c r="E678" s="58"/>
      <c r="F678" s="58"/>
      <c r="G678" s="46"/>
      <c r="H678" s="47"/>
      <c r="I678" s="59"/>
      <c r="J678" s="56"/>
      <c r="K678" s="61"/>
      <c r="L678" s="61"/>
      <c r="Q678" s="49"/>
      <c r="R678" s="49"/>
      <c r="S678" s="50"/>
      <c r="T678" s="50"/>
      <c r="U678" s="50"/>
      <c r="V678" s="50"/>
      <c r="W678" s="50"/>
      <c r="X678" s="50"/>
      <c r="Y678" s="50"/>
      <c r="Z678" s="50"/>
    </row>
    <row r="679" spans="1:32" x14ac:dyDescent="0.15">
      <c r="A679" s="43"/>
      <c r="B679" s="57"/>
      <c r="C679" s="57"/>
      <c r="D679" s="58"/>
      <c r="E679" s="58"/>
      <c r="F679" s="58"/>
      <c r="G679" s="46"/>
      <c r="H679" s="47"/>
      <c r="I679" s="59"/>
      <c r="J679" s="56"/>
      <c r="K679" s="61"/>
      <c r="L679" s="61"/>
      <c r="Q679" s="49"/>
      <c r="R679" s="49"/>
      <c r="S679" s="50"/>
      <c r="T679" s="50"/>
      <c r="U679" s="50"/>
      <c r="V679" s="50"/>
      <c r="W679" s="50"/>
      <c r="X679" s="50"/>
      <c r="Y679" s="50"/>
      <c r="Z679" s="50"/>
    </row>
    <row r="680" spans="1:32" x14ac:dyDescent="0.15">
      <c r="A680" s="43"/>
      <c r="B680" s="57"/>
      <c r="C680" s="57"/>
      <c r="D680" s="58"/>
      <c r="E680" s="58"/>
      <c r="F680" s="58"/>
      <c r="G680" s="46"/>
      <c r="H680" s="47"/>
      <c r="I680" s="59"/>
      <c r="J680" s="56"/>
      <c r="K680" s="61"/>
      <c r="L680" s="61"/>
      <c r="Q680" s="49"/>
      <c r="R680" s="49"/>
      <c r="S680" s="50"/>
      <c r="T680" s="50"/>
      <c r="U680" s="50"/>
      <c r="V680" s="50"/>
      <c r="W680" s="50"/>
      <c r="X680" s="50"/>
      <c r="Y680" s="50"/>
      <c r="Z680" s="50"/>
    </row>
    <row r="681" spans="1:32" x14ac:dyDescent="0.15">
      <c r="A681" s="43"/>
      <c r="B681" s="57"/>
      <c r="C681" s="57"/>
      <c r="D681" s="58"/>
      <c r="E681" s="58"/>
      <c r="F681" s="58"/>
      <c r="G681" s="46"/>
      <c r="H681" s="47"/>
      <c r="I681" s="59"/>
      <c r="J681" s="56"/>
      <c r="K681" s="61"/>
      <c r="L681" s="61"/>
      <c r="Q681" s="49"/>
      <c r="R681" s="49"/>
      <c r="S681" s="50"/>
      <c r="T681" s="50"/>
      <c r="U681" s="50"/>
      <c r="V681" s="50"/>
      <c r="W681" s="50"/>
      <c r="X681" s="50"/>
      <c r="Y681" s="50"/>
      <c r="Z681" s="50"/>
    </row>
    <row r="682" spans="1:32" x14ac:dyDescent="0.15">
      <c r="A682" s="43"/>
      <c r="B682" s="57"/>
      <c r="C682" s="57"/>
      <c r="D682" s="58"/>
      <c r="E682" s="58"/>
      <c r="F682" s="58"/>
      <c r="G682" s="46"/>
      <c r="H682" s="47"/>
      <c r="I682" s="59"/>
      <c r="J682" s="56"/>
      <c r="K682" s="61"/>
      <c r="L682" s="61"/>
      <c r="Q682" s="49"/>
      <c r="R682" s="49"/>
      <c r="S682" s="50"/>
      <c r="T682" s="50"/>
      <c r="U682" s="50"/>
      <c r="V682" s="50"/>
      <c r="W682" s="50"/>
      <c r="X682" s="50"/>
      <c r="Y682" s="50"/>
      <c r="Z682" s="50"/>
    </row>
    <row r="683" spans="1:32" x14ac:dyDescent="0.15">
      <c r="A683" s="43"/>
      <c r="B683" s="57"/>
      <c r="C683" s="57"/>
      <c r="D683" s="58"/>
      <c r="E683" s="58"/>
      <c r="F683" s="58"/>
      <c r="G683" s="46"/>
      <c r="H683" s="47"/>
      <c r="I683" s="59"/>
      <c r="J683" s="56"/>
      <c r="K683" s="61"/>
      <c r="L683" s="61"/>
      <c r="Q683" s="49"/>
      <c r="R683" s="49"/>
      <c r="S683" s="50"/>
      <c r="T683" s="50"/>
      <c r="U683" s="50"/>
      <c r="V683" s="50"/>
      <c r="W683" s="50"/>
      <c r="X683" s="50"/>
      <c r="Y683" s="50"/>
      <c r="Z683" s="50"/>
    </row>
    <row r="684" spans="1:32" x14ac:dyDescent="0.15">
      <c r="A684" s="43"/>
      <c r="B684" s="57"/>
      <c r="C684" s="57"/>
      <c r="D684" s="58"/>
      <c r="E684" s="58"/>
      <c r="F684" s="58"/>
      <c r="G684" s="46"/>
      <c r="H684" s="47"/>
      <c r="I684" s="59"/>
      <c r="J684" s="56"/>
      <c r="K684" s="61"/>
      <c r="L684" s="61"/>
      <c r="Q684" s="49"/>
      <c r="R684" s="49"/>
      <c r="S684" s="50"/>
      <c r="T684" s="50"/>
      <c r="U684" s="50"/>
      <c r="V684" s="50"/>
      <c r="W684" s="50"/>
      <c r="X684" s="50"/>
      <c r="Y684" s="50"/>
      <c r="Z684" s="50"/>
    </row>
    <row r="685" spans="1:32" x14ac:dyDescent="0.15">
      <c r="A685" s="43"/>
      <c r="B685" s="57"/>
      <c r="C685" s="57"/>
      <c r="D685" s="58"/>
      <c r="E685" s="58"/>
      <c r="F685" s="58"/>
      <c r="G685" s="46"/>
      <c r="H685" s="47"/>
      <c r="I685" s="59"/>
      <c r="J685" s="56"/>
      <c r="K685" s="61"/>
      <c r="L685" s="61"/>
      <c r="Q685" s="49"/>
      <c r="R685" s="49"/>
      <c r="S685" s="50"/>
      <c r="T685" s="50"/>
      <c r="U685" s="50"/>
      <c r="V685" s="50"/>
      <c r="W685" s="50"/>
      <c r="X685" s="50"/>
      <c r="Y685" s="50"/>
      <c r="Z685" s="50"/>
    </row>
    <row r="686" spans="1:32" x14ac:dyDescent="0.15">
      <c r="A686" s="43"/>
      <c r="B686" s="57"/>
      <c r="C686" s="57"/>
      <c r="D686" s="58"/>
      <c r="E686" s="58"/>
      <c r="F686" s="58"/>
      <c r="G686" s="46"/>
      <c r="H686" s="47"/>
      <c r="I686" s="59"/>
      <c r="J686" s="56"/>
      <c r="K686" s="61"/>
      <c r="L686" s="61"/>
      <c r="Q686" s="49"/>
      <c r="R686" s="49"/>
      <c r="S686" s="50"/>
      <c r="T686" s="50"/>
      <c r="U686" s="50"/>
      <c r="V686" s="50"/>
      <c r="W686" s="50"/>
      <c r="X686" s="50"/>
      <c r="Y686" s="50"/>
      <c r="Z686" s="50"/>
    </row>
    <row r="687" spans="1:32" x14ac:dyDescent="0.15">
      <c r="A687" s="43"/>
      <c r="B687" s="57"/>
      <c r="C687" s="57"/>
      <c r="D687" s="58"/>
      <c r="E687" s="58"/>
      <c r="F687" s="58"/>
      <c r="G687" s="46"/>
      <c r="H687" s="47"/>
      <c r="I687" s="59"/>
      <c r="J687" s="56"/>
      <c r="K687" s="61"/>
      <c r="L687" s="61"/>
      <c r="Q687" s="49"/>
      <c r="R687" s="49"/>
      <c r="S687" s="50"/>
      <c r="T687" s="50"/>
      <c r="U687" s="50"/>
      <c r="V687" s="50"/>
      <c r="W687" s="50"/>
      <c r="X687" s="50"/>
      <c r="Y687" s="50"/>
      <c r="Z687" s="50"/>
    </row>
    <row r="688" spans="1:32" x14ac:dyDescent="0.15">
      <c r="A688" s="43"/>
      <c r="B688" s="57"/>
      <c r="C688" s="57"/>
      <c r="D688" s="58"/>
      <c r="E688" s="58"/>
      <c r="F688" s="58"/>
      <c r="G688" s="46"/>
      <c r="H688" s="47"/>
      <c r="I688" s="59"/>
      <c r="J688" s="56"/>
      <c r="K688" s="61"/>
      <c r="L688" s="61"/>
      <c r="Q688" s="49"/>
      <c r="R688" s="49"/>
      <c r="S688" s="50"/>
      <c r="T688" s="50"/>
      <c r="U688" s="50"/>
      <c r="V688" s="50"/>
      <c r="W688" s="50"/>
      <c r="X688" s="50"/>
      <c r="Y688" s="50"/>
      <c r="Z688" s="50"/>
    </row>
    <row r="689" spans="1:26" x14ac:dyDescent="0.15">
      <c r="A689" s="43"/>
      <c r="B689" s="57"/>
      <c r="C689" s="57"/>
      <c r="D689" s="58"/>
      <c r="E689" s="58"/>
      <c r="F689" s="58"/>
      <c r="G689" s="46"/>
      <c r="H689" s="47"/>
      <c r="I689" s="59"/>
      <c r="J689" s="56"/>
      <c r="K689" s="61"/>
      <c r="L689" s="61"/>
      <c r="Q689" s="49"/>
      <c r="R689" s="49"/>
      <c r="S689" s="50"/>
      <c r="T689" s="50"/>
      <c r="U689" s="50"/>
      <c r="V689" s="50"/>
      <c r="W689" s="50"/>
      <c r="X689" s="50"/>
      <c r="Y689" s="50"/>
      <c r="Z689" s="50"/>
    </row>
    <row r="690" spans="1:26" x14ac:dyDescent="0.15">
      <c r="A690" s="43"/>
      <c r="B690" s="57"/>
      <c r="C690" s="57"/>
      <c r="D690" s="58"/>
      <c r="E690" s="58"/>
      <c r="F690" s="58"/>
      <c r="G690" s="46"/>
      <c r="H690" s="47"/>
      <c r="I690" s="59"/>
      <c r="J690" s="56"/>
      <c r="K690" s="61"/>
      <c r="L690" s="61"/>
      <c r="Q690" s="49"/>
      <c r="R690" s="49"/>
      <c r="S690" s="50"/>
      <c r="T690" s="50"/>
      <c r="U690" s="50"/>
      <c r="V690" s="50"/>
      <c r="W690" s="50"/>
      <c r="X690" s="50"/>
      <c r="Y690" s="50"/>
      <c r="Z690" s="50"/>
    </row>
    <row r="691" spans="1:26" x14ac:dyDescent="0.15">
      <c r="A691" s="43"/>
      <c r="B691" s="57"/>
      <c r="C691" s="57"/>
      <c r="D691" s="58"/>
      <c r="E691" s="58"/>
      <c r="F691" s="58"/>
      <c r="G691" s="46"/>
      <c r="H691" s="47"/>
      <c r="I691" s="59"/>
      <c r="J691" s="56"/>
      <c r="K691" s="61"/>
      <c r="L691" s="61"/>
      <c r="Q691" s="49"/>
      <c r="R691" s="49"/>
      <c r="S691" s="50"/>
      <c r="T691" s="50"/>
      <c r="U691" s="50"/>
      <c r="V691" s="50"/>
      <c r="W691" s="50"/>
      <c r="X691" s="50"/>
      <c r="Y691" s="50"/>
      <c r="Z691" s="50"/>
    </row>
    <row r="692" spans="1:26" x14ac:dyDescent="0.15">
      <c r="A692" s="43"/>
      <c r="B692" s="57"/>
      <c r="C692" s="57"/>
      <c r="D692" s="58"/>
      <c r="E692" s="58"/>
      <c r="F692" s="58"/>
      <c r="G692" s="46"/>
      <c r="H692" s="47"/>
      <c r="I692" s="59"/>
      <c r="J692" s="56"/>
      <c r="K692" s="61"/>
      <c r="L692" s="61"/>
      <c r="Q692" s="49"/>
      <c r="R692" s="49"/>
      <c r="S692" s="50"/>
      <c r="T692" s="50"/>
      <c r="U692" s="50"/>
      <c r="V692" s="50"/>
      <c r="W692" s="50"/>
      <c r="X692" s="50"/>
      <c r="Y692" s="50"/>
      <c r="Z692" s="50"/>
    </row>
    <row r="693" spans="1:26" x14ac:dyDescent="0.15">
      <c r="A693" s="43"/>
      <c r="B693" s="57"/>
      <c r="C693" s="57"/>
      <c r="D693" s="58"/>
      <c r="E693" s="58"/>
      <c r="F693" s="58"/>
      <c r="G693" s="46"/>
      <c r="H693" s="47"/>
      <c r="I693" s="59"/>
      <c r="J693" s="56"/>
      <c r="K693" s="61"/>
      <c r="L693" s="61"/>
      <c r="Q693" s="49"/>
      <c r="R693" s="49"/>
      <c r="S693" s="50"/>
      <c r="T693" s="50"/>
      <c r="U693" s="50"/>
      <c r="V693" s="50"/>
      <c r="W693" s="50"/>
      <c r="X693" s="50"/>
      <c r="Y693" s="50"/>
      <c r="Z693" s="50"/>
    </row>
    <row r="694" spans="1:26" x14ac:dyDescent="0.15">
      <c r="A694" s="43"/>
      <c r="B694" s="57"/>
      <c r="C694" s="57"/>
      <c r="D694" s="58"/>
      <c r="E694" s="58"/>
      <c r="F694" s="58"/>
      <c r="G694" s="46"/>
      <c r="H694" s="47"/>
      <c r="I694" s="59"/>
      <c r="J694" s="56"/>
      <c r="K694" s="61"/>
      <c r="L694" s="61"/>
      <c r="Q694" s="49"/>
      <c r="R694" s="49"/>
      <c r="S694" s="50"/>
      <c r="T694" s="50"/>
      <c r="U694" s="50"/>
      <c r="V694" s="50"/>
      <c r="W694" s="50"/>
      <c r="X694" s="50"/>
      <c r="Y694" s="50"/>
      <c r="Z694" s="50"/>
    </row>
    <row r="695" spans="1:26" x14ac:dyDescent="0.15">
      <c r="A695" s="43"/>
      <c r="B695" s="57"/>
      <c r="C695" s="57"/>
      <c r="D695" s="58"/>
      <c r="E695" s="58"/>
      <c r="F695" s="58"/>
      <c r="G695" s="46"/>
      <c r="H695" s="47"/>
      <c r="I695" s="59"/>
      <c r="J695" s="56"/>
      <c r="K695" s="61"/>
      <c r="L695" s="61"/>
      <c r="Q695" s="49"/>
      <c r="R695" s="49"/>
      <c r="S695" s="50"/>
      <c r="T695" s="50"/>
      <c r="U695" s="50"/>
      <c r="V695" s="50"/>
      <c r="W695" s="50"/>
      <c r="X695" s="50"/>
      <c r="Y695" s="50"/>
      <c r="Z695" s="50"/>
    </row>
    <row r="696" spans="1:26" x14ac:dyDescent="0.15">
      <c r="A696" s="43"/>
      <c r="B696" s="57"/>
      <c r="C696" s="57"/>
      <c r="D696" s="58"/>
      <c r="E696" s="58"/>
      <c r="F696" s="58"/>
      <c r="G696" s="46"/>
      <c r="H696" s="47"/>
      <c r="I696" s="59"/>
      <c r="J696" s="56"/>
      <c r="K696" s="61"/>
      <c r="L696" s="61"/>
      <c r="Q696" s="49"/>
      <c r="R696" s="49"/>
      <c r="S696" s="50"/>
      <c r="T696" s="50"/>
      <c r="U696" s="50"/>
      <c r="V696" s="50"/>
      <c r="W696" s="50"/>
      <c r="X696" s="50"/>
      <c r="Y696" s="50"/>
      <c r="Z696" s="50"/>
    </row>
    <row r="697" spans="1:26" x14ac:dyDescent="0.15">
      <c r="A697" s="43"/>
      <c r="B697" s="57"/>
      <c r="C697" s="57"/>
      <c r="D697" s="58"/>
      <c r="E697" s="58"/>
      <c r="F697" s="58"/>
      <c r="G697" s="46"/>
      <c r="H697" s="47"/>
      <c r="I697" s="59"/>
      <c r="J697" s="56"/>
      <c r="K697" s="61"/>
      <c r="L697" s="61"/>
      <c r="Q697" s="49"/>
      <c r="R697" s="49"/>
      <c r="S697" s="50"/>
      <c r="T697" s="50"/>
      <c r="U697" s="50"/>
      <c r="V697" s="50"/>
      <c r="W697" s="50"/>
      <c r="X697" s="50"/>
      <c r="Y697" s="50"/>
      <c r="Z697" s="50"/>
    </row>
    <row r="698" spans="1:26" x14ac:dyDescent="0.15">
      <c r="A698" s="43"/>
      <c r="B698" s="57"/>
      <c r="C698" s="57"/>
      <c r="D698" s="58"/>
      <c r="E698" s="58"/>
      <c r="F698" s="58"/>
      <c r="G698" s="46"/>
      <c r="H698" s="47"/>
      <c r="I698" s="59"/>
      <c r="J698" s="56"/>
      <c r="K698" s="61"/>
      <c r="L698" s="61"/>
      <c r="Q698" s="49"/>
      <c r="R698" s="49"/>
      <c r="S698" s="50"/>
      <c r="T698" s="50"/>
      <c r="U698" s="50"/>
      <c r="V698" s="50"/>
      <c r="W698" s="50"/>
      <c r="X698" s="50"/>
      <c r="Y698" s="50"/>
      <c r="Z698" s="50"/>
    </row>
    <row r="699" spans="1:26" x14ac:dyDescent="0.15">
      <c r="A699" s="43"/>
      <c r="B699" s="57"/>
      <c r="C699" s="57"/>
      <c r="D699" s="58"/>
      <c r="E699" s="58"/>
      <c r="F699" s="58"/>
      <c r="G699" s="46"/>
      <c r="H699" s="47"/>
      <c r="I699" s="59"/>
      <c r="J699" s="56"/>
      <c r="K699" s="61"/>
      <c r="L699" s="61"/>
      <c r="Q699" s="49"/>
      <c r="R699" s="49"/>
      <c r="S699" s="50"/>
      <c r="T699" s="50"/>
      <c r="U699" s="50"/>
      <c r="V699" s="50"/>
      <c r="W699" s="50"/>
      <c r="X699" s="50"/>
      <c r="Y699" s="50"/>
      <c r="Z699" s="50"/>
    </row>
    <row r="700" spans="1:26" x14ac:dyDescent="0.15">
      <c r="A700" s="43"/>
      <c r="B700" s="57"/>
      <c r="C700" s="57"/>
      <c r="D700" s="58"/>
      <c r="E700" s="58"/>
      <c r="F700" s="58"/>
      <c r="G700" s="46"/>
      <c r="H700" s="47"/>
      <c r="I700" s="59"/>
      <c r="J700" s="56"/>
      <c r="K700" s="61"/>
      <c r="L700" s="61"/>
      <c r="Q700" s="49"/>
      <c r="R700" s="49"/>
      <c r="S700" s="50"/>
      <c r="T700" s="50"/>
      <c r="U700" s="50"/>
      <c r="V700" s="50"/>
      <c r="W700" s="50"/>
      <c r="X700" s="50"/>
      <c r="Y700" s="50"/>
      <c r="Z700" s="50"/>
    </row>
    <row r="701" spans="1:26" x14ac:dyDescent="0.15">
      <c r="A701" s="43"/>
      <c r="B701" s="57"/>
      <c r="C701" s="57"/>
      <c r="D701" s="58"/>
      <c r="E701" s="58"/>
      <c r="F701" s="58"/>
      <c r="G701" s="46"/>
      <c r="H701" s="47"/>
      <c r="I701" s="59"/>
      <c r="J701" s="56"/>
      <c r="K701" s="61"/>
      <c r="L701" s="61"/>
      <c r="Q701" s="49"/>
      <c r="R701" s="49"/>
      <c r="S701" s="50"/>
      <c r="T701" s="50"/>
      <c r="U701" s="50"/>
      <c r="V701" s="50"/>
      <c r="W701" s="50"/>
      <c r="X701" s="50"/>
      <c r="Y701" s="50"/>
      <c r="Z701" s="50"/>
    </row>
    <row r="702" spans="1:26" x14ac:dyDescent="0.15">
      <c r="A702" s="43"/>
      <c r="B702" s="57"/>
      <c r="C702" s="57"/>
      <c r="D702" s="58"/>
      <c r="E702" s="58"/>
      <c r="F702" s="58"/>
      <c r="G702" s="46"/>
      <c r="H702" s="47"/>
      <c r="I702" s="59"/>
      <c r="J702" s="56"/>
      <c r="K702" s="61"/>
      <c r="L702" s="61"/>
      <c r="Q702" s="49"/>
      <c r="R702" s="49"/>
      <c r="S702" s="50"/>
      <c r="T702" s="50"/>
      <c r="U702" s="50"/>
      <c r="V702" s="50"/>
      <c r="W702" s="50"/>
      <c r="X702" s="50"/>
      <c r="Y702" s="50"/>
      <c r="Z702" s="50"/>
    </row>
    <row r="703" spans="1:26" x14ac:dyDescent="0.15">
      <c r="A703" s="43"/>
      <c r="B703" s="57"/>
      <c r="C703" s="57"/>
      <c r="D703" s="58"/>
      <c r="E703" s="58"/>
      <c r="F703" s="58"/>
      <c r="G703" s="46"/>
      <c r="H703" s="47"/>
      <c r="I703" s="59"/>
      <c r="J703" s="56"/>
      <c r="K703" s="61"/>
      <c r="L703" s="61"/>
      <c r="Q703" s="49"/>
      <c r="R703" s="49"/>
      <c r="S703" s="50"/>
      <c r="T703" s="50"/>
      <c r="U703" s="50"/>
      <c r="V703" s="50"/>
      <c r="W703" s="50"/>
      <c r="X703" s="50"/>
      <c r="Y703" s="50"/>
      <c r="Z703" s="50"/>
    </row>
    <row r="704" spans="1:26" x14ac:dyDescent="0.15">
      <c r="A704" s="43"/>
      <c r="B704" s="57"/>
      <c r="C704" s="57"/>
      <c r="D704" s="58"/>
      <c r="E704" s="58"/>
      <c r="F704" s="58"/>
      <c r="G704" s="46"/>
      <c r="H704" s="47"/>
      <c r="I704" s="59"/>
      <c r="J704" s="56"/>
      <c r="K704" s="61"/>
      <c r="L704" s="61"/>
      <c r="Q704" s="49"/>
      <c r="R704" s="49"/>
      <c r="S704" s="50"/>
      <c r="T704" s="50"/>
      <c r="U704" s="50"/>
      <c r="V704" s="50"/>
      <c r="W704" s="50"/>
      <c r="X704" s="50"/>
      <c r="Y704" s="50"/>
      <c r="Z704" s="50"/>
    </row>
    <row r="705" spans="1:26" x14ac:dyDescent="0.15">
      <c r="A705" s="43"/>
      <c r="B705" s="57"/>
      <c r="C705" s="57"/>
      <c r="D705" s="58"/>
      <c r="E705" s="58"/>
      <c r="F705" s="58"/>
      <c r="G705" s="46"/>
      <c r="H705" s="47"/>
      <c r="I705" s="59"/>
      <c r="J705" s="56"/>
      <c r="K705" s="61"/>
      <c r="L705" s="61"/>
      <c r="Q705" s="49"/>
      <c r="R705" s="49"/>
      <c r="S705" s="50"/>
      <c r="T705" s="50"/>
      <c r="U705" s="50"/>
      <c r="V705" s="50"/>
      <c r="W705" s="50"/>
      <c r="X705" s="50"/>
      <c r="Y705" s="50"/>
      <c r="Z705" s="50"/>
    </row>
    <row r="706" spans="1:26" x14ac:dyDescent="0.15">
      <c r="A706" s="43"/>
      <c r="B706" s="57"/>
      <c r="C706" s="57"/>
      <c r="D706" s="58"/>
      <c r="E706" s="58"/>
      <c r="F706" s="58"/>
      <c r="G706" s="46"/>
      <c r="H706" s="47"/>
      <c r="I706" s="59"/>
      <c r="J706" s="56"/>
      <c r="K706" s="61"/>
      <c r="L706" s="61"/>
      <c r="Q706" s="49"/>
      <c r="R706" s="49"/>
      <c r="S706" s="50"/>
      <c r="T706" s="50"/>
      <c r="U706" s="50"/>
      <c r="V706" s="50"/>
      <c r="W706" s="50"/>
      <c r="X706" s="50"/>
      <c r="Y706" s="50"/>
      <c r="Z706" s="50"/>
    </row>
    <row r="707" spans="1:26" x14ac:dyDescent="0.15">
      <c r="A707" s="43"/>
      <c r="B707" s="57"/>
      <c r="C707" s="57"/>
      <c r="D707" s="58"/>
      <c r="E707" s="58"/>
      <c r="F707" s="58"/>
      <c r="G707" s="46"/>
      <c r="H707" s="47"/>
      <c r="I707" s="59"/>
      <c r="J707" s="56"/>
      <c r="K707" s="61"/>
      <c r="L707" s="61"/>
      <c r="Q707" s="49"/>
      <c r="R707" s="49"/>
      <c r="S707" s="50"/>
      <c r="T707" s="50"/>
      <c r="U707" s="50"/>
      <c r="V707" s="50"/>
      <c r="W707" s="50"/>
      <c r="X707" s="50"/>
      <c r="Y707" s="50"/>
      <c r="Z707" s="50"/>
    </row>
    <row r="708" spans="1:26" x14ac:dyDescent="0.15">
      <c r="A708" s="43"/>
      <c r="B708" s="57"/>
      <c r="C708" s="57"/>
      <c r="D708" s="58"/>
      <c r="E708" s="58"/>
      <c r="F708" s="58"/>
      <c r="G708" s="46"/>
      <c r="H708" s="47"/>
      <c r="I708" s="59"/>
      <c r="J708" s="56"/>
      <c r="K708" s="61"/>
      <c r="L708" s="61"/>
      <c r="Q708" s="49"/>
      <c r="R708" s="49"/>
      <c r="S708" s="50"/>
      <c r="T708" s="50"/>
      <c r="U708" s="50"/>
      <c r="V708" s="50"/>
      <c r="W708" s="50"/>
      <c r="X708" s="50"/>
      <c r="Y708" s="50"/>
      <c r="Z708" s="50"/>
    </row>
    <row r="709" spans="1:26" x14ac:dyDescent="0.15">
      <c r="A709" s="43"/>
      <c r="B709" s="57"/>
      <c r="C709" s="57"/>
      <c r="D709" s="58"/>
      <c r="E709" s="58"/>
      <c r="F709" s="58"/>
      <c r="G709" s="46"/>
      <c r="H709" s="47"/>
      <c r="I709" s="59"/>
      <c r="J709" s="56"/>
      <c r="K709" s="61"/>
      <c r="L709" s="61"/>
      <c r="Q709" s="49"/>
      <c r="R709" s="49"/>
      <c r="S709" s="50"/>
      <c r="T709" s="50"/>
      <c r="U709" s="50"/>
      <c r="V709" s="50"/>
      <c r="W709" s="50"/>
      <c r="X709" s="50"/>
      <c r="Y709" s="50"/>
      <c r="Z709" s="50"/>
    </row>
    <row r="710" spans="1:26" x14ac:dyDescent="0.15">
      <c r="A710" s="43"/>
      <c r="B710" s="57"/>
      <c r="C710" s="57"/>
      <c r="D710" s="58"/>
      <c r="E710" s="58"/>
      <c r="F710" s="58"/>
      <c r="G710" s="46"/>
      <c r="H710" s="47"/>
      <c r="I710" s="59"/>
      <c r="J710" s="56"/>
      <c r="K710" s="61"/>
      <c r="L710" s="61"/>
      <c r="Q710" s="49"/>
      <c r="R710" s="49"/>
      <c r="S710" s="50"/>
      <c r="T710" s="50"/>
      <c r="U710" s="50"/>
      <c r="V710" s="50"/>
      <c r="W710" s="50"/>
      <c r="X710" s="50"/>
      <c r="Y710" s="50"/>
      <c r="Z710" s="50"/>
    </row>
    <row r="711" spans="1:26" x14ac:dyDescent="0.15">
      <c r="A711" s="43"/>
      <c r="B711" s="57"/>
      <c r="C711" s="57"/>
      <c r="D711" s="58"/>
      <c r="E711" s="58"/>
      <c r="F711" s="58"/>
      <c r="G711" s="46"/>
      <c r="H711" s="47"/>
      <c r="I711" s="59"/>
      <c r="J711" s="56"/>
      <c r="K711" s="61"/>
      <c r="L711" s="61"/>
      <c r="Q711" s="49"/>
      <c r="R711" s="49"/>
      <c r="S711" s="50"/>
      <c r="T711" s="50"/>
      <c r="U711" s="50"/>
      <c r="V711" s="50"/>
      <c r="W711" s="50"/>
      <c r="X711" s="50"/>
      <c r="Y711" s="50"/>
      <c r="Z711" s="50"/>
    </row>
    <row r="712" spans="1:26" x14ac:dyDescent="0.15">
      <c r="A712" s="43"/>
      <c r="B712" s="57"/>
      <c r="C712" s="57"/>
      <c r="D712" s="58"/>
      <c r="E712" s="58"/>
      <c r="F712" s="58"/>
      <c r="G712" s="46"/>
      <c r="H712" s="47"/>
      <c r="I712" s="59"/>
      <c r="J712" s="56"/>
      <c r="K712" s="61"/>
      <c r="L712" s="61"/>
      <c r="Q712" s="49"/>
      <c r="R712" s="49"/>
      <c r="S712" s="50"/>
      <c r="T712" s="50"/>
      <c r="U712" s="50"/>
      <c r="V712" s="50"/>
      <c r="W712" s="50"/>
      <c r="X712" s="50"/>
      <c r="Y712" s="50"/>
      <c r="Z712" s="50"/>
    </row>
    <row r="713" spans="1:26" x14ac:dyDescent="0.15">
      <c r="A713" s="43"/>
      <c r="B713" s="57"/>
      <c r="C713" s="57"/>
      <c r="D713" s="58"/>
      <c r="E713" s="58"/>
      <c r="F713" s="58"/>
      <c r="G713" s="46"/>
      <c r="H713" s="47"/>
      <c r="I713" s="59"/>
      <c r="J713" s="56"/>
      <c r="K713" s="61"/>
      <c r="L713" s="61"/>
      <c r="Q713" s="49"/>
      <c r="R713" s="49"/>
      <c r="S713" s="50"/>
      <c r="T713" s="50"/>
      <c r="U713" s="50"/>
      <c r="V713" s="50"/>
      <c r="W713" s="50"/>
      <c r="X713" s="50"/>
      <c r="Y713" s="50"/>
      <c r="Z713" s="50"/>
    </row>
    <row r="714" spans="1:26" x14ac:dyDescent="0.15">
      <c r="A714" s="43"/>
      <c r="B714" s="57"/>
      <c r="C714" s="57"/>
      <c r="D714" s="58"/>
      <c r="E714" s="58"/>
      <c r="F714" s="58"/>
      <c r="G714" s="46"/>
      <c r="H714" s="47"/>
      <c r="I714" s="59"/>
      <c r="J714" s="56"/>
      <c r="K714" s="61"/>
      <c r="L714" s="61"/>
      <c r="Q714" s="49"/>
      <c r="R714" s="49"/>
      <c r="S714" s="50"/>
      <c r="T714" s="50"/>
      <c r="U714" s="50"/>
      <c r="V714" s="50"/>
      <c r="W714" s="50"/>
      <c r="X714" s="50"/>
      <c r="Y714" s="50"/>
      <c r="Z714" s="50"/>
    </row>
    <row r="715" spans="1:26" x14ac:dyDescent="0.15">
      <c r="A715" s="43"/>
      <c r="B715" s="57"/>
      <c r="C715" s="57"/>
      <c r="D715" s="58"/>
      <c r="E715" s="58"/>
      <c r="F715" s="58"/>
      <c r="G715" s="46"/>
      <c r="H715" s="47"/>
      <c r="I715" s="59"/>
      <c r="J715" s="56"/>
      <c r="K715" s="61"/>
      <c r="L715" s="61"/>
      <c r="Q715" s="49"/>
      <c r="R715" s="49"/>
      <c r="S715" s="50"/>
      <c r="T715" s="50"/>
      <c r="U715" s="50"/>
      <c r="V715" s="50"/>
      <c r="W715" s="50"/>
      <c r="X715" s="50"/>
      <c r="Y715" s="50"/>
      <c r="Z715" s="50"/>
    </row>
    <row r="716" spans="1:26" x14ac:dyDescent="0.15">
      <c r="A716" s="43"/>
      <c r="B716" s="57"/>
      <c r="C716" s="57"/>
      <c r="D716" s="58"/>
      <c r="E716" s="58"/>
      <c r="F716" s="58"/>
      <c r="G716" s="46"/>
      <c r="H716" s="47"/>
      <c r="I716" s="59"/>
      <c r="J716" s="56"/>
      <c r="K716" s="61"/>
      <c r="L716" s="61"/>
      <c r="Q716" s="49"/>
      <c r="R716" s="49"/>
      <c r="S716" s="50"/>
      <c r="T716" s="50"/>
      <c r="U716" s="50"/>
      <c r="V716" s="50"/>
      <c r="W716" s="50"/>
      <c r="X716" s="50"/>
      <c r="Y716" s="50"/>
      <c r="Z716" s="50"/>
    </row>
    <row r="717" spans="1:26" x14ac:dyDescent="0.15">
      <c r="A717" s="43"/>
      <c r="B717" s="57"/>
      <c r="C717" s="57"/>
      <c r="D717" s="58"/>
      <c r="E717" s="58"/>
      <c r="F717" s="58"/>
      <c r="G717" s="46"/>
      <c r="H717" s="47"/>
      <c r="I717" s="59"/>
      <c r="J717" s="56"/>
      <c r="K717" s="61"/>
      <c r="L717" s="61"/>
      <c r="Q717" s="49"/>
      <c r="R717" s="49"/>
      <c r="S717" s="50"/>
      <c r="T717" s="50"/>
      <c r="U717" s="50"/>
      <c r="V717" s="50"/>
      <c r="W717" s="50"/>
      <c r="X717" s="50"/>
      <c r="Y717" s="50"/>
      <c r="Z717" s="50"/>
    </row>
    <row r="718" spans="1:26" x14ac:dyDescent="0.15">
      <c r="A718" s="43"/>
      <c r="B718" s="57"/>
      <c r="C718" s="57"/>
      <c r="D718" s="58"/>
      <c r="E718" s="58"/>
      <c r="F718" s="58"/>
      <c r="G718" s="46"/>
      <c r="H718" s="47"/>
      <c r="I718" s="59"/>
      <c r="J718" s="56"/>
      <c r="K718" s="61"/>
      <c r="L718" s="61"/>
      <c r="Q718" s="49"/>
      <c r="R718" s="49"/>
      <c r="S718" s="50"/>
      <c r="T718" s="50"/>
      <c r="U718" s="50"/>
      <c r="V718" s="50"/>
      <c r="W718" s="50"/>
      <c r="X718" s="50"/>
      <c r="Y718" s="50"/>
      <c r="Z718" s="50"/>
    </row>
    <row r="719" spans="1:26" x14ac:dyDescent="0.15">
      <c r="A719" s="43"/>
      <c r="B719" s="57"/>
      <c r="C719" s="57"/>
      <c r="D719" s="58"/>
      <c r="E719" s="58"/>
      <c r="F719" s="58"/>
      <c r="G719" s="46"/>
      <c r="H719" s="47"/>
      <c r="I719" s="59"/>
      <c r="J719" s="56"/>
      <c r="K719" s="61"/>
      <c r="L719" s="61"/>
      <c r="Q719" s="49"/>
      <c r="R719" s="49"/>
      <c r="S719" s="50"/>
      <c r="T719" s="50"/>
      <c r="U719" s="50"/>
      <c r="V719" s="50"/>
      <c r="W719" s="50"/>
      <c r="X719" s="50"/>
      <c r="Y719" s="50"/>
      <c r="Z719" s="50"/>
    </row>
    <row r="720" spans="1:26" x14ac:dyDescent="0.15">
      <c r="A720" s="43"/>
      <c r="B720" s="57"/>
      <c r="C720" s="57"/>
      <c r="D720" s="58"/>
      <c r="E720" s="58"/>
      <c r="F720" s="58"/>
      <c r="G720" s="46"/>
      <c r="H720" s="47"/>
      <c r="I720" s="59"/>
      <c r="J720" s="56"/>
      <c r="K720" s="61"/>
      <c r="L720" s="61"/>
      <c r="Q720" s="49"/>
      <c r="R720" s="49"/>
      <c r="S720" s="50"/>
      <c r="T720" s="50"/>
      <c r="U720" s="50"/>
      <c r="V720" s="50"/>
      <c r="W720" s="50"/>
      <c r="X720" s="50"/>
      <c r="Y720" s="50"/>
      <c r="Z720" s="50"/>
    </row>
    <row r="721" spans="1:26" x14ac:dyDescent="0.15">
      <c r="A721" s="43"/>
      <c r="B721" s="57"/>
      <c r="C721" s="57"/>
      <c r="D721" s="58"/>
      <c r="E721" s="58"/>
      <c r="F721" s="58"/>
      <c r="G721" s="46"/>
      <c r="H721" s="47"/>
      <c r="I721" s="59"/>
      <c r="J721" s="56"/>
      <c r="K721" s="61"/>
      <c r="L721" s="61"/>
      <c r="Q721" s="49"/>
      <c r="R721" s="49"/>
      <c r="S721" s="50"/>
      <c r="T721" s="50"/>
      <c r="U721" s="50"/>
      <c r="V721" s="50"/>
      <c r="W721" s="50"/>
      <c r="X721" s="50"/>
      <c r="Y721" s="50"/>
      <c r="Z721" s="50"/>
    </row>
    <row r="722" spans="1:26" x14ac:dyDescent="0.15">
      <c r="A722" s="43"/>
      <c r="B722" s="57"/>
      <c r="C722" s="57"/>
      <c r="D722" s="58"/>
      <c r="E722" s="58"/>
      <c r="F722" s="58"/>
      <c r="G722" s="46"/>
      <c r="H722" s="47"/>
      <c r="I722" s="59"/>
      <c r="J722" s="56"/>
      <c r="K722" s="61"/>
      <c r="L722" s="61"/>
      <c r="Q722" s="49"/>
      <c r="R722" s="49"/>
      <c r="S722" s="50"/>
      <c r="T722" s="50"/>
      <c r="U722" s="50"/>
      <c r="V722" s="50"/>
      <c r="W722" s="50"/>
      <c r="X722" s="50"/>
      <c r="Y722" s="50"/>
      <c r="Z722" s="50"/>
    </row>
    <row r="723" spans="1:26" x14ac:dyDescent="0.15">
      <c r="A723" s="43"/>
      <c r="B723" s="57"/>
      <c r="C723" s="57"/>
      <c r="D723" s="58"/>
      <c r="E723" s="58"/>
      <c r="F723" s="58"/>
      <c r="G723" s="46"/>
      <c r="H723" s="47"/>
      <c r="I723" s="59"/>
      <c r="J723" s="56"/>
      <c r="K723" s="61"/>
      <c r="L723" s="61"/>
      <c r="Q723" s="49"/>
      <c r="R723" s="49"/>
      <c r="S723" s="50"/>
      <c r="T723" s="50"/>
      <c r="U723" s="50"/>
      <c r="V723" s="50"/>
      <c r="W723" s="50"/>
      <c r="X723" s="50"/>
      <c r="Y723" s="50"/>
      <c r="Z723" s="50"/>
    </row>
    <row r="724" spans="1:26" x14ac:dyDescent="0.15">
      <c r="A724" s="43"/>
      <c r="B724" s="57"/>
      <c r="C724" s="57"/>
      <c r="D724" s="58"/>
      <c r="E724" s="58"/>
      <c r="F724" s="58"/>
      <c r="G724" s="46"/>
      <c r="H724" s="47"/>
      <c r="I724" s="59"/>
      <c r="J724" s="56"/>
      <c r="K724" s="61"/>
      <c r="L724" s="61"/>
      <c r="Q724" s="49"/>
      <c r="R724" s="49"/>
      <c r="S724" s="50"/>
      <c r="T724" s="50"/>
      <c r="U724" s="50"/>
      <c r="V724" s="50"/>
      <c r="W724" s="50"/>
      <c r="X724" s="50"/>
      <c r="Y724" s="50"/>
      <c r="Z724" s="50"/>
    </row>
    <row r="725" spans="1:26" x14ac:dyDescent="0.15">
      <c r="A725" s="43"/>
      <c r="B725" s="57"/>
      <c r="C725" s="57"/>
      <c r="D725" s="58"/>
      <c r="E725" s="58"/>
      <c r="F725" s="58"/>
      <c r="G725" s="46"/>
      <c r="H725" s="47"/>
      <c r="I725" s="59"/>
      <c r="J725" s="56"/>
      <c r="K725" s="61"/>
      <c r="L725" s="61"/>
      <c r="Q725" s="49"/>
      <c r="R725" s="49"/>
      <c r="S725" s="50"/>
      <c r="T725" s="50"/>
      <c r="U725" s="50"/>
      <c r="V725" s="50"/>
      <c r="W725" s="50"/>
      <c r="X725" s="50"/>
      <c r="Y725" s="50"/>
      <c r="Z725" s="50"/>
    </row>
    <row r="726" spans="1:26" x14ac:dyDescent="0.15">
      <c r="A726" s="43"/>
      <c r="B726" s="57"/>
      <c r="C726" s="57"/>
      <c r="D726" s="58"/>
      <c r="E726" s="58"/>
      <c r="F726" s="58"/>
      <c r="G726" s="46"/>
      <c r="H726" s="47"/>
      <c r="I726" s="59"/>
      <c r="J726" s="56"/>
      <c r="K726" s="61"/>
      <c r="L726" s="61"/>
      <c r="Q726" s="49"/>
      <c r="R726" s="49"/>
      <c r="S726" s="50"/>
      <c r="T726" s="50"/>
      <c r="U726" s="50"/>
      <c r="V726" s="50"/>
      <c r="W726" s="50"/>
      <c r="X726" s="50"/>
      <c r="Y726" s="50"/>
      <c r="Z726" s="50"/>
    </row>
    <row r="727" spans="1:26" x14ac:dyDescent="0.15">
      <c r="A727" s="43"/>
      <c r="B727" s="57"/>
      <c r="C727" s="57"/>
      <c r="D727" s="58"/>
      <c r="E727" s="58"/>
      <c r="F727" s="58"/>
      <c r="G727" s="46"/>
      <c r="H727" s="47"/>
      <c r="I727" s="59"/>
      <c r="J727" s="56"/>
      <c r="K727" s="61"/>
      <c r="L727" s="61"/>
      <c r="Q727" s="49"/>
      <c r="R727" s="49"/>
      <c r="S727" s="50"/>
      <c r="T727" s="50"/>
      <c r="U727" s="50"/>
      <c r="V727" s="50"/>
      <c r="W727" s="50"/>
      <c r="X727" s="50"/>
      <c r="Y727" s="50"/>
      <c r="Z727" s="50"/>
    </row>
    <row r="728" spans="1:26" x14ac:dyDescent="0.15">
      <c r="A728" s="43"/>
      <c r="B728" s="57"/>
      <c r="C728" s="57"/>
      <c r="D728" s="58"/>
      <c r="E728" s="58"/>
      <c r="F728" s="58"/>
      <c r="G728" s="46"/>
      <c r="H728" s="47"/>
      <c r="I728" s="59"/>
      <c r="J728" s="56"/>
      <c r="K728" s="61"/>
      <c r="L728" s="61"/>
      <c r="Q728" s="49"/>
      <c r="R728" s="49"/>
      <c r="S728" s="50"/>
      <c r="T728" s="50"/>
      <c r="U728" s="50"/>
      <c r="V728" s="50"/>
      <c r="W728" s="50"/>
      <c r="X728" s="50"/>
      <c r="Y728" s="50"/>
      <c r="Z728" s="50"/>
    </row>
    <row r="729" spans="1:26" x14ac:dyDescent="0.15">
      <c r="A729" s="43"/>
      <c r="B729" s="57"/>
      <c r="C729" s="57"/>
      <c r="D729" s="58"/>
      <c r="E729" s="58"/>
      <c r="F729" s="58"/>
      <c r="G729" s="46"/>
      <c r="H729" s="47"/>
      <c r="I729" s="59"/>
      <c r="J729" s="56"/>
      <c r="K729" s="61"/>
      <c r="L729" s="61"/>
      <c r="Q729" s="49"/>
      <c r="R729" s="49"/>
      <c r="S729" s="50"/>
      <c r="T729" s="50"/>
      <c r="U729" s="50"/>
      <c r="V729" s="50"/>
      <c r="W729" s="50"/>
      <c r="X729" s="50"/>
      <c r="Y729" s="50"/>
      <c r="Z729" s="50"/>
    </row>
    <row r="730" spans="1:26" x14ac:dyDescent="0.15">
      <c r="A730" s="43"/>
      <c r="B730" s="57"/>
      <c r="C730" s="57"/>
      <c r="D730" s="58"/>
      <c r="E730" s="58"/>
      <c r="F730" s="58"/>
      <c r="G730" s="46"/>
      <c r="H730" s="47"/>
      <c r="I730" s="59"/>
      <c r="J730" s="56"/>
      <c r="K730" s="61"/>
      <c r="L730" s="61"/>
      <c r="Q730" s="49"/>
      <c r="R730" s="49"/>
      <c r="S730" s="50"/>
      <c r="T730" s="50"/>
      <c r="U730" s="50"/>
      <c r="V730" s="50"/>
      <c r="W730" s="50"/>
      <c r="X730" s="50"/>
      <c r="Y730" s="50"/>
      <c r="Z730" s="50"/>
    </row>
    <row r="731" spans="1:26" x14ac:dyDescent="0.15">
      <c r="A731" s="43"/>
      <c r="B731" s="57"/>
      <c r="C731" s="57"/>
      <c r="D731" s="58"/>
      <c r="E731" s="58"/>
      <c r="F731" s="58"/>
      <c r="G731" s="46"/>
      <c r="H731" s="47"/>
      <c r="I731" s="59"/>
      <c r="J731" s="56"/>
      <c r="K731" s="61"/>
      <c r="L731" s="61"/>
      <c r="Q731" s="49"/>
      <c r="R731" s="49"/>
      <c r="S731" s="50"/>
      <c r="T731" s="50"/>
      <c r="U731" s="50"/>
      <c r="V731" s="50"/>
      <c r="W731" s="50"/>
      <c r="X731" s="50"/>
      <c r="Y731" s="50"/>
      <c r="Z731" s="50"/>
    </row>
    <row r="732" spans="1:26" x14ac:dyDescent="0.15">
      <c r="A732" s="43"/>
      <c r="B732" s="57"/>
      <c r="C732" s="57"/>
      <c r="D732" s="58"/>
      <c r="E732" s="58"/>
      <c r="F732" s="58"/>
      <c r="G732" s="46"/>
      <c r="H732" s="47"/>
      <c r="I732" s="59"/>
      <c r="J732" s="56"/>
      <c r="K732" s="61"/>
      <c r="L732" s="61"/>
      <c r="Q732" s="49"/>
      <c r="R732" s="49"/>
      <c r="S732" s="50"/>
      <c r="T732" s="50"/>
      <c r="U732" s="50"/>
      <c r="V732" s="50"/>
      <c r="W732" s="50"/>
      <c r="X732" s="50"/>
      <c r="Y732" s="50"/>
      <c r="Z732" s="50"/>
    </row>
    <row r="733" spans="1:26" x14ac:dyDescent="0.15">
      <c r="A733" s="43"/>
      <c r="B733" s="57"/>
      <c r="C733" s="57"/>
      <c r="D733" s="58"/>
      <c r="E733" s="58"/>
      <c r="F733" s="58"/>
      <c r="G733" s="46"/>
      <c r="H733" s="47"/>
      <c r="I733" s="59"/>
      <c r="J733" s="56"/>
      <c r="K733" s="61"/>
      <c r="L733" s="61"/>
      <c r="Q733" s="49"/>
      <c r="R733" s="49"/>
      <c r="S733" s="50"/>
      <c r="T733" s="50"/>
      <c r="U733" s="50"/>
      <c r="V733" s="50"/>
      <c r="W733" s="50"/>
      <c r="X733" s="50"/>
      <c r="Y733" s="50"/>
      <c r="Z733" s="50"/>
    </row>
    <row r="734" spans="1:26" x14ac:dyDescent="0.15">
      <c r="A734" s="43"/>
      <c r="B734" s="57"/>
      <c r="C734" s="57"/>
      <c r="D734" s="58"/>
      <c r="E734" s="58"/>
      <c r="F734" s="58"/>
      <c r="G734" s="46"/>
      <c r="H734" s="47"/>
      <c r="I734" s="59"/>
      <c r="J734" s="56"/>
      <c r="K734" s="61"/>
      <c r="L734" s="61"/>
      <c r="Q734" s="49"/>
      <c r="R734" s="49"/>
      <c r="S734" s="50"/>
      <c r="T734" s="50"/>
      <c r="U734" s="50"/>
      <c r="V734" s="50"/>
      <c r="W734" s="50"/>
      <c r="X734" s="50"/>
      <c r="Y734" s="50"/>
      <c r="Z734" s="50"/>
    </row>
    <row r="735" spans="1:26" x14ac:dyDescent="0.15">
      <c r="A735" s="43"/>
      <c r="B735" s="57"/>
      <c r="C735" s="57"/>
      <c r="D735" s="58"/>
      <c r="E735" s="58"/>
      <c r="F735" s="58"/>
      <c r="G735" s="46"/>
      <c r="H735" s="47"/>
      <c r="I735" s="59"/>
      <c r="J735" s="56"/>
      <c r="K735" s="61"/>
      <c r="L735" s="61"/>
      <c r="Q735" s="49"/>
      <c r="R735" s="49"/>
      <c r="S735" s="50"/>
      <c r="T735" s="50"/>
      <c r="U735" s="50"/>
      <c r="V735" s="50"/>
      <c r="W735" s="50"/>
      <c r="X735" s="50"/>
      <c r="Y735" s="50"/>
      <c r="Z735" s="50"/>
    </row>
    <row r="736" spans="1:26" x14ac:dyDescent="0.15">
      <c r="A736" s="43"/>
      <c r="B736" s="57"/>
      <c r="C736" s="57"/>
      <c r="D736" s="58"/>
      <c r="E736" s="58"/>
      <c r="F736" s="58"/>
      <c r="G736" s="46"/>
      <c r="H736" s="47"/>
      <c r="I736" s="59"/>
      <c r="J736" s="56"/>
      <c r="K736" s="61"/>
      <c r="L736" s="61"/>
      <c r="Q736" s="49"/>
      <c r="R736" s="49"/>
      <c r="S736" s="50"/>
      <c r="T736" s="50"/>
      <c r="U736" s="50"/>
      <c r="V736" s="50"/>
      <c r="W736" s="50"/>
      <c r="X736" s="50"/>
      <c r="Y736" s="50"/>
      <c r="Z736" s="50"/>
    </row>
    <row r="737" spans="1:26" x14ac:dyDescent="0.15">
      <c r="A737" s="43"/>
      <c r="B737" s="57"/>
      <c r="C737" s="57"/>
      <c r="D737" s="58"/>
      <c r="E737" s="58"/>
      <c r="F737" s="58"/>
      <c r="G737" s="46"/>
      <c r="H737" s="47"/>
      <c r="I737" s="59"/>
      <c r="J737" s="56"/>
      <c r="K737" s="61"/>
      <c r="L737" s="61"/>
      <c r="Q737" s="49"/>
      <c r="R737" s="49"/>
      <c r="S737" s="50"/>
      <c r="T737" s="50"/>
      <c r="U737" s="50"/>
      <c r="V737" s="50"/>
      <c r="W737" s="50"/>
      <c r="X737" s="50"/>
      <c r="Y737" s="50"/>
      <c r="Z737" s="50"/>
    </row>
    <row r="738" spans="1:26" x14ac:dyDescent="0.15">
      <c r="A738" s="43"/>
      <c r="B738" s="57"/>
      <c r="C738" s="57"/>
      <c r="D738" s="58"/>
      <c r="E738" s="58"/>
      <c r="F738" s="58"/>
      <c r="G738" s="46"/>
      <c r="H738" s="47"/>
      <c r="I738" s="59"/>
      <c r="J738" s="56"/>
      <c r="K738" s="61"/>
      <c r="L738" s="61"/>
      <c r="Q738" s="49"/>
      <c r="R738" s="49"/>
      <c r="S738" s="50"/>
      <c r="T738" s="50"/>
      <c r="U738" s="50"/>
      <c r="V738" s="50"/>
      <c r="W738" s="50"/>
      <c r="X738" s="50"/>
      <c r="Y738" s="50"/>
      <c r="Z738" s="50"/>
    </row>
    <row r="739" spans="1:26" x14ac:dyDescent="0.15">
      <c r="A739" s="43"/>
      <c r="B739" s="57"/>
      <c r="C739" s="57"/>
      <c r="D739" s="58"/>
      <c r="E739" s="58"/>
      <c r="F739" s="58"/>
      <c r="G739" s="46"/>
      <c r="H739" s="47"/>
      <c r="I739" s="59"/>
      <c r="J739" s="56"/>
      <c r="K739" s="61"/>
      <c r="L739" s="61"/>
      <c r="Q739" s="49"/>
      <c r="R739" s="49"/>
      <c r="S739" s="50"/>
      <c r="T739" s="50"/>
      <c r="U739" s="50"/>
      <c r="V739" s="50"/>
      <c r="W739" s="50"/>
      <c r="X739" s="50"/>
      <c r="Y739" s="50"/>
      <c r="Z739" s="50"/>
    </row>
    <row r="740" spans="1:26" x14ac:dyDescent="0.15">
      <c r="A740" s="43"/>
      <c r="B740" s="57"/>
      <c r="C740" s="57"/>
      <c r="D740" s="58"/>
      <c r="E740" s="58"/>
      <c r="F740" s="58"/>
      <c r="G740" s="46"/>
      <c r="H740" s="47"/>
      <c r="I740" s="59"/>
      <c r="J740" s="56"/>
      <c r="K740" s="61"/>
      <c r="L740" s="61"/>
      <c r="Q740" s="49"/>
      <c r="R740" s="49"/>
      <c r="S740" s="50"/>
      <c r="T740" s="50"/>
      <c r="U740" s="50"/>
      <c r="V740" s="50"/>
      <c r="W740" s="50"/>
      <c r="X740" s="50"/>
      <c r="Y740" s="50"/>
      <c r="Z740" s="50"/>
    </row>
    <row r="741" spans="1:26" x14ac:dyDescent="0.15">
      <c r="A741" s="43"/>
      <c r="B741" s="57"/>
      <c r="C741" s="57"/>
      <c r="D741" s="58"/>
      <c r="E741" s="58"/>
      <c r="F741" s="58"/>
      <c r="G741" s="46"/>
      <c r="H741" s="47"/>
      <c r="I741" s="59"/>
      <c r="J741" s="56"/>
      <c r="K741" s="61"/>
      <c r="L741" s="61"/>
      <c r="Q741" s="49"/>
      <c r="R741" s="49"/>
      <c r="S741" s="50"/>
      <c r="T741" s="50"/>
      <c r="U741" s="50"/>
      <c r="V741" s="50"/>
      <c r="W741" s="50"/>
      <c r="X741" s="50"/>
      <c r="Y741" s="50"/>
      <c r="Z741" s="50"/>
    </row>
    <row r="742" spans="1:26" x14ac:dyDescent="0.15">
      <c r="A742" s="43"/>
      <c r="B742" s="57"/>
      <c r="C742" s="57"/>
      <c r="D742" s="58"/>
      <c r="E742" s="58"/>
      <c r="F742" s="58"/>
      <c r="G742" s="46"/>
      <c r="H742" s="47"/>
      <c r="I742" s="59"/>
      <c r="J742" s="56"/>
      <c r="K742" s="61"/>
      <c r="L742" s="61"/>
      <c r="Q742" s="49"/>
      <c r="R742" s="49"/>
      <c r="S742" s="50"/>
      <c r="T742" s="50"/>
      <c r="U742" s="50"/>
      <c r="V742" s="50"/>
      <c r="W742" s="50"/>
      <c r="X742" s="50"/>
      <c r="Y742" s="50"/>
      <c r="Z742" s="50"/>
    </row>
    <row r="743" spans="1:26" x14ac:dyDescent="0.15">
      <c r="A743" s="43"/>
      <c r="B743" s="57"/>
      <c r="C743" s="57"/>
      <c r="D743" s="58"/>
      <c r="E743" s="58"/>
      <c r="F743" s="58"/>
      <c r="G743" s="46"/>
      <c r="H743" s="47"/>
      <c r="I743" s="59"/>
      <c r="J743" s="56"/>
      <c r="K743" s="61"/>
      <c r="L743" s="61"/>
      <c r="Q743" s="49"/>
      <c r="R743" s="49"/>
      <c r="S743" s="50"/>
      <c r="T743" s="50"/>
      <c r="U743" s="50"/>
      <c r="V743" s="50"/>
      <c r="W743" s="50"/>
      <c r="X743" s="50"/>
      <c r="Y743" s="50"/>
      <c r="Z743" s="50"/>
    </row>
    <row r="744" spans="1:26" x14ac:dyDescent="0.15">
      <c r="A744" s="43"/>
      <c r="B744" s="57"/>
      <c r="C744" s="57"/>
      <c r="D744" s="58"/>
      <c r="E744" s="58"/>
      <c r="F744" s="58"/>
      <c r="G744" s="46"/>
      <c r="H744" s="47"/>
      <c r="I744" s="59"/>
      <c r="J744" s="56"/>
      <c r="K744" s="61"/>
      <c r="L744" s="61"/>
      <c r="Q744" s="49"/>
      <c r="R744" s="49"/>
      <c r="S744" s="50"/>
      <c r="T744" s="50"/>
      <c r="U744" s="50"/>
      <c r="V744" s="50"/>
      <c r="W744" s="50"/>
      <c r="X744" s="50"/>
      <c r="Y744" s="50"/>
      <c r="Z744" s="50"/>
    </row>
    <row r="745" spans="1:26" x14ac:dyDescent="0.15">
      <c r="A745" s="43"/>
      <c r="B745" s="57"/>
      <c r="C745" s="57"/>
      <c r="D745" s="58"/>
      <c r="E745" s="58"/>
      <c r="F745" s="58"/>
      <c r="G745" s="46"/>
      <c r="H745" s="47"/>
      <c r="I745" s="59"/>
      <c r="J745" s="56"/>
      <c r="K745" s="61"/>
      <c r="L745" s="61"/>
      <c r="Q745" s="49"/>
      <c r="R745" s="49"/>
      <c r="S745" s="50"/>
      <c r="T745" s="50"/>
      <c r="U745" s="50"/>
      <c r="V745" s="50"/>
      <c r="W745" s="50"/>
      <c r="X745" s="50"/>
      <c r="Y745" s="50"/>
      <c r="Z745" s="50"/>
    </row>
    <row r="746" spans="1:26" x14ac:dyDescent="0.15">
      <c r="A746" s="43"/>
      <c r="B746" s="57"/>
      <c r="C746" s="57"/>
      <c r="D746" s="58"/>
      <c r="E746" s="58"/>
      <c r="F746" s="58"/>
      <c r="G746" s="46"/>
      <c r="H746" s="47"/>
      <c r="I746" s="59"/>
      <c r="J746" s="56"/>
      <c r="K746" s="61"/>
      <c r="L746" s="61"/>
      <c r="Q746" s="49"/>
      <c r="R746" s="49"/>
      <c r="S746" s="50"/>
      <c r="T746" s="50"/>
      <c r="U746" s="50"/>
      <c r="V746" s="50"/>
      <c r="W746" s="50"/>
      <c r="X746" s="50"/>
      <c r="Y746" s="50"/>
      <c r="Z746" s="50"/>
    </row>
    <row r="747" spans="1:26" x14ac:dyDescent="0.15">
      <c r="A747" s="43"/>
      <c r="B747" s="57"/>
      <c r="C747" s="57"/>
      <c r="D747" s="58"/>
      <c r="E747" s="58"/>
      <c r="F747" s="58"/>
      <c r="G747" s="46"/>
      <c r="H747" s="47"/>
      <c r="I747" s="59"/>
      <c r="J747" s="56"/>
      <c r="K747" s="61"/>
      <c r="L747" s="61"/>
      <c r="Q747" s="49"/>
      <c r="R747" s="49"/>
      <c r="S747" s="50"/>
      <c r="T747" s="50"/>
      <c r="U747" s="50"/>
      <c r="V747" s="50"/>
      <c r="W747" s="50"/>
      <c r="X747" s="50"/>
      <c r="Y747" s="50"/>
      <c r="Z747" s="50"/>
    </row>
    <row r="748" spans="1:26" x14ac:dyDescent="0.15">
      <c r="A748" s="43"/>
      <c r="B748" s="57"/>
      <c r="C748" s="57"/>
      <c r="D748" s="58"/>
      <c r="E748" s="58"/>
      <c r="F748" s="58"/>
      <c r="G748" s="46"/>
      <c r="H748" s="47"/>
      <c r="I748" s="59"/>
      <c r="J748" s="56"/>
      <c r="K748" s="61"/>
      <c r="L748" s="61"/>
      <c r="Q748" s="49"/>
      <c r="R748" s="49"/>
      <c r="S748" s="50"/>
      <c r="T748" s="50"/>
      <c r="U748" s="50"/>
      <c r="V748" s="50"/>
      <c r="W748" s="50"/>
      <c r="X748" s="50"/>
      <c r="Y748" s="50"/>
      <c r="Z748" s="50"/>
    </row>
    <row r="749" spans="1:26" x14ac:dyDescent="0.15">
      <c r="A749" s="43"/>
      <c r="B749" s="57"/>
      <c r="C749" s="57"/>
      <c r="D749" s="58"/>
      <c r="E749" s="58"/>
      <c r="F749" s="58"/>
      <c r="G749" s="46"/>
      <c r="H749" s="47"/>
      <c r="I749" s="59"/>
      <c r="J749" s="56"/>
      <c r="K749" s="61"/>
      <c r="L749" s="61"/>
      <c r="Q749" s="49"/>
      <c r="R749" s="49"/>
      <c r="S749" s="50"/>
      <c r="T749" s="50"/>
      <c r="U749" s="50"/>
      <c r="V749" s="50"/>
      <c r="W749" s="50"/>
      <c r="X749" s="50"/>
      <c r="Y749" s="50"/>
      <c r="Z749" s="50"/>
    </row>
    <row r="750" spans="1:26" x14ac:dyDescent="0.15">
      <c r="A750" s="43"/>
      <c r="B750" s="57"/>
      <c r="C750" s="57"/>
      <c r="D750" s="58"/>
      <c r="E750" s="58"/>
      <c r="F750" s="58"/>
      <c r="G750" s="46"/>
      <c r="H750" s="47"/>
      <c r="I750" s="59"/>
      <c r="J750" s="56"/>
      <c r="K750" s="61"/>
      <c r="L750" s="61"/>
      <c r="Q750" s="49"/>
      <c r="R750" s="49"/>
      <c r="S750" s="50"/>
      <c r="T750" s="50"/>
      <c r="U750" s="50"/>
      <c r="V750" s="50"/>
      <c r="W750" s="50"/>
      <c r="X750" s="50"/>
      <c r="Y750" s="50"/>
      <c r="Z750" s="50"/>
    </row>
    <row r="751" spans="1:26" x14ac:dyDescent="0.15">
      <c r="A751" s="43"/>
      <c r="B751" s="57"/>
      <c r="C751" s="57"/>
      <c r="D751" s="58"/>
      <c r="E751" s="58"/>
      <c r="F751" s="58"/>
      <c r="G751" s="46"/>
      <c r="H751" s="47"/>
      <c r="I751" s="59"/>
      <c r="J751" s="56"/>
      <c r="K751" s="61"/>
      <c r="L751" s="61"/>
      <c r="Q751" s="49"/>
      <c r="R751" s="49"/>
      <c r="S751" s="50"/>
      <c r="T751" s="50"/>
      <c r="U751" s="50"/>
      <c r="V751" s="50"/>
      <c r="W751" s="50"/>
      <c r="X751" s="50"/>
      <c r="Y751" s="50"/>
      <c r="Z751" s="50"/>
    </row>
    <row r="752" spans="1:26" x14ac:dyDescent="0.15">
      <c r="A752" s="43"/>
      <c r="B752" s="57"/>
      <c r="C752" s="57"/>
      <c r="D752" s="58"/>
      <c r="E752" s="58"/>
      <c r="F752" s="58"/>
      <c r="G752" s="46"/>
      <c r="H752" s="47"/>
      <c r="I752" s="59"/>
      <c r="J752" s="56"/>
      <c r="K752" s="61"/>
      <c r="L752" s="61"/>
      <c r="Q752" s="49"/>
      <c r="R752" s="49"/>
      <c r="S752" s="50"/>
      <c r="T752" s="50"/>
      <c r="U752" s="50"/>
      <c r="V752" s="50"/>
      <c r="W752" s="50"/>
      <c r="X752" s="50"/>
      <c r="Y752" s="50"/>
      <c r="Z752" s="50"/>
    </row>
    <row r="753" spans="1:26" x14ac:dyDescent="0.15">
      <c r="A753" s="43"/>
      <c r="B753" s="57"/>
      <c r="C753" s="57"/>
      <c r="D753" s="58"/>
      <c r="E753" s="58"/>
      <c r="F753" s="58"/>
      <c r="G753" s="46"/>
      <c r="H753" s="47"/>
      <c r="I753" s="59"/>
      <c r="J753" s="56"/>
      <c r="K753" s="61"/>
      <c r="L753" s="61"/>
      <c r="Q753" s="49"/>
      <c r="R753" s="49"/>
      <c r="S753" s="50"/>
      <c r="T753" s="50"/>
      <c r="U753" s="50"/>
      <c r="V753" s="50"/>
      <c r="W753" s="50"/>
      <c r="X753" s="50"/>
      <c r="Y753" s="50"/>
      <c r="Z753" s="50"/>
    </row>
    <row r="754" spans="1:26" x14ac:dyDescent="0.15">
      <c r="A754" s="43"/>
      <c r="B754" s="57"/>
      <c r="C754" s="57"/>
      <c r="D754" s="58"/>
      <c r="E754" s="58"/>
      <c r="F754" s="58"/>
      <c r="G754" s="46"/>
      <c r="H754" s="47"/>
      <c r="I754" s="59"/>
      <c r="J754" s="56"/>
      <c r="K754" s="61"/>
      <c r="L754" s="61"/>
      <c r="Q754" s="49"/>
      <c r="R754" s="49"/>
      <c r="S754" s="50"/>
      <c r="T754" s="50"/>
      <c r="U754" s="50"/>
      <c r="V754" s="50"/>
      <c r="W754" s="50"/>
      <c r="X754" s="50"/>
      <c r="Y754" s="50"/>
      <c r="Z754" s="50"/>
    </row>
    <row r="755" spans="1:26" x14ac:dyDescent="0.15">
      <c r="A755" s="43"/>
      <c r="B755" s="57"/>
      <c r="C755" s="57"/>
      <c r="D755" s="58"/>
      <c r="E755" s="58"/>
      <c r="F755" s="58"/>
      <c r="G755" s="46"/>
      <c r="H755" s="47"/>
      <c r="I755" s="59"/>
      <c r="J755" s="56"/>
      <c r="K755" s="61"/>
      <c r="L755" s="61"/>
      <c r="Q755" s="49"/>
      <c r="R755" s="49"/>
      <c r="S755" s="50"/>
      <c r="T755" s="50"/>
      <c r="U755" s="50"/>
      <c r="V755" s="50"/>
      <c r="W755" s="50"/>
      <c r="X755" s="50"/>
      <c r="Y755" s="50"/>
      <c r="Z755" s="50"/>
    </row>
    <row r="756" spans="1:26" x14ac:dyDescent="0.15">
      <c r="A756" s="43"/>
      <c r="B756" s="57"/>
      <c r="C756" s="57"/>
      <c r="D756" s="58"/>
      <c r="E756" s="58"/>
      <c r="F756" s="58"/>
      <c r="G756" s="46"/>
      <c r="H756" s="47"/>
      <c r="I756" s="59"/>
      <c r="J756" s="56"/>
      <c r="K756" s="61"/>
      <c r="L756" s="61"/>
      <c r="Q756" s="49"/>
      <c r="R756" s="49"/>
      <c r="S756" s="50"/>
      <c r="T756" s="50"/>
      <c r="U756" s="50"/>
      <c r="V756" s="50"/>
      <c r="W756" s="50"/>
      <c r="X756" s="50"/>
      <c r="Y756" s="50"/>
      <c r="Z756" s="50"/>
    </row>
    <row r="757" spans="1:26" x14ac:dyDescent="0.15">
      <c r="A757" s="43"/>
      <c r="B757" s="57"/>
      <c r="C757" s="57"/>
      <c r="D757" s="58"/>
      <c r="E757" s="58"/>
      <c r="F757" s="58"/>
      <c r="G757" s="46"/>
      <c r="H757" s="47"/>
      <c r="I757" s="59"/>
      <c r="J757" s="56"/>
      <c r="K757" s="61"/>
      <c r="L757" s="61"/>
      <c r="Q757" s="49"/>
      <c r="R757" s="49"/>
      <c r="S757" s="50"/>
      <c r="T757" s="50"/>
      <c r="U757" s="50"/>
      <c r="V757" s="50"/>
      <c r="W757" s="50"/>
      <c r="X757" s="50"/>
      <c r="Y757" s="50"/>
      <c r="Z757" s="50"/>
    </row>
    <row r="758" spans="1:26" x14ac:dyDescent="0.15">
      <c r="A758" s="43"/>
      <c r="B758" s="57"/>
      <c r="C758" s="57"/>
      <c r="D758" s="58"/>
      <c r="E758" s="58"/>
      <c r="F758" s="58"/>
      <c r="G758" s="46"/>
      <c r="H758" s="47"/>
      <c r="I758" s="59"/>
      <c r="J758" s="56"/>
      <c r="K758" s="61"/>
      <c r="L758" s="61"/>
      <c r="Q758" s="49"/>
      <c r="R758" s="49"/>
      <c r="S758" s="50"/>
      <c r="T758" s="50"/>
      <c r="U758" s="50"/>
      <c r="V758" s="50"/>
      <c r="W758" s="50"/>
      <c r="X758" s="50"/>
      <c r="Y758" s="50"/>
      <c r="Z758" s="50"/>
    </row>
    <row r="759" spans="1:26" x14ac:dyDescent="0.15">
      <c r="A759" s="43"/>
      <c r="B759" s="57"/>
      <c r="C759" s="57"/>
      <c r="D759" s="58"/>
      <c r="E759" s="58"/>
      <c r="F759" s="58"/>
      <c r="G759" s="46"/>
      <c r="H759" s="47"/>
      <c r="I759" s="59"/>
      <c r="J759" s="56"/>
      <c r="K759" s="61"/>
      <c r="L759" s="61"/>
      <c r="Q759" s="49"/>
      <c r="R759" s="49"/>
      <c r="S759" s="50"/>
      <c r="T759" s="50"/>
      <c r="U759" s="50"/>
      <c r="V759" s="50"/>
      <c r="W759" s="50"/>
      <c r="X759" s="50"/>
      <c r="Y759" s="50"/>
      <c r="Z759" s="50"/>
    </row>
    <row r="760" spans="1:26" x14ac:dyDescent="0.15">
      <c r="A760" s="43"/>
      <c r="B760" s="57"/>
      <c r="C760" s="57"/>
      <c r="D760" s="58"/>
      <c r="E760" s="58"/>
      <c r="F760" s="58"/>
      <c r="G760" s="46"/>
      <c r="H760" s="47"/>
      <c r="I760" s="59"/>
      <c r="J760" s="56"/>
      <c r="K760" s="61"/>
      <c r="L760" s="61"/>
      <c r="Q760" s="49"/>
      <c r="R760" s="49"/>
      <c r="S760" s="50"/>
      <c r="T760" s="50"/>
      <c r="U760" s="50"/>
      <c r="V760" s="50"/>
      <c r="W760" s="50"/>
      <c r="X760" s="50"/>
      <c r="Y760" s="50"/>
      <c r="Z760" s="50"/>
    </row>
    <row r="761" spans="1:26" x14ac:dyDescent="0.15">
      <c r="A761" s="43"/>
      <c r="B761" s="57"/>
      <c r="C761" s="57"/>
      <c r="D761" s="58"/>
      <c r="E761" s="58"/>
      <c r="F761" s="58"/>
      <c r="G761" s="46"/>
      <c r="H761" s="47"/>
      <c r="I761" s="59"/>
      <c r="J761" s="56"/>
      <c r="K761" s="61"/>
      <c r="L761" s="61"/>
      <c r="Q761" s="49"/>
      <c r="R761" s="49"/>
      <c r="S761" s="50"/>
      <c r="T761" s="50"/>
      <c r="U761" s="50"/>
      <c r="V761" s="50"/>
      <c r="W761" s="50"/>
      <c r="X761" s="50"/>
      <c r="Y761" s="50"/>
      <c r="Z761" s="50"/>
    </row>
    <row r="762" spans="1:26" x14ac:dyDescent="0.15">
      <c r="A762" s="43"/>
      <c r="B762" s="57"/>
      <c r="C762" s="57"/>
      <c r="D762" s="58"/>
      <c r="E762" s="58"/>
      <c r="F762" s="58"/>
      <c r="G762" s="46"/>
      <c r="H762" s="47"/>
      <c r="I762" s="59"/>
      <c r="J762" s="56"/>
      <c r="K762" s="61"/>
      <c r="L762" s="61"/>
      <c r="Q762" s="49"/>
      <c r="R762" s="49"/>
      <c r="S762" s="50"/>
      <c r="T762" s="50"/>
      <c r="U762" s="50"/>
      <c r="V762" s="50"/>
      <c r="W762" s="50"/>
      <c r="X762" s="50"/>
      <c r="Y762" s="50"/>
      <c r="Z762" s="50"/>
    </row>
    <row r="763" spans="1:26" x14ac:dyDescent="0.15">
      <c r="A763" s="43"/>
      <c r="B763" s="57"/>
      <c r="C763" s="57"/>
      <c r="D763" s="58"/>
      <c r="E763" s="58"/>
      <c r="F763" s="58"/>
      <c r="G763" s="46"/>
      <c r="H763" s="47"/>
      <c r="I763" s="59"/>
      <c r="J763" s="56"/>
      <c r="K763" s="61"/>
      <c r="L763" s="61"/>
      <c r="Q763" s="49"/>
      <c r="R763" s="49"/>
      <c r="S763" s="50"/>
      <c r="T763" s="50"/>
      <c r="U763" s="50"/>
      <c r="V763" s="50"/>
      <c r="W763" s="50"/>
      <c r="X763" s="50"/>
      <c r="Y763" s="50"/>
      <c r="Z763" s="50"/>
    </row>
    <row r="764" spans="1:26" x14ac:dyDescent="0.15">
      <c r="A764" s="43"/>
      <c r="B764" s="57"/>
      <c r="C764" s="57"/>
      <c r="D764" s="58"/>
      <c r="E764" s="58"/>
      <c r="F764" s="58"/>
      <c r="G764" s="46"/>
      <c r="H764" s="47"/>
      <c r="I764" s="59"/>
      <c r="J764" s="56"/>
      <c r="K764" s="61"/>
      <c r="L764" s="61"/>
      <c r="Q764" s="49"/>
      <c r="R764" s="49"/>
      <c r="S764" s="50"/>
      <c r="T764" s="50"/>
      <c r="U764" s="50"/>
      <c r="V764" s="50"/>
      <c r="W764" s="50"/>
      <c r="X764" s="50"/>
      <c r="Y764" s="50"/>
      <c r="Z764" s="50"/>
    </row>
    <row r="765" spans="1:26" x14ac:dyDescent="0.15">
      <c r="A765" s="43"/>
      <c r="B765" s="57"/>
      <c r="C765" s="57"/>
      <c r="D765" s="58"/>
      <c r="E765" s="58"/>
      <c r="F765" s="58"/>
      <c r="G765" s="46"/>
      <c r="H765" s="47"/>
      <c r="I765" s="59"/>
      <c r="J765" s="56"/>
      <c r="K765" s="61"/>
      <c r="L765" s="61"/>
      <c r="Q765" s="49"/>
      <c r="R765" s="49"/>
      <c r="S765" s="50"/>
      <c r="T765" s="50"/>
      <c r="U765" s="50"/>
      <c r="V765" s="50"/>
      <c r="W765" s="50"/>
      <c r="X765" s="50"/>
      <c r="Y765" s="50"/>
      <c r="Z765" s="50"/>
    </row>
    <row r="766" spans="1:26" x14ac:dyDescent="0.15">
      <c r="A766" s="43"/>
      <c r="B766" s="57"/>
      <c r="C766" s="57"/>
      <c r="D766" s="58"/>
      <c r="E766" s="58"/>
      <c r="F766" s="58"/>
      <c r="G766" s="46"/>
      <c r="H766" s="47"/>
      <c r="I766" s="59"/>
      <c r="J766" s="56"/>
      <c r="K766" s="61"/>
      <c r="L766" s="61"/>
      <c r="Q766" s="49"/>
      <c r="R766" s="49"/>
      <c r="S766" s="50"/>
      <c r="T766" s="50"/>
      <c r="U766" s="50"/>
      <c r="V766" s="50"/>
      <c r="W766" s="50"/>
      <c r="X766" s="50"/>
      <c r="Y766" s="50"/>
      <c r="Z766" s="50"/>
    </row>
    <row r="767" spans="1:26" x14ac:dyDescent="0.15">
      <c r="A767" s="43"/>
      <c r="B767" s="57"/>
      <c r="C767" s="57"/>
      <c r="D767" s="58"/>
      <c r="E767" s="58"/>
      <c r="F767" s="58"/>
      <c r="G767" s="46"/>
      <c r="H767" s="47"/>
      <c r="I767" s="59"/>
      <c r="J767" s="56"/>
      <c r="K767" s="61"/>
      <c r="L767" s="61"/>
      <c r="Q767" s="49"/>
      <c r="R767" s="49"/>
      <c r="S767" s="50"/>
      <c r="T767" s="50"/>
      <c r="U767" s="50"/>
      <c r="V767" s="50"/>
      <c r="W767" s="50"/>
      <c r="X767" s="50"/>
      <c r="Y767" s="50"/>
      <c r="Z767" s="50"/>
    </row>
    <row r="768" spans="1:26" x14ac:dyDescent="0.15">
      <c r="A768" s="43"/>
      <c r="B768" s="57"/>
      <c r="C768" s="57"/>
      <c r="D768" s="58"/>
      <c r="E768" s="58"/>
      <c r="F768" s="58"/>
      <c r="G768" s="46"/>
      <c r="H768" s="47"/>
      <c r="I768" s="59"/>
      <c r="J768" s="56"/>
      <c r="K768" s="61"/>
      <c r="L768" s="61"/>
      <c r="Q768" s="49"/>
      <c r="R768" s="49"/>
      <c r="S768" s="50"/>
      <c r="T768" s="50"/>
      <c r="U768" s="50"/>
      <c r="V768" s="50"/>
      <c r="W768" s="50"/>
      <c r="X768" s="50"/>
      <c r="Y768" s="50"/>
      <c r="Z768" s="50"/>
    </row>
    <row r="769" spans="1:26" x14ac:dyDescent="0.15">
      <c r="A769" s="43"/>
      <c r="B769" s="57"/>
      <c r="C769" s="57"/>
      <c r="D769" s="58"/>
      <c r="E769" s="58"/>
      <c r="F769" s="58"/>
      <c r="G769" s="46"/>
      <c r="H769" s="47"/>
      <c r="I769" s="59"/>
      <c r="J769" s="56"/>
      <c r="K769" s="61"/>
      <c r="L769" s="61"/>
      <c r="Q769" s="49"/>
      <c r="R769" s="49"/>
      <c r="S769" s="50"/>
      <c r="T769" s="50"/>
      <c r="U769" s="50"/>
      <c r="V769" s="50"/>
      <c r="W769" s="50"/>
      <c r="X769" s="50"/>
      <c r="Y769" s="50"/>
      <c r="Z769" s="50"/>
    </row>
    <row r="770" spans="1:26" x14ac:dyDescent="0.15">
      <c r="A770" s="43"/>
      <c r="B770" s="57"/>
      <c r="C770" s="57"/>
      <c r="D770" s="58"/>
      <c r="E770" s="58"/>
      <c r="F770" s="58"/>
      <c r="G770" s="46"/>
      <c r="H770" s="47"/>
      <c r="I770" s="59"/>
      <c r="J770" s="56"/>
      <c r="K770" s="61"/>
      <c r="L770" s="61"/>
      <c r="Q770" s="49"/>
      <c r="R770" s="49"/>
      <c r="S770" s="50"/>
      <c r="T770" s="50"/>
      <c r="U770" s="50"/>
      <c r="V770" s="50"/>
      <c r="W770" s="50"/>
      <c r="X770" s="50"/>
      <c r="Y770" s="50"/>
      <c r="Z770" s="50"/>
    </row>
    <row r="771" spans="1:26" x14ac:dyDescent="0.15">
      <c r="A771" s="43"/>
      <c r="B771" s="57"/>
      <c r="C771" s="57"/>
      <c r="D771" s="58"/>
      <c r="E771" s="58"/>
      <c r="F771" s="58"/>
      <c r="G771" s="46"/>
      <c r="H771" s="47"/>
      <c r="I771" s="59"/>
      <c r="J771" s="56"/>
      <c r="K771" s="61"/>
      <c r="L771" s="61"/>
      <c r="Q771" s="49"/>
      <c r="R771" s="49"/>
      <c r="S771" s="50"/>
      <c r="T771" s="50"/>
      <c r="U771" s="50"/>
      <c r="V771" s="50"/>
      <c r="W771" s="50"/>
      <c r="X771" s="50"/>
      <c r="Y771" s="50"/>
      <c r="Z771" s="50"/>
    </row>
    <row r="772" spans="1:26" x14ac:dyDescent="0.15">
      <c r="A772" s="43"/>
      <c r="B772" s="57"/>
      <c r="C772" s="57"/>
      <c r="D772" s="58"/>
      <c r="E772" s="58"/>
      <c r="F772" s="58"/>
      <c r="G772" s="46"/>
      <c r="H772" s="47"/>
      <c r="I772" s="59"/>
      <c r="J772" s="56"/>
      <c r="K772" s="61"/>
      <c r="L772" s="61"/>
      <c r="Q772" s="49"/>
      <c r="R772" s="49"/>
      <c r="S772" s="50"/>
      <c r="T772" s="50"/>
      <c r="U772" s="50"/>
      <c r="V772" s="50"/>
      <c r="W772" s="50"/>
      <c r="X772" s="50"/>
      <c r="Y772" s="50"/>
      <c r="Z772" s="50"/>
    </row>
    <row r="773" spans="1:26" x14ac:dyDescent="0.15">
      <c r="A773" s="43"/>
      <c r="B773" s="57"/>
      <c r="C773" s="57"/>
      <c r="D773" s="58"/>
      <c r="E773" s="58"/>
      <c r="F773" s="58"/>
      <c r="G773" s="46"/>
      <c r="H773" s="47"/>
      <c r="I773" s="59"/>
      <c r="J773" s="56"/>
      <c r="K773" s="61"/>
      <c r="L773" s="61"/>
      <c r="Q773" s="49"/>
      <c r="R773" s="49"/>
      <c r="S773" s="50"/>
      <c r="T773" s="50"/>
      <c r="U773" s="50"/>
      <c r="V773" s="50"/>
      <c r="W773" s="50"/>
      <c r="X773" s="50"/>
      <c r="Y773" s="50"/>
      <c r="Z773" s="50"/>
    </row>
    <row r="774" spans="1:26" x14ac:dyDescent="0.15">
      <c r="A774" s="43"/>
      <c r="B774" s="57"/>
      <c r="C774" s="57"/>
      <c r="D774" s="58"/>
      <c r="E774" s="58"/>
      <c r="F774" s="58"/>
      <c r="G774" s="46"/>
      <c r="H774" s="47"/>
      <c r="I774" s="59"/>
      <c r="J774" s="56"/>
      <c r="K774" s="61"/>
      <c r="L774" s="61"/>
      <c r="Q774" s="49"/>
      <c r="R774" s="49"/>
      <c r="S774" s="50"/>
      <c r="T774" s="50"/>
      <c r="U774" s="50"/>
      <c r="V774" s="50"/>
      <c r="W774" s="50"/>
      <c r="X774" s="50"/>
      <c r="Y774" s="50"/>
      <c r="Z774" s="50"/>
    </row>
    <row r="775" spans="1:26" x14ac:dyDescent="0.15">
      <c r="A775" s="43"/>
      <c r="B775" s="57"/>
      <c r="C775" s="57"/>
      <c r="D775" s="58"/>
      <c r="E775" s="58"/>
      <c r="F775" s="58"/>
      <c r="G775" s="46"/>
      <c r="H775" s="47"/>
      <c r="I775" s="59"/>
      <c r="J775" s="56"/>
      <c r="K775" s="61"/>
      <c r="L775" s="61"/>
      <c r="Q775" s="49"/>
      <c r="R775" s="49"/>
      <c r="S775" s="50"/>
      <c r="T775" s="50"/>
      <c r="U775" s="50"/>
      <c r="V775" s="50"/>
      <c r="W775" s="50"/>
      <c r="X775" s="50"/>
      <c r="Y775" s="50"/>
      <c r="Z775" s="50"/>
    </row>
    <row r="776" spans="1:26" x14ac:dyDescent="0.15">
      <c r="A776" s="43"/>
      <c r="B776" s="57"/>
      <c r="C776" s="57"/>
      <c r="D776" s="58"/>
      <c r="E776" s="58"/>
      <c r="F776" s="58"/>
      <c r="G776" s="46"/>
      <c r="H776" s="47"/>
      <c r="I776" s="59"/>
      <c r="J776" s="56"/>
      <c r="K776" s="61"/>
      <c r="L776" s="61"/>
      <c r="Q776" s="49"/>
      <c r="R776" s="49"/>
      <c r="S776" s="50"/>
      <c r="T776" s="50"/>
      <c r="U776" s="50"/>
      <c r="V776" s="50"/>
      <c r="W776" s="50"/>
      <c r="X776" s="50"/>
      <c r="Y776" s="50"/>
      <c r="Z776" s="50"/>
    </row>
    <row r="777" spans="1:26" x14ac:dyDescent="0.15">
      <c r="A777" s="43"/>
      <c r="B777" s="57"/>
      <c r="C777" s="57"/>
      <c r="D777" s="58"/>
      <c r="E777" s="58"/>
      <c r="F777" s="58"/>
      <c r="G777" s="46"/>
      <c r="H777" s="47"/>
      <c r="I777" s="59"/>
      <c r="J777" s="56"/>
      <c r="K777" s="61"/>
      <c r="L777" s="61"/>
      <c r="Q777" s="49"/>
      <c r="R777" s="49"/>
      <c r="S777" s="50"/>
      <c r="T777" s="50"/>
      <c r="U777" s="50"/>
      <c r="V777" s="50"/>
      <c r="W777" s="50"/>
      <c r="X777" s="50"/>
      <c r="Y777" s="50"/>
      <c r="Z777" s="50"/>
    </row>
    <row r="778" spans="1:26" x14ac:dyDescent="0.15">
      <c r="A778" s="43"/>
      <c r="B778" s="57"/>
      <c r="C778" s="57"/>
      <c r="D778" s="58"/>
      <c r="E778" s="58"/>
      <c r="F778" s="58"/>
      <c r="G778" s="46"/>
      <c r="H778" s="47"/>
      <c r="I778" s="59"/>
      <c r="J778" s="56"/>
      <c r="K778" s="61"/>
      <c r="L778" s="61"/>
      <c r="Q778" s="49"/>
      <c r="R778" s="49"/>
      <c r="S778" s="50"/>
      <c r="T778" s="50"/>
      <c r="U778" s="50"/>
      <c r="V778" s="50"/>
      <c r="W778" s="50"/>
      <c r="X778" s="50"/>
      <c r="Y778" s="50"/>
      <c r="Z778" s="50"/>
    </row>
    <row r="779" spans="1:26" x14ac:dyDescent="0.15">
      <c r="A779" s="43"/>
      <c r="B779" s="57"/>
      <c r="C779" s="57"/>
      <c r="D779" s="58"/>
      <c r="E779" s="58"/>
      <c r="F779" s="58"/>
      <c r="G779" s="46"/>
      <c r="H779" s="47"/>
      <c r="I779" s="59"/>
      <c r="J779" s="56"/>
      <c r="K779" s="61"/>
      <c r="L779" s="61"/>
      <c r="Q779" s="49"/>
      <c r="R779" s="49"/>
      <c r="S779" s="50"/>
      <c r="T779" s="50"/>
      <c r="U779" s="50"/>
      <c r="V779" s="50"/>
      <c r="W779" s="50"/>
      <c r="X779" s="50"/>
      <c r="Y779" s="50"/>
      <c r="Z779" s="50"/>
    </row>
    <row r="780" spans="1:26" x14ac:dyDescent="0.15">
      <c r="A780" s="43"/>
      <c r="B780" s="57"/>
      <c r="C780" s="57"/>
      <c r="D780" s="58"/>
      <c r="E780" s="58"/>
      <c r="F780" s="58"/>
      <c r="G780" s="46"/>
      <c r="H780" s="47"/>
      <c r="I780" s="59"/>
      <c r="J780" s="56"/>
      <c r="K780" s="61"/>
      <c r="L780" s="61"/>
      <c r="Q780" s="49"/>
      <c r="R780" s="49"/>
      <c r="S780" s="50"/>
      <c r="T780" s="50"/>
      <c r="U780" s="50"/>
      <c r="V780" s="50"/>
      <c r="W780" s="50"/>
      <c r="X780" s="50"/>
      <c r="Y780" s="50"/>
      <c r="Z780" s="50"/>
    </row>
    <row r="781" spans="1:26" x14ac:dyDescent="0.15">
      <c r="A781" s="43"/>
      <c r="B781" s="57"/>
      <c r="C781" s="57"/>
      <c r="D781" s="58"/>
      <c r="E781" s="58"/>
      <c r="F781" s="58"/>
      <c r="G781" s="46"/>
      <c r="H781" s="47"/>
      <c r="I781" s="59"/>
      <c r="J781" s="56"/>
      <c r="K781" s="61"/>
      <c r="L781" s="61"/>
      <c r="Q781" s="49"/>
      <c r="R781" s="49"/>
      <c r="S781" s="50"/>
      <c r="T781" s="50"/>
      <c r="U781" s="50"/>
      <c r="V781" s="50"/>
      <c r="W781" s="50"/>
      <c r="X781" s="50"/>
      <c r="Y781" s="50"/>
      <c r="Z781" s="50"/>
    </row>
    <row r="782" spans="1:26" x14ac:dyDescent="0.15">
      <c r="A782" s="43"/>
      <c r="B782" s="57"/>
      <c r="C782" s="57"/>
      <c r="D782" s="58"/>
      <c r="E782" s="58"/>
      <c r="F782" s="58"/>
      <c r="G782" s="46"/>
      <c r="H782" s="47"/>
      <c r="I782" s="59"/>
      <c r="J782" s="56"/>
      <c r="K782" s="61"/>
      <c r="L782" s="61"/>
      <c r="Q782" s="49"/>
      <c r="R782" s="49"/>
      <c r="S782" s="50"/>
      <c r="T782" s="50"/>
      <c r="U782" s="50"/>
      <c r="V782" s="50"/>
      <c r="W782" s="50"/>
      <c r="X782" s="50"/>
      <c r="Y782" s="50"/>
      <c r="Z782" s="50"/>
    </row>
    <row r="783" spans="1:26" x14ac:dyDescent="0.15">
      <c r="A783" s="43"/>
      <c r="B783" s="57"/>
      <c r="C783" s="57"/>
      <c r="D783" s="58"/>
      <c r="E783" s="58"/>
      <c r="F783" s="58"/>
      <c r="G783" s="46"/>
      <c r="H783" s="47"/>
      <c r="I783" s="59"/>
      <c r="J783" s="56"/>
      <c r="K783" s="61"/>
      <c r="L783" s="61"/>
      <c r="Q783" s="49"/>
      <c r="R783" s="49"/>
      <c r="S783" s="50"/>
      <c r="T783" s="50"/>
      <c r="U783" s="50"/>
      <c r="V783" s="50"/>
      <c r="W783" s="50"/>
      <c r="X783" s="50"/>
      <c r="Y783" s="50"/>
      <c r="Z783" s="50"/>
    </row>
    <row r="784" spans="1:26" x14ac:dyDescent="0.15">
      <c r="A784" s="43"/>
      <c r="B784" s="57"/>
      <c r="C784" s="57"/>
      <c r="D784" s="58"/>
      <c r="E784" s="58"/>
      <c r="F784" s="58"/>
      <c r="G784" s="46"/>
      <c r="H784" s="47"/>
      <c r="I784" s="59"/>
      <c r="J784" s="56"/>
      <c r="K784" s="61"/>
      <c r="L784" s="61"/>
      <c r="Q784" s="49"/>
      <c r="R784" s="49"/>
      <c r="S784" s="50"/>
      <c r="T784" s="50"/>
      <c r="U784" s="50"/>
      <c r="V784" s="50"/>
      <c r="W784" s="50"/>
      <c r="X784" s="50"/>
      <c r="Y784" s="50"/>
      <c r="Z784" s="50"/>
    </row>
    <row r="785" spans="1:26" x14ac:dyDescent="0.15">
      <c r="A785" s="43"/>
      <c r="B785" s="57"/>
      <c r="C785" s="57"/>
      <c r="D785" s="58"/>
      <c r="E785" s="58"/>
      <c r="F785" s="58"/>
      <c r="G785" s="46"/>
      <c r="H785" s="47"/>
      <c r="I785" s="59"/>
      <c r="J785" s="56"/>
      <c r="K785" s="61"/>
      <c r="L785" s="61"/>
      <c r="Q785" s="49"/>
      <c r="R785" s="49"/>
      <c r="S785" s="50"/>
      <c r="T785" s="50"/>
      <c r="U785" s="50"/>
      <c r="V785" s="50"/>
      <c r="W785" s="50"/>
      <c r="X785" s="50"/>
      <c r="Y785" s="50"/>
      <c r="Z785" s="50"/>
    </row>
    <row r="786" spans="1:26" x14ac:dyDescent="0.15">
      <c r="A786" s="43"/>
      <c r="B786" s="57"/>
      <c r="C786" s="57"/>
      <c r="D786" s="58"/>
      <c r="E786" s="58"/>
      <c r="F786" s="58"/>
      <c r="G786" s="46"/>
      <c r="H786" s="47"/>
      <c r="I786" s="59"/>
      <c r="J786" s="56"/>
      <c r="K786" s="61"/>
      <c r="L786" s="61"/>
      <c r="Q786" s="49"/>
      <c r="R786" s="49"/>
      <c r="S786" s="50"/>
      <c r="T786" s="50"/>
      <c r="U786" s="50"/>
      <c r="V786" s="50"/>
      <c r="W786" s="50"/>
      <c r="X786" s="50"/>
      <c r="Y786" s="50"/>
      <c r="Z786" s="50"/>
    </row>
    <row r="787" spans="1:26" x14ac:dyDescent="0.15">
      <c r="A787" s="43"/>
      <c r="B787" s="57"/>
      <c r="C787" s="57"/>
      <c r="D787" s="58"/>
      <c r="E787" s="58"/>
      <c r="F787" s="58"/>
      <c r="G787" s="46"/>
      <c r="H787" s="47"/>
      <c r="I787" s="59"/>
      <c r="J787" s="56"/>
      <c r="K787" s="61"/>
      <c r="L787" s="61"/>
      <c r="Q787" s="49"/>
      <c r="R787" s="49"/>
      <c r="S787" s="50"/>
      <c r="T787" s="50"/>
      <c r="U787" s="50"/>
      <c r="V787" s="50"/>
      <c r="W787" s="50"/>
      <c r="X787" s="50"/>
      <c r="Y787" s="50"/>
      <c r="Z787" s="50"/>
    </row>
    <row r="788" spans="1:26" x14ac:dyDescent="0.15">
      <c r="A788" s="43"/>
      <c r="B788" s="57"/>
      <c r="C788" s="57"/>
      <c r="D788" s="58"/>
      <c r="E788" s="58"/>
      <c r="F788" s="58"/>
      <c r="G788" s="46"/>
      <c r="H788" s="47"/>
      <c r="I788" s="59"/>
      <c r="J788" s="56"/>
      <c r="K788" s="61"/>
      <c r="L788" s="61"/>
      <c r="Q788" s="49"/>
      <c r="R788" s="49"/>
      <c r="S788" s="50"/>
      <c r="T788" s="50"/>
      <c r="U788" s="50"/>
      <c r="V788" s="50"/>
      <c r="W788" s="50"/>
      <c r="X788" s="50"/>
      <c r="Y788" s="50"/>
      <c r="Z788" s="50"/>
    </row>
    <row r="789" spans="1:26" x14ac:dyDescent="0.15">
      <c r="A789" s="43"/>
      <c r="B789" s="57"/>
      <c r="C789" s="57"/>
      <c r="D789" s="58"/>
      <c r="E789" s="58"/>
      <c r="F789" s="58"/>
      <c r="G789" s="46"/>
      <c r="H789" s="47"/>
      <c r="I789" s="59"/>
      <c r="J789" s="56"/>
      <c r="K789" s="61"/>
      <c r="L789" s="61"/>
      <c r="Q789" s="49"/>
      <c r="R789" s="49"/>
      <c r="S789" s="50"/>
      <c r="T789" s="50"/>
      <c r="U789" s="50"/>
      <c r="V789" s="50"/>
      <c r="W789" s="50"/>
      <c r="X789" s="50"/>
      <c r="Y789" s="50"/>
      <c r="Z789" s="50"/>
    </row>
    <row r="790" spans="1:26" x14ac:dyDescent="0.15">
      <c r="A790" s="43"/>
      <c r="B790" s="57"/>
      <c r="C790" s="57"/>
      <c r="D790" s="58"/>
      <c r="E790" s="58"/>
      <c r="F790" s="58"/>
      <c r="G790" s="46"/>
      <c r="H790" s="47"/>
      <c r="I790" s="59"/>
      <c r="J790" s="56"/>
      <c r="K790" s="61"/>
      <c r="L790" s="61"/>
      <c r="Q790" s="49"/>
      <c r="R790" s="49"/>
      <c r="S790" s="50"/>
      <c r="T790" s="50"/>
      <c r="U790" s="50"/>
      <c r="V790" s="50"/>
      <c r="W790" s="50"/>
      <c r="X790" s="50"/>
      <c r="Y790" s="50"/>
      <c r="Z790" s="50"/>
    </row>
    <row r="791" spans="1:26" x14ac:dyDescent="0.15">
      <c r="A791" s="43"/>
      <c r="B791" s="57"/>
      <c r="C791" s="57"/>
      <c r="D791" s="58"/>
      <c r="E791" s="58"/>
      <c r="F791" s="58"/>
      <c r="G791" s="46"/>
      <c r="H791" s="47"/>
      <c r="I791" s="59"/>
      <c r="J791" s="56"/>
      <c r="K791" s="61"/>
      <c r="L791" s="61"/>
      <c r="Q791" s="49"/>
      <c r="R791" s="49"/>
      <c r="S791" s="50"/>
      <c r="T791" s="50"/>
      <c r="U791" s="50"/>
      <c r="V791" s="50"/>
      <c r="W791" s="50"/>
      <c r="X791" s="50"/>
      <c r="Y791" s="50"/>
      <c r="Z791" s="50"/>
    </row>
    <row r="792" spans="1:26" x14ac:dyDescent="0.15">
      <c r="A792" s="43"/>
      <c r="B792" s="57"/>
      <c r="C792" s="57"/>
      <c r="D792" s="58"/>
      <c r="E792" s="58"/>
      <c r="F792" s="58"/>
      <c r="G792" s="46"/>
      <c r="H792" s="47"/>
      <c r="I792" s="59"/>
      <c r="J792" s="56"/>
      <c r="K792" s="61"/>
      <c r="L792" s="61"/>
      <c r="Q792" s="49"/>
      <c r="R792" s="49"/>
      <c r="S792" s="50"/>
      <c r="T792" s="50"/>
      <c r="U792" s="50"/>
      <c r="V792" s="50"/>
      <c r="W792" s="50"/>
      <c r="X792" s="50"/>
      <c r="Y792" s="50"/>
      <c r="Z792" s="50"/>
    </row>
    <row r="793" spans="1:26" x14ac:dyDescent="0.15">
      <c r="A793" s="43"/>
      <c r="B793" s="57"/>
      <c r="C793" s="57"/>
      <c r="D793" s="58"/>
      <c r="E793" s="58"/>
      <c r="F793" s="58"/>
      <c r="G793" s="46"/>
      <c r="H793" s="47"/>
      <c r="I793" s="59"/>
      <c r="J793" s="56"/>
      <c r="K793" s="61"/>
      <c r="L793" s="61"/>
      <c r="Q793" s="49"/>
      <c r="R793" s="49"/>
      <c r="S793" s="50"/>
      <c r="T793" s="50"/>
      <c r="U793" s="50"/>
      <c r="V793" s="50"/>
      <c r="W793" s="50"/>
      <c r="X793" s="50"/>
      <c r="Y793" s="50"/>
      <c r="Z793" s="50"/>
    </row>
    <row r="794" spans="1:26" x14ac:dyDescent="0.15">
      <c r="A794" s="43"/>
      <c r="B794" s="57"/>
      <c r="C794" s="57"/>
      <c r="D794" s="58"/>
      <c r="E794" s="58"/>
      <c r="F794" s="58"/>
      <c r="G794" s="46"/>
      <c r="H794" s="47"/>
      <c r="I794" s="59"/>
      <c r="J794" s="56"/>
      <c r="K794" s="61"/>
      <c r="L794" s="61"/>
      <c r="Q794" s="49"/>
      <c r="R794" s="49"/>
      <c r="S794" s="50"/>
      <c r="T794" s="50"/>
      <c r="U794" s="50"/>
      <c r="V794" s="50"/>
      <c r="W794" s="50"/>
      <c r="X794" s="50"/>
      <c r="Y794" s="50"/>
      <c r="Z794" s="50"/>
    </row>
    <row r="795" spans="1:26" x14ac:dyDescent="0.15">
      <c r="A795" s="43"/>
      <c r="B795" s="57"/>
      <c r="C795" s="57"/>
      <c r="D795" s="58"/>
      <c r="E795" s="58"/>
      <c r="F795" s="58"/>
      <c r="G795" s="46"/>
      <c r="H795" s="47"/>
      <c r="I795" s="59"/>
      <c r="J795" s="56"/>
      <c r="K795" s="61"/>
      <c r="L795" s="61"/>
      <c r="Q795" s="49"/>
      <c r="R795" s="49"/>
      <c r="S795" s="50"/>
      <c r="T795" s="50"/>
      <c r="U795" s="50"/>
      <c r="V795" s="50"/>
      <c r="W795" s="50"/>
      <c r="X795" s="50"/>
      <c r="Y795" s="50"/>
      <c r="Z795" s="50"/>
    </row>
    <row r="796" spans="1:26" x14ac:dyDescent="0.15">
      <c r="A796" s="43"/>
      <c r="B796" s="57"/>
      <c r="C796" s="57"/>
      <c r="D796" s="58"/>
      <c r="E796" s="58"/>
      <c r="F796" s="58"/>
      <c r="G796" s="46"/>
      <c r="H796" s="47"/>
      <c r="I796" s="59"/>
      <c r="J796" s="56"/>
      <c r="K796" s="61"/>
      <c r="L796" s="61"/>
      <c r="Q796" s="49"/>
      <c r="R796" s="49"/>
      <c r="S796" s="50"/>
      <c r="T796" s="50"/>
      <c r="U796" s="50"/>
      <c r="V796" s="50"/>
      <c r="W796" s="50"/>
      <c r="X796" s="50"/>
      <c r="Y796" s="50"/>
      <c r="Z796" s="50"/>
    </row>
    <row r="797" spans="1:26" x14ac:dyDescent="0.15">
      <c r="A797" s="43"/>
      <c r="B797" s="57"/>
      <c r="C797" s="57"/>
      <c r="D797" s="58"/>
      <c r="E797" s="58"/>
      <c r="F797" s="58"/>
      <c r="G797" s="46"/>
      <c r="H797" s="47"/>
      <c r="I797" s="59"/>
      <c r="J797" s="56"/>
      <c r="K797" s="61"/>
      <c r="L797" s="61"/>
      <c r="Q797" s="49"/>
      <c r="R797" s="49"/>
      <c r="S797" s="50"/>
      <c r="T797" s="50"/>
      <c r="U797" s="50"/>
      <c r="V797" s="50"/>
      <c r="W797" s="50"/>
      <c r="X797" s="50"/>
      <c r="Y797" s="50"/>
      <c r="Z797" s="50"/>
    </row>
    <row r="798" spans="1:26" x14ac:dyDescent="0.15">
      <c r="A798" s="43"/>
      <c r="B798" s="57"/>
      <c r="C798" s="57"/>
      <c r="D798" s="58"/>
      <c r="E798" s="58"/>
      <c r="F798" s="58"/>
      <c r="G798" s="46"/>
      <c r="H798" s="47"/>
      <c r="I798" s="59"/>
      <c r="J798" s="56"/>
      <c r="K798" s="61"/>
      <c r="L798" s="61"/>
      <c r="Q798" s="49"/>
      <c r="R798" s="49"/>
      <c r="S798" s="50"/>
      <c r="T798" s="50"/>
      <c r="U798" s="50"/>
      <c r="V798" s="50"/>
      <c r="W798" s="50"/>
      <c r="X798" s="50"/>
      <c r="Y798" s="50"/>
      <c r="Z798" s="50"/>
    </row>
    <row r="799" spans="1:26" x14ac:dyDescent="0.15">
      <c r="A799" s="43"/>
      <c r="B799" s="57"/>
      <c r="C799" s="57"/>
      <c r="D799" s="58"/>
      <c r="E799" s="58"/>
      <c r="F799" s="58"/>
      <c r="G799" s="46"/>
      <c r="H799" s="47"/>
      <c r="I799" s="59"/>
      <c r="J799" s="56"/>
      <c r="K799" s="61"/>
      <c r="L799" s="61"/>
      <c r="Q799" s="49"/>
      <c r="R799" s="49"/>
      <c r="S799" s="50"/>
      <c r="T799" s="50"/>
      <c r="U799" s="50"/>
      <c r="V799" s="50"/>
      <c r="W799" s="50"/>
      <c r="X799" s="50"/>
      <c r="Y799" s="50"/>
      <c r="Z799" s="50"/>
    </row>
    <row r="800" spans="1:26" x14ac:dyDescent="0.15">
      <c r="A800" s="43"/>
      <c r="B800" s="57"/>
      <c r="C800" s="57"/>
      <c r="D800" s="58"/>
      <c r="E800" s="58"/>
      <c r="F800" s="58"/>
      <c r="G800" s="46"/>
      <c r="H800" s="47"/>
      <c r="I800" s="59"/>
      <c r="J800" s="56"/>
      <c r="K800" s="61"/>
      <c r="L800" s="61"/>
      <c r="Q800" s="49"/>
      <c r="R800" s="49"/>
      <c r="S800" s="50"/>
      <c r="T800" s="50"/>
      <c r="U800" s="50"/>
      <c r="V800" s="50"/>
      <c r="W800" s="50"/>
      <c r="X800" s="50"/>
      <c r="Y800" s="50"/>
      <c r="Z800" s="50"/>
    </row>
    <row r="801" spans="1:26" x14ac:dyDescent="0.15">
      <c r="A801" s="43"/>
      <c r="B801" s="57"/>
      <c r="C801" s="57"/>
      <c r="D801" s="58"/>
      <c r="E801" s="58"/>
      <c r="F801" s="58"/>
      <c r="G801" s="46"/>
      <c r="H801" s="47"/>
      <c r="I801" s="59"/>
      <c r="J801" s="56"/>
      <c r="K801" s="61"/>
      <c r="L801" s="61"/>
      <c r="Q801" s="49"/>
      <c r="R801" s="49"/>
      <c r="S801" s="50"/>
      <c r="T801" s="50"/>
      <c r="U801" s="50"/>
      <c r="V801" s="50"/>
      <c r="W801" s="50"/>
      <c r="X801" s="50"/>
      <c r="Y801" s="50"/>
      <c r="Z801" s="50"/>
    </row>
    <row r="802" spans="1:26" x14ac:dyDescent="0.15">
      <c r="A802" s="43"/>
      <c r="B802" s="57"/>
      <c r="C802" s="57"/>
      <c r="D802" s="58"/>
      <c r="E802" s="58"/>
      <c r="F802" s="58"/>
      <c r="G802" s="46"/>
      <c r="H802" s="47"/>
      <c r="I802" s="59"/>
      <c r="J802" s="56"/>
      <c r="K802" s="61"/>
      <c r="L802" s="61"/>
      <c r="Q802" s="49"/>
      <c r="R802" s="49"/>
      <c r="S802" s="50"/>
      <c r="T802" s="50"/>
      <c r="U802" s="50"/>
      <c r="V802" s="50"/>
      <c r="W802" s="50"/>
      <c r="X802" s="50"/>
      <c r="Y802" s="50"/>
      <c r="Z802" s="50"/>
    </row>
    <row r="803" spans="1:26" x14ac:dyDescent="0.15">
      <c r="A803" s="43"/>
      <c r="B803" s="57"/>
      <c r="C803" s="57"/>
      <c r="D803" s="58"/>
      <c r="E803" s="58"/>
      <c r="F803" s="58"/>
      <c r="G803" s="46"/>
      <c r="H803" s="47"/>
      <c r="I803" s="59"/>
      <c r="J803" s="56"/>
      <c r="K803" s="61"/>
      <c r="L803" s="61"/>
      <c r="Q803" s="49"/>
      <c r="R803" s="49"/>
      <c r="S803" s="50"/>
      <c r="T803" s="50"/>
      <c r="U803" s="50"/>
      <c r="V803" s="50"/>
      <c r="W803" s="50"/>
      <c r="X803" s="50"/>
      <c r="Y803" s="50"/>
      <c r="Z803" s="50"/>
    </row>
    <row r="804" spans="1:26" x14ac:dyDescent="0.15">
      <c r="A804" s="43"/>
      <c r="B804" s="57"/>
      <c r="C804" s="57"/>
      <c r="D804" s="58"/>
      <c r="E804" s="58"/>
      <c r="F804" s="58"/>
      <c r="G804" s="46"/>
      <c r="H804" s="47"/>
      <c r="I804" s="59"/>
      <c r="J804" s="56"/>
      <c r="K804" s="61"/>
      <c r="L804" s="61"/>
      <c r="Q804" s="49"/>
      <c r="R804" s="49"/>
      <c r="S804" s="50"/>
      <c r="T804" s="50"/>
      <c r="U804" s="50"/>
      <c r="V804" s="50"/>
      <c r="W804" s="50"/>
      <c r="X804" s="50"/>
      <c r="Y804" s="50"/>
      <c r="Z804" s="50"/>
    </row>
    <row r="805" spans="1:26" x14ac:dyDescent="0.15">
      <c r="A805" s="43"/>
      <c r="B805" s="57"/>
      <c r="C805" s="57"/>
      <c r="D805" s="58"/>
      <c r="E805" s="58"/>
      <c r="F805" s="58"/>
      <c r="G805" s="46"/>
      <c r="H805" s="47"/>
      <c r="I805" s="59"/>
      <c r="J805" s="56"/>
      <c r="K805" s="61"/>
      <c r="L805" s="61"/>
      <c r="Q805" s="49"/>
      <c r="R805" s="49"/>
      <c r="S805" s="50"/>
      <c r="T805" s="50"/>
      <c r="U805" s="50"/>
      <c r="V805" s="50"/>
      <c r="W805" s="50"/>
      <c r="X805" s="50"/>
      <c r="Y805" s="50"/>
      <c r="Z805" s="50"/>
    </row>
    <row r="806" spans="1:26" x14ac:dyDescent="0.15">
      <c r="A806" s="43"/>
      <c r="B806" s="57"/>
      <c r="C806" s="57"/>
      <c r="D806" s="58"/>
      <c r="E806" s="58"/>
      <c r="F806" s="58"/>
      <c r="G806" s="46"/>
      <c r="H806" s="47"/>
      <c r="I806" s="59"/>
      <c r="J806" s="56"/>
      <c r="K806" s="61"/>
      <c r="L806" s="61"/>
      <c r="Q806" s="49"/>
      <c r="R806" s="49"/>
      <c r="S806" s="50"/>
      <c r="T806" s="50"/>
      <c r="U806" s="50"/>
      <c r="V806" s="50"/>
      <c r="W806" s="50"/>
      <c r="X806" s="50"/>
      <c r="Y806" s="50"/>
      <c r="Z806" s="50"/>
    </row>
    <row r="807" spans="1:26" x14ac:dyDescent="0.15">
      <c r="A807" s="43"/>
      <c r="B807" s="57"/>
      <c r="C807" s="57"/>
      <c r="D807" s="58"/>
      <c r="E807" s="58"/>
      <c r="F807" s="58"/>
      <c r="G807" s="46"/>
      <c r="H807" s="47"/>
      <c r="I807" s="59"/>
      <c r="J807" s="56"/>
      <c r="K807" s="61"/>
      <c r="L807" s="61"/>
      <c r="Q807" s="49"/>
      <c r="R807" s="49"/>
      <c r="S807" s="50"/>
      <c r="T807" s="50"/>
      <c r="U807" s="50"/>
      <c r="V807" s="50"/>
      <c r="W807" s="50"/>
      <c r="X807" s="50"/>
      <c r="Y807" s="50"/>
      <c r="Z807" s="50"/>
    </row>
    <row r="808" spans="1:26" x14ac:dyDescent="0.15">
      <c r="A808" s="43"/>
      <c r="B808" s="57"/>
      <c r="C808" s="57"/>
      <c r="D808" s="58"/>
      <c r="E808" s="58"/>
      <c r="F808" s="58"/>
      <c r="G808" s="46"/>
      <c r="H808" s="47"/>
      <c r="I808" s="59"/>
      <c r="J808" s="56"/>
      <c r="K808" s="61"/>
      <c r="L808" s="61"/>
      <c r="Q808" s="49"/>
      <c r="R808" s="49"/>
      <c r="S808" s="50"/>
      <c r="T808" s="50"/>
      <c r="U808" s="50"/>
      <c r="V808" s="50"/>
      <c r="W808" s="50"/>
      <c r="X808" s="50"/>
      <c r="Y808" s="50"/>
      <c r="Z808" s="50"/>
    </row>
    <row r="809" spans="1:26" x14ac:dyDescent="0.15">
      <c r="A809" s="43"/>
      <c r="B809" s="57"/>
      <c r="C809" s="57"/>
      <c r="D809" s="58"/>
      <c r="E809" s="58"/>
      <c r="F809" s="58"/>
      <c r="G809" s="46"/>
      <c r="H809" s="47"/>
      <c r="I809" s="59"/>
      <c r="J809" s="56"/>
      <c r="K809" s="61"/>
      <c r="L809" s="61"/>
      <c r="Q809" s="49"/>
      <c r="R809" s="49"/>
      <c r="S809" s="50"/>
      <c r="T809" s="50"/>
      <c r="U809" s="50"/>
      <c r="V809" s="50"/>
      <c r="W809" s="50"/>
      <c r="X809" s="50"/>
      <c r="Y809" s="50"/>
      <c r="Z809" s="50"/>
    </row>
    <row r="810" spans="1:26" x14ac:dyDescent="0.15">
      <c r="A810" s="43"/>
      <c r="B810" s="57"/>
      <c r="C810" s="57"/>
      <c r="D810" s="58"/>
      <c r="E810" s="58"/>
      <c r="F810" s="58"/>
      <c r="G810" s="46"/>
      <c r="H810" s="47"/>
      <c r="I810" s="59"/>
      <c r="J810" s="56"/>
      <c r="K810" s="61"/>
      <c r="L810" s="61"/>
      <c r="Q810" s="49"/>
      <c r="R810" s="49"/>
      <c r="S810" s="50"/>
      <c r="T810" s="50"/>
      <c r="U810" s="50"/>
      <c r="V810" s="50"/>
      <c r="W810" s="50"/>
      <c r="X810" s="50"/>
      <c r="Y810" s="50"/>
      <c r="Z810" s="50"/>
    </row>
    <row r="811" spans="1:26" x14ac:dyDescent="0.15">
      <c r="A811" s="43"/>
      <c r="B811" s="57"/>
      <c r="C811" s="57"/>
      <c r="D811" s="58"/>
      <c r="E811" s="58"/>
      <c r="F811" s="58"/>
      <c r="G811" s="46"/>
      <c r="H811" s="47"/>
      <c r="I811" s="59"/>
      <c r="J811" s="56"/>
      <c r="K811" s="61"/>
      <c r="L811" s="61"/>
      <c r="Q811" s="49"/>
      <c r="R811" s="49"/>
      <c r="S811" s="50"/>
      <c r="T811" s="50"/>
      <c r="U811" s="50"/>
      <c r="V811" s="50"/>
      <c r="W811" s="50"/>
      <c r="X811" s="50"/>
      <c r="Y811" s="50"/>
      <c r="Z811" s="50"/>
    </row>
    <row r="812" spans="1:26" x14ac:dyDescent="0.15">
      <c r="A812" s="43"/>
      <c r="B812" s="57"/>
      <c r="C812" s="57"/>
      <c r="D812" s="58"/>
      <c r="E812" s="58"/>
      <c r="F812" s="58"/>
      <c r="G812" s="46"/>
      <c r="H812" s="47"/>
      <c r="I812" s="59"/>
      <c r="J812" s="56"/>
      <c r="K812" s="61"/>
      <c r="L812" s="61"/>
      <c r="Q812" s="49"/>
      <c r="R812" s="49"/>
      <c r="S812" s="50"/>
      <c r="T812" s="50"/>
      <c r="U812" s="50"/>
      <c r="V812" s="50"/>
      <c r="W812" s="50"/>
      <c r="X812" s="50"/>
      <c r="Y812" s="50"/>
      <c r="Z812" s="50"/>
    </row>
    <row r="813" spans="1:26" x14ac:dyDescent="0.15">
      <c r="A813" s="43"/>
      <c r="B813" s="57"/>
      <c r="C813" s="57"/>
      <c r="D813" s="58"/>
      <c r="E813" s="58"/>
      <c r="F813" s="58"/>
      <c r="G813" s="46"/>
      <c r="H813" s="47"/>
      <c r="I813" s="59"/>
      <c r="J813" s="56"/>
      <c r="K813" s="61"/>
      <c r="L813" s="61"/>
      <c r="Q813" s="49"/>
      <c r="R813" s="49"/>
      <c r="S813" s="50"/>
      <c r="T813" s="50"/>
      <c r="U813" s="50"/>
      <c r="V813" s="50"/>
      <c r="W813" s="50"/>
      <c r="X813" s="50"/>
      <c r="Y813" s="50"/>
      <c r="Z813" s="50"/>
    </row>
    <row r="814" spans="1:26" x14ac:dyDescent="0.15">
      <c r="A814" s="43"/>
      <c r="B814" s="57"/>
      <c r="C814" s="57"/>
      <c r="D814" s="58"/>
      <c r="E814" s="58"/>
      <c r="F814" s="58"/>
      <c r="G814" s="46"/>
      <c r="H814" s="47"/>
      <c r="I814" s="59"/>
      <c r="J814" s="56"/>
      <c r="K814" s="61"/>
      <c r="L814" s="61"/>
      <c r="Q814" s="49"/>
      <c r="R814" s="49"/>
      <c r="S814" s="50"/>
      <c r="T814" s="50"/>
      <c r="U814" s="50"/>
      <c r="V814" s="50"/>
      <c r="W814" s="50"/>
      <c r="X814" s="50"/>
      <c r="Y814" s="50"/>
      <c r="Z814" s="50"/>
    </row>
    <row r="815" spans="1:26" x14ac:dyDescent="0.15">
      <c r="A815" s="43"/>
      <c r="B815" s="57"/>
      <c r="C815" s="57"/>
      <c r="D815" s="58"/>
      <c r="E815" s="58"/>
      <c r="F815" s="58"/>
      <c r="G815" s="46"/>
      <c r="H815" s="47"/>
      <c r="I815" s="59"/>
      <c r="J815" s="56"/>
      <c r="K815" s="61"/>
      <c r="L815" s="61"/>
      <c r="Q815" s="49"/>
      <c r="R815" s="49"/>
      <c r="S815" s="50"/>
      <c r="T815" s="50"/>
      <c r="U815" s="50"/>
      <c r="V815" s="50"/>
      <c r="W815" s="50"/>
      <c r="X815" s="50"/>
      <c r="Y815" s="50"/>
      <c r="Z815" s="50"/>
    </row>
    <row r="816" spans="1:26" x14ac:dyDescent="0.15">
      <c r="A816" s="43"/>
      <c r="B816" s="57"/>
      <c r="C816" s="57"/>
      <c r="D816" s="58"/>
      <c r="E816" s="58"/>
      <c r="F816" s="58"/>
      <c r="G816" s="46"/>
      <c r="H816" s="47"/>
      <c r="I816" s="59"/>
      <c r="J816" s="56"/>
      <c r="K816" s="61"/>
      <c r="L816" s="61"/>
      <c r="Q816" s="49"/>
      <c r="R816" s="49"/>
      <c r="S816" s="50"/>
      <c r="T816" s="50"/>
      <c r="U816" s="50"/>
      <c r="V816" s="50"/>
      <c r="W816" s="50"/>
      <c r="X816" s="50"/>
      <c r="Y816" s="50"/>
      <c r="Z816" s="50"/>
    </row>
    <row r="817" spans="1:26" x14ac:dyDescent="0.15">
      <c r="A817" s="43"/>
      <c r="B817" s="57"/>
      <c r="C817" s="57"/>
      <c r="D817" s="58"/>
      <c r="E817" s="58"/>
      <c r="F817" s="58"/>
      <c r="G817" s="46"/>
      <c r="H817" s="47"/>
      <c r="I817" s="59"/>
      <c r="J817" s="56"/>
      <c r="K817" s="61"/>
      <c r="L817" s="61"/>
      <c r="Q817" s="49"/>
      <c r="R817" s="49"/>
      <c r="S817" s="50"/>
      <c r="T817" s="50"/>
      <c r="U817" s="50"/>
      <c r="V817" s="50"/>
      <c r="W817" s="50"/>
      <c r="X817" s="50"/>
      <c r="Y817" s="50"/>
      <c r="Z817" s="50"/>
    </row>
    <row r="818" spans="1:26" x14ac:dyDescent="0.15">
      <c r="A818" s="43"/>
      <c r="B818" s="57"/>
      <c r="C818" s="57"/>
      <c r="D818" s="58"/>
      <c r="E818" s="58"/>
      <c r="F818" s="58"/>
      <c r="G818" s="46"/>
      <c r="H818" s="47"/>
      <c r="I818" s="59"/>
      <c r="J818" s="56"/>
      <c r="K818" s="61"/>
      <c r="L818" s="61"/>
      <c r="Q818" s="49"/>
      <c r="R818" s="49"/>
      <c r="S818" s="50"/>
      <c r="T818" s="50"/>
      <c r="U818" s="50"/>
      <c r="V818" s="50"/>
      <c r="W818" s="50"/>
      <c r="X818" s="50"/>
      <c r="Y818" s="50"/>
      <c r="Z818" s="50"/>
    </row>
    <row r="819" spans="1:26" x14ac:dyDescent="0.15">
      <c r="A819" s="43"/>
      <c r="B819" s="57"/>
      <c r="C819" s="57"/>
      <c r="D819" s="58"/>
      <c r="E819" s="58"/>
      <c r="F819" s="58"/>
      <c r="G819" s="46"/>
      <c r="H819" s="47"/>
      <c r="I819" s="59"/>
      <c r="J819" s="56"/>
      <c r="K819" s="61"/>
      <c r="L819" s="61"/>
      <c r="Q819" s="49"/>
      <c r="R819" s="49"/>
      <c r="S819" s="50"/>
      <c r="T819" s="50"/>
      <c r="U819" s="50"/>
      <c r="V819" s="50"/>
      <c r="W819" s="50"/>
      <c r="X819" s="50"/>
      <c r="Y819" s="50"/>
      <c r="Z819" s="50"/>
    </row>
    <row r="820" spans="1:26" x14ac:dyDescent="0.15">
      <c r="A820" s="43"/>
      <c r="B820" s="57"/>
      <c r="C820" s="57"/>
      <c r="D820" s="58"/>
      <c r="E820" s="58"/>
      <c r="F820" s="58"/>
      <c r="G820" s="46"/>
      <c r="H820" s="47"/>
      <c r="I820" s="59"/>
      <c r="J820" s="56"/>
      <c r="K820" s="61"/>
      <c r="L820" s="61"/>
      <c r="Q820" s="49"/>
      <c r="R820" s="49"/>
      <c r="S820" s="50"/>
      <c r="T820" s="50"/>
      <c r="U820" s="50"/>
      <c r="V820" s="50"/>
      <c r="W820" s="50"/>
      <c r="X820" s="50"/>
      <c r="Y820" s="50"/>
      <c r="Z820" s="50"/>
    </row>
    <row r="821" spans="1:26" x14ac:dyDescent="0.15">
      <c r="A821" s="43"/>
      <c r="B821" s="57"/>
      <c r="C821" s="57"/>
      <c r="D821" s="58"/>
      <c r="E821" s="58"/>
      <c r="F821" s="58"/>
      <c r="G821" s="46"/>
      <c r="H821" s="47"/>
      <c r="I821" s="59"/>
      <c r="J821" s="56"/>
      <c r="K821" s="61"/>
      <c r="L821" s="61"/>
      <c r="Q821" s="49"/>
      <c r="R821" s="49"/>
      <c r="S821" s="50"/>
      <c r="T821" s="50"/>
      <c r="U821" s="50"/>
      <c r="V821" s="50"/>
      <c r="W821" s="50"/>
      <c r="X821" s="50"/>
      <c r="Y821" s="50"/>
      <c r="Z821" s="50"/>
    </row>
    <row r="822" spans="1:26" x14ac:dyDescent="0.15">
      <c r="A822" s="43"/>
      <c r="B822" s="57"/>
      <c r="C822" s="57"/>
      <c r="D822" s="58"/>
      <c r="E822" s="58"/>
      <c r="F822" s="58"/>
      <c r="G822" s="46"/>
      <c r="H822" s="47"/>
      <c r="I822" s="59"/>
      <c r="J822" s="56"/>
      <c r="K822" s="61"/>
      <c r="L822" s="61"/>
      <c r="Q822" s="49"/>
      <c r="R822" s="49"/>
      <c r="S822" s="50"/>
      <c r="T822" s="50"/>
      <c r="U822" s="50"/>
      <c r="V822" s="50"/>
      <c r="W822" s="50"/>
      <c r="X822" s="50"/>
      <c r="Y822" s="50"/>
      <c r="Z822" s="50"/>
    </row>
    <row r="823" spans="1:26" x14ac:dyDescent="0.15">
      <c r="A823" s="43"/>
      <c r="B823" s="57"/>
      <c r="C823" s="57"/>
      <c r="D823" s="58"/>
      <c r="E823" s="58"/>
      <c r="F823" s="58"/>
      <c r="G823" s="46"/>
      <c r="H823" s="47"/>
      <c r="I823" s="59"/>
      <c r="J823" s="56"/>
      <c r="K823" s="61"/>
      <c r="L823" s="61"/>
      <c r="Q823" s="49"/>
      <c r="R823" s="49"/>
      <c r="S823" s="50"/>
      <c r="T823" s="50"/>
      <c r="U823" s="50"/>
      <c r="V823" s="50"/>
      <c r="W823" s="50"/>
      <c r="X823" s="50"/>
      <c r="Y823" s="50"/>
      <c r="Z823" s="50"/>
    </row>
    <row r="824" spans="1:26" x14ac:dyDescent="0.15">
      <c r="A824" s="43"/>
      <c r="B824" s="57"/>
      <c r="C824" s="57"/>
      <c r="D824" s="58"/>
      <c r="E824" s="58"/>
      <c r="F824" s="58"/>
      <c r="G824" s="46"/>
      <c r="H824" s="47"/>
      <c r="I824" s="59"/>
      <c r="J824" s="56"/>
      <c r="K824" s="61"/>
      <c r="L824" s="61"/>
      <c r="Q824" s="49"/>
      <c r="R824" s="49"/>
      <c r="S824" s="50"/>
      <c r="T824" s="50"/>
      <c r="U824" s="50"/>
      <c r="V824" s="50"/>
      <c r="W824" s="50"/>
      <c r="X824" s="50"/>
      <c r="Y824" s="50"/>
      <c r="Z824" s="50"/>
    </row>
    <row r="825" spans="1:26" x14ac:dyDescent="0.15">
      <c r="A825" s="43"/>
      <c r="B825" s="57"/>
      <c r="C825" s="57"/>
      <c r="D825" s="58"/>
      <c r="E825" s="58"/>
      <c r="F825" s="58"/>
      <c r="G825" s="46"/>
      <c r="H825" s="47"/>
      <c r="I825" s="59"/>
      <c r="J825" s="56"/>
      <c r="K825" s="61"/>
      <c r="L825" s="61"/>
      <c r="Q825" s="49"/>
      <c r="R825" s="49"/>
      <c r="S825" s="50"/>
      <c r="T825" s="50"/>
      <c r="U825" s="50"/>
      <c r="V825" s="50"/>
      <c r="W825" s="50"/>
      <c r="X825" s="50"/>
      <c r="Y825" s="50"/>
      <c r="Z825" s="50"/>
    </row>
    <row r="826" spans="1:26" x14ac:dyDescent="0.15">
      <c r="A826" s="43"/>
      <c r="B826" s="57"/>
      <c r="C826" s="57"/>
      <c r="D826" s="58"/>
      <c r="E826" s="58"/>
      <c r="F826" s="58"/>
      <c r="G826" s="46"/>
      <c r="H826" s="47"/>
      <c r="I826" s="59"/>
      <c r="J826" s="56"/>
      <c r="K826" s="61"/>
      <c r="L826" s="61"/>
      <c r="Q826" s="49"/>
      <c r="R826" s="49"/>
      <c r="S826" s="50"/>
      <c r="T826" s="50"/>
      <c r="U826" s="50"/>
      <c r="V826" s="50"/>
      <c r="W826" s="50"/>
      <c r="X826" s="50"/>
      <c r="Y826" s="50"/>
      <c r="Z826" s="50"/>
    </row>
    <row r="827" spans="1:26" x14ac:dyDescent="0.15">
      <c r="A827" s="43"/>
      <c r="B827" s="57"/>
      <c r="C827" s="57"/>
      <c r="D827" s="58"/>
      <c r="E827" s="58"/>
      <c r="F827" s="58"/>
      <c r="G827" s="46"/>
      <c r="H827" s="47"/>
      <c r="I827" s="59"/>
      <c r="J827" s="56"/>
      <c r="K827" s="61"/>
      <c r="L827" s="61"/>
      <c r="Q827" s="49"/>
      <c r="R827" s="49"/>
      <c r="S827" s="50"/>
      <c r="T827" s="50"/>
      <c r="U827" s="50"/>
      <c r="V827" s="50"/>
      <c r="W827" s="50"/>
      <c r="X827" s="50"/>
      <c r="Y827" s="50"/>
      <c r="Z827" s="50"/>
    </row>
    <row r="828" spans="1:26" x14ac:dyDescent="0.15">
      <c r="A828" s="43"/>
      <c r="B828" s="57"/>
      <c r="C828" s="57"/>
      <c r="D828" s="58"/>
      <c r="E828" s="58"/>
      <c r="F828" s="58"/>
      <c r="G828" s="46"/>
      <c r="H828" s="47"/>
      <c r="I828" s="59"/>
      <c r="J828" s="56"/>
      <c r="K828" s="61"/>
      <c r="L828" s="61"/>
      <c r="Q828" s="49"/>
      <c r="R828" s="49"/>
      <c r="S828" s="50"/>
      <c r="T828" s="50"/>
      <c r="U828" s="50"/>
      <c r="V828" s="50"/>
      <c r="W828" s="50"/>
      <c r="X828" s="50"/>
      <c r="Y828" s="50"/>
      <c r="Z828" s="50"/>
    </row>
    <row r="829" spans="1:26" x14ac:dyDescent="0.15">
      <c r="A829" s="43"/>
      <c r="B829" s="57"/>
      <c r="C829" s="57"/>
      <c r="D829" s="58"/>
      <c r="E829" s="58"/>
      <c r="F829" s="58"/>
      <c r="G829" s="46"/>
      <c r="H829" s="47"/>
      <c r="I829" s="59"/>
      <c r="J829" s="56"/>
      <c r="K829" s="61"/>
      <c r="L829" s="61"/>
      <c r="Q829" s="49"/>
      <c r="R829" s="49"/>
      <c r="S829" s="50"/>
      <c r="T829" s="50"/>
      <c r="U829" s="50"/>
      <c r="V829" s="50"/>
      <c r="W829" s="50"/>
      <c r="X829" s="50"/>
      <c r="Y829" s="50"/>
      <c r="Z829" s="50"/>
    </row>
    <row r="830" spans="1:26" x14ac:dyDescent="0.15">
      <c r="A830" s="43"/>
      <c r="B830" s="57"/>
      <c r="C830" s="57"/>
      <c r="D830" s="58"/>
      <c r="E830" s="58"/>
      <c r="F830" s="58"/>
      <c r="G830" s="46"/>
      <c r="H830" s="47"/>
      <c r="I830" s="59"/>
      <c r="J830" s="56"/>
      <c r="K830" s="61"/>
      <c r="L830" s="61"/>
      <c r="Q830" s="49"/>
      <c r="R830" s="49"/>
      <c r="S830" s="50"/>
      <c r="T830" s="50"/>
      <c r="U830" s="50"/>
      <c r="V830" s="50"/>
      <c r="W830" s="50"/>
      <c r="X830" s="50"/>
      <c r="Y830" s="50"/>
      <c r="Z830" s="50"/>
    </row>
    <row r="831" spans="1:26" x14ac:dyDescent="0.15">
      <c r="A831" s="43"/>
      <c r="B831" s="57"/>
      <c r="C831" s="57"/>
      <c r="D831" s="58"/>
      <c r="E831" s="58"/>
      <c r="F831" s="58"/>
      <c r="G831" s="46"/>
      <c r="H831" s="47"/>
      <c r="I831" s="59"/>
      <c r="J831" s="56"/>
      <c r="K831" s="61"/>
      <c r="L831" s="61"/>
      <c r="Q831" s="49"/>
      <c r="R831" s="49"/>
      <c r="S831" s="50"/>
      <c r="T831" s="50"/>
      <c r="U831" s="50"/>
      <c r="V831" s="50"/>
      <c r="W831" s="50"/>
      <c r="X831" s="50"/>
      <c r="Y831" s="50"/>
      <c r="Z831" s="50"/>
    </row>
    <row r="832" spans="1:26" x14ac:dyDescent="0.15">
      <c r="A832" s="43"/>
      <c r="B832" s="57"/>
      <c r="C832" s="57"/>
      <c r="D832" s="58"/>
      <c r="E832" s="58"/>
      <c r="F832" s="58"/>
      <c r="G832" s="46"/>
      <c r="H832" s="47"/>
      <c r="I832" s="59"/>
      <c r="J832" s="56"/>
      <c r="K832" s="61"/>
      <c r="L832" s="61"/>
      <c r="Q832" s="49"/>
      <c r="R832" s="49"/>
      <c r="S832" s="50"/>
      <c r="T832" s="50"/>
      <c r="U832" s="50"/>
      <c r="V832" s="50"/>
      <c r="W832" s="50"/>
      <c r="X832" s="50"/>
      <c r="Y832" s="50"/>
      <c r="Z832" s="50"/>
    </row>
    <row r="833" spans="1:26" x14ac:dyDescent="0.15">
      <c r="A833" s="43"/>
      <c r="B833" s="57"/>
      <c r="C833" s="57"/>
      <c r="D833" s="58"/>
      <c r="E833" s="58"/>
      <c r="F833" s="58"/>
      <c r="G833" s="46"/>
      <c r="H833" s="47"/>
      <c r="I833" s="59"/>
      <c r="J833" s="56"/>
      <c r="K833" s="61"/>
      <c r="L833" s="61"/>
      <c r="Q833" s="49"/>
      <c r="R833" s="49"/>
      <c r="S833" s="50"/>
      <c r="T833" s="50"/>
      <c r="U833" s="50"/>
      <c r="V833" s="50"/>
      <c r="W833" s="50"/>
      <c r="X833" s="50"/>
      <c r="Y833" s="50"/>
      <c r="Z833" s="50"/>
    </row>
    <row r="834" spans="1:26" x14ac:dyDescent="0.15">
      <c r="A834" s="43"/>
      <c r="B834" s="57"/>
      <c r="C834" s="57"/>
      <c r="D834" s="58"/>
      <c r="E834" s="58"/>
      <c r="F834" s="58"/>
      <c r="G834" s="46"/>
      <c r="H834" s="47"/>
      <c r="I834" s="59"/>
      <c r="J834" s="56"/>
      <c r="K834" s="61"/>
      <c r="L834" s="61"/>
      <c r="Q834" s="49"/>
      <c r="R834" s="49"/>
      <c r="S834" s="50"/>
      <c r="T834" s="50"/>
      <c r="U834" s="50"/>
      <c r="V834" s="50"/>
      <c r="W834" s="50"/>
      <c r="X834" s="50"/>
      <c r="Y834" s="50"/>
      <c r="Z834" s="50"/>
    </row>
    <row r="835" spans="1:26" x14ac:dyDescent="0.15">
      <c r="A835" s="43"/>
      <c r="B835" s="57"/>
      <c r="C835" s="57"/>
      <c r="D835" s="58"/>
      <c r="E835" s="58"/>
      <c r="F835" s="58"/>
      <c r="G835" s="46"/>
      <c r="H835" s="47"/>
      <c r="I835" s="59"/>
      <c r="J835" s="56"/>
      <c r="K835" s="61"/>
      <c r="L835" s="61"/>
      <c r="Q835" s="49"/>
      <c r="R835" s="49"/>
      <c r="S835" s="50"/>
      <c r="T835" s="50"/>
      <c r="U835" s="50"/>
      <c r="V835" s="50"/>
      <c r="W835" s="50"/>
      <c r="X835" s="50"/>
      <c r="Y835" s="50"/>
      <c r="Z835" s="50"/>
    </row>
    <row r="836" spans="1:26" x14ac:dyDescent="0.15">
      <c r="A836" s="43"/>
      <c r="B836" s="57"/>
      <c r="C836" s="57"/>
      <c r="D836" s="58"/>
      <c r="E836" s="58"/>
      <c r="F836" s="58"/>
      <c r="G836" s="46"/>
      <c r="H836" s="47"/>
      <c r="I836" s="59"/>
      <c r="J836" s="56"/>
      <c r="K836" s="61"/>
      <c r="L836" s="61"/>
      <c r="Q836" s="49"/>
      <c r="R836" s="49"/>
      <c r="S836" s="50"/>
      <c r="T836" s="50"/>
      <c r="U836" s="50"/>
      <c r="V836" s="50"/>
      <c r="W836" s="50"/>
      <c r="X836" s="50"/>
      <c r="Y836" s="50"/>
      <c r="Z836" s="50"/>
    </row>
    <row r="837" spans="1:26" x14ac:dyDescent="0.15">
      <c r="A837" s="43"/>
      <c r="B837" s="57"/>
      <c r="C837" s="57"/>
      <c r="D837" s="58"/>
      <c r="E837" s="58"/>
      <c r="F837" s="58"/>
      <c r="G837" s="46"/>
      <c r="H837" s="47"/>
      <c r="I837" s="59"/>
      <c r="J837" s="56"/>
      <c r="K837" s="61"/>
      <c r="L837" s="61"/>
      <c r="Q837" s="49"/>
      <c r="R837" s="49"/>
      <c r="S837" s="50"/>
      <c r="T837" s="50"/>
      <c r="U837" s="50"/>
      <c r="V837" s="50"/>
      <c r="W837" s="50"/>
      <c r="X837" s="50"/>
      <c r="Y837" s="50"/>
      <c r="Z837" s="50"/>
    </row>
    <row r="838" spans="1:26" x14ac:dyDescent="0.15">
      <c r="A838" s="43"/>
      <c r="B838" s="57"/>
      <c r="C838" s="57"/>
      <c r="D838" s="58"/>
      <c r="E838" s="58"/>
      <c r="F838" s="58"/>
      <c r="G838" s="46"/>
      <c r="H838" s="47"/>
      <c r="I838" s="59"/>
      <c r="J838" s="56"/>
      <c r="K838" s="61"/>
      <c r="L838" s="61"/>
      <c r="Q838" s="49"/>
      <c r="R838" s="49"/>
      <c r="S838" s="50"/>
      <c r="T838" s="50"/>
      <c r="U838" s="50"/>
      <c r="V838" s="50"/>
      <c r="W838" s="50"/>
      <c r="X838" s="50"/>
      <c r="Y838" s="50"/>
      <c r="Z838" s="50"/>
    </row>
    <row r="839" spans="1:26" x14ac:dyDescent="0.15">
      <c r="A839" s="43"/>
      <c r="B839" s="57"/>
      <c r="C839" s="57"/>
      <c r="D839" s="58"/>
      <c r="E839" s="58"/>
      <c r="F839" s="58"/>
      <c r="G839" s="46"/>
      <c r="H839" s="47"/>
      <c r="I839" s="59"/>
      <c r="J839" s="56"/>
      <c r="K839" s="61"/>
      <c r="L839" s="61"/>
      <c r="Q839" s="49"/>
      <c r="R839" s="49"/>
      <c r="S839" s="50"/>
      <c r="T839" s="50"/>
      <c r="U839" s="50"/>
      <c r="V839" s="50"/>
      <c r="W839" s="50"/>
      <c r="X839" s="50"/>
      <c r="Y839" s="50"/>
      <c r="Z839" s="50"/>
    </row>
    <row r="840" spans="1:26" x14ac:dyDescent="0.15">
      <c r="A840" s="43"/>
      <c r="B840" s="57"/>
      <c r="C840" s="57"/>
      <c r="D840" s="58"/>
      <c r="E840" s="58"/>
      <c r="F840" s="58"/>
      <c r="G840" s="46"/>
      <c r="H840" s="47"/>
      <c r="I840" s="59"/>
      <c r="J840" s="56"/>
      <c r="K840" s="61"/>
      <c r="L840" s="61"/>
      <c r="Q840" s="49"/>
      <c r="R840" s="49"/>
      <c r="S840" s="50"/>
      <c r="T840" s="50"/>
      <c r="U840" s="50"/>
      <c r="V840" s="50"/>
      <c r="W840" s="50"/>
      <c r="X840" s="50"/>
      <c r="Y840" s="50"/>
      <c r="Z840" s="50"/>
    </row>
    <row r="841" spans="1:26" x14ac:dyDescent="0.15">
      <c r="A841" s="43"/>
      <c r="B841" s="57"/>
      <c r="C841" s="57"/>
      <c r="D841" s="58"/>
      <c r="E841" s="58"/>
      <c r="F841" s="58"/>
      <c r="G841" s="46"/>
      <c r="H841" s="47"/>
      <c r="I841" s="59"/>
      <c r="J841" s="56"/>
      <c r="K841" s="61"/>
      <c r="L841" s="61"/>
      <c r="Q841" s="49"/>
      <c r="R841" s="49"/>
      <c r="S841" s="50"/>
      <c r="T841" s="50"/>
      <c r="U841" s="50"/>
      <c r="V841" s="50"/>
      <c r="W841" s="50"/>
      <c r="X841" s="50"/>
      <c r="Y841" s="50"/>
      <c r="Z841" s="50"/>
    </row>
    <row r="842" spans="1:26" x14ac:dyDescent="0.15">
      <c r="A842" s="43"/>
      <c r="B842" s="57"/>
      <c r="C842" s="57"/>
      <c r="D842" s="58"/>
      <c r="E842" s="58"/>
      <c r="F842" s="58"/>
      <c r="G842" s="46"/>
      <c r="H842" s="47"/>
      <c r="I842" s="59"/>
      <c r="J842" s="56"/>
      <c r="K842" s="61"/>
      <c r="L842" s="61"/>
      <c r="Q842" s="49"/>
      <c r="R842" s="49"/>
      <c r="S842" s="50"/>
      <c r="T842" s="50"/>
      <c r="U842" s="50"/>
      <c r="V842" s="50"/>
      <c r="W842" s="50"/>
      <c r="X842" s="50"/>
      <c r="Y842" s="50"/>
      <c r="Z842" s="50"/>
    </row>
    <row r="843" spans="1:26" x14ac:dyDescent="0.15">
      <c r="A843" s="43"/>
      <c r="B843" s="57"/>
      <c r="C843" s="57"/>
      <c r="D843" s="58"/>
      <c r="E843" s="58"/>
      <c r="F843" s="58"/>
      <c r="G843" s="46"/>
      <c r="H843" s="47"/>
      <c r="I843" s="59"/>
      <c r="J843" s="56"/>
      <c r="K843" s="61"/>
      <c r="L843" s="61"/>
      <c r="Q843" s="49"/>
      <c r="R843" s="49"/>
      <c r="S843" s="50"/>
      <c r="T843" s="50"/>
      <c r="U843" s="50"/>
      <c r="V843" s="50"/>
      <c r="W843" s="50"/>
      <c r="X843" s="50"/>
      <c r="Y843" s="50"/>
      <c r="Z843" s="50"/>
    </row>
    <row r="844" spans="1:26" x14ac:dyDescent="0.15">
      <c r="A844" s="43"/>
      <c r="B844" s="57"/>
      <c r="C844" s="57"/>
      <c r="D844" s="58"/>
      <c r="E844" s="58"/>
      <c r="F844" s="58"/>
      <c r="G844" s="46"/>
      <c r="H844" s="47"/>
      <c r="I844" s="59"/>
      <c r="J844" s="56"/>
      <c r="K844" s="61"/>
      <c r="L844" s="61"/>
      <c r="Q844" s="49"/>
      <c r="R844" s="49"/>
      <c r="S844" s="50"/>
      <c r="T844" s="50"/>
      <c r="U844" s="50"/>
      <c r="V844" s="50"/>
      <c r="W844" s="50"/>
      <c r="X844" s="50"/>
      <c r="Y844" s="50"/>
      <c r="Z844" s="50"/>
    </row>
    <row r="845" spans="1:26" x14ac:dyDescent="0.15">
      <c r="A845" s="43"/>
      <c r="B845" s="57"/>
      <c r="C845" s="57"/>
      <c r="D845" s="58"/>
      <c r="E845" s="58"/>
      <c r="F845" s="58"/>
      <c r="G845" s="46"/>
      <c r="H845" s="47"/>
      <c r="I845" s="59"/>
      <c r="J845" s="56"/>
      <c r="K845" s="61"/>
      <c r="L845" s="61"/>
      <c r="Q845" s="49"/>
      <c r="R845" s="49"/>
      <c r="S845" s="50"/>
      <c r="T845" s="50"/>
      <c r="U845" s="50"/>
      <c r="V845" s="50"/>
      <c r="W845" s="50"/>
      <c r="X845" s="50"/>
      <c r="Y845" s="50"/>
      <c r="Z845" s="50"/>
    </row>
    <row r="846" spans="1:26" x14ac:dyDescent="0.15">
      <c r="A846" s="43"/>
      <c r="B846" s="57"/>
      <c r="C846" s="57"/>
      <c r="D846" s="58"/>
      <c r="E846" s="58"/>
      <c r="F846" s="58"/>
      <c r="G846" s="46"/>
      <c r="H846" s="47"/>
      <c r="I846" s="59"/>
      <c r="J846" s="56"/>
      <c r="K846" s="61"/>
      <c r="L846" s="61"/>
      <c r="Q846" s="49"/>
      <c r="R846" s="49"/>
      <c r="S846" s="50"/>
      <c r="T846" s="50"/>
      <c r="U846" s="50"/>
      <c r="V846" s="50"/>
      <c r="W846" s="50"/>
      <c r="X846" s="50"/>
      <c r="Y846" s="50"/>
      <c r="Z846" s="50"/>
    </row>
    <row r="847" spans="1:26" x14ac:dyDescent="0.15">
      <c r="A847" s="43"/>
      <c r="B847" s="57"/>
      <c r="C847" s="57"/>
      <c r="D847" s="58"/>
      <c r="E847" s="58"/>
      <c r="F847" s="58"/>
      <c r="G847" s="46"/>
      <c r="H847" s="47"/>
      <c r="I847" s="59"/>
      <c r="J847" s="56"/>
      <c r="K847" s="61"/>
      <c r="L847" s="61"/>
      <c r="Q847" s="49"/>
      <c r="R847" s="49"/>
      <c r="S847" s="50"/>
      <c r="T847" s="50"/>
      <c r="U847" s="50"/>
      <c r="V847" s="50"/>
      <c r="W847" s="50"/>
      <c r="X847" s="50"/>
      <c r="Y847" s="50"/>
      <c r="Z847" s="50"/>
    </row>
    <row r="848" spans="1:26" x14ac:dyDescent="0.15">
      <c r="A848" s="43"/>
      <c r="B848" s="57"/>
      <c r="C848" s="57"/>
      <c r="D848" s="58"/>
      <c r="E848" s="58"/>
      <c r="F848" s="58"/>
      <c r="G848" s="46"/>
      <c r="H848" s="47"/>
      <c r="I848" s="59"/>
      <c r="J848" s="56"/>
      <c r="K848" s="61"/>
      <c r="L848" s="61"/>
      <c r="Q848" s="49"/>
      <c r="R848" s="49"/>
      <c r="S848" s="50"/>
      <c r="T848" s="50"/>
      <c r="U848" s="50"/>
      <c r="V848" s="50"/>
      <c r="W848" s="50"/>
      <c r="X848" s="50"/>
      <c r="Y848" s="50"/>
      <c r="Z848" s="50"/>
    </row>
    <row r="849" spans="1:26" x14ac:dyDescent="0.15">
      <c r="A849" s="43"/>
      <c r="B849" s="57"/>
      <c r="C849" s="57"/>
      <c r="D849" s="58"/>
      <c r="E849" s="58"/>
      <c r="F849" s="58"/>
      <c r="G849" s="46"/>
      <c r="H849" s="47"/>
      <c r="I849" s="59"/>
      <c r="J849" s="56"/>
      <c r="K849" s="61"/>
      <c r="L849" s="61"/>
      <c r="Q849" s="49"/>
      <c r="R849" s="49"/>
      <c r="S849" s="50"/>
      <c r="T849" s="50"/>
      <c r="U849" s="50"/>
      <c r="V849" s="50"/>
      <c r="W849" s="50"/>
      <c r="X849" s="50"/>
      <c r="Y849" s="50"/>
      <c r="Z849" s="50"/>
    </row>
    <row r="850" spans="1:26" x14ac:dyDescent="0.15">
      <c r="A850" s="43"/>
      <c r="B850" s="57"/>
      <c r="C850" s="57"/>
      <c r="D850" s="58"/>
      <c r="E850" s="58"/>
      <c r="F850" s="58"/>
      <c r="G850" s="46"/>
      <c r="H850" s="47"/>
      <c r="I850" s="59"/>
      <c r="J850" s="56"/>
      <c r="K850" s="61"/>
      <c r="L850" s="61"/>
      <c r="Q850" s="49"/>
      <c r="R850" s="49"/>
      <c r="S850" s="50"/>
      <c r="T850" s="50"/>
      <c r="U850" s="50"/>
      <c r="V850" s="50"/>
      <c r="W850" s="50"/>
      <c r="X850" s="50"/>
      <c r="Y850" s="50"/>
      <c r="Z850" s="50"/>
    </row>
    <row r="851" spans="1:26" x14ac:dyDescent="0.15">
      <c r="A851" s="43"/>
      <c r="B851" s="57"/>
      <c r="C851" s="57"/>
      <c r="D851" s="58"/>
      <c r="E851" s="58"/>
      <c r="F851" s="58"/>
      <c r="G851" s="46"/>
      <c r="H851" s="47"/>
      <c r="I851" s="59"/>
      <c r="J851" s="56"/>
      <c r="K851" s="61"/>
      <c r="L851" s="61"/>
      <c r="Q851" s="49"/>
      <c r="R851" s="49"/>
      <c r="S851" s="50"/>
      <c r="T851" s="50"/>
      <c r="U851" s="50"/>
      <c r="V851" s="50"/>
      <c r="W851" s="50"/>
      <c r="X851" s="50"/>
      <c r="Y851" s="50"/>
      <c r="Z851" s="50"/>
    </row>
    <row r="852" spans="1:26" x14ac:dyDescent="0.15">
      <c r="A852" s="43"/>
      <c r="B852" s="57"/>
      <c r="C852" s="57"/>
      <c r="D852" s="58"/>
      <c r="E852" s="58"/>
      <c r="F852" s="58"/>
      <c r="G852" s="46"/>
      <c r="H852" s="47"/>
      <c r="I852" s="59"/>
      <c r="J852" s="56"/>
      <c r="K852" s="61"/>
      <c r="L852" s="61"/>
      <c r="Q852" s="49"/>
      <c r="R852" s="49"/>
      <c r="S852" s="50"/>
      <c r="T852" s="50"/>
      <c r="U852" s="50"/>
      <c r="V852" s="50"/>
      <c r="W852" s="50"/>
      <c r="X852" s="50"/>
      <c r="Y852" s="50"/>
      <c r="Z852" s="50"/>
    </row>
    <row r="853" spans="1:26" x14ac:dyDescent="0.15">
      <c r="A853" s="43"/>
      <c r="B853" s="57"/>
      <c r="C853" s="57"/>
      <c r="D853" s="58"/>
      <c r="E853" s="58"/>
      <c r="F853" s="58"/>
      <c r="G853" s="46"/>
      <c r="H853" s="47"/>
      <c r="I853" s="59"/>
      <c r="J853" s="56"/>
      <c r="K853" s="61"/>
      <c r="L853" s="61"/>
      <c r="Q853" s="49"/>
      <c r="R853" s="49"/>
      <c r="S853" s="50"/>
      <c r="T853" s="50"/>
      <c r="U853" s="50"/>
      <c r="V853" s="50"/>
      <c r="W853" s="50"/>
      <c r="X853" s="50"/>
      <c r="Y853" s="50"/>
      <c r="Z853" s="50"/>
    </row>
    <row r="854" spans="1:26" x14ac:dyDescent="0.15">
      <c r="A854" s="43"/>
      <c r="B854" s="57"/>
      <c r="C854" s="57"/>
      <c r="D854" s="58"/>
      <c r="E854" s="58"/>
      <c r="F854" s="58"/>
      <c r="G854" s="46"/>
      <c r="H854" s="47"/>
      <c r="I854" s="59"/>
      <c r="J854" s="56"/>
      <c r="K854" s="61"/>
      <c r="L854" s="61"/>
      <c r="Q854" s="49"/>
      <c r="R854" s="49"/>
      <c r="S854" s="50"/>
      <c r="T854" s="50"/>
      <c r="U854" s="50"/>
      <c r="V854" s="50"/>
      <c r="W854" s="50"/>
      <c r="X854" s="50"/>
      <c r="Y854" s="50"/>
      <c r="Z854" s="50"/>
    </row>
    <row r="855" spans="1:26" x14ac:dyDescent="0.15">
      <c r="A855" s="43"/>
      <c r="B855" s="57"/>
      <c r="C855" s="57"/>
      <c r="D855" s="58"/>
      <c r="E855" s="58"/>
      <c r="F855" s="58"/>
      <c r="G855" s="46"/>
      <c r="H855" s="47"/>
      <c r="I855" s="59"/>
      <c r="J855" s="56"/>
      <c r="K855" s="61"/>
      <c r="L855" s="61"/>
      <c r="Q855" s="49"/>
      <c r="R855" s="49"/>
      <c r="S855" s="50"/>
      <c r="T855" s="50"/>
      <c r="U855" s="50"/>
      <c r="V855" s="50"/>
      <c r="W855" s="50"/>
      <c r="X855" s="50"/>
      <c r="Y855" s="50"/>
      <c r="Z855" s="50"/>
    </row>
    <row r="856" spans="1:26" x14ac:dyDescent="0.15">
      <c r="A856" s="43"/>
      <c r="B856" s="57"/>
      <c r="C856" s="57"/>
      <c r="D856" s="58"/>
      <c r="E856" s="58"/>
      <c r="F856" s="58"/>
      <c r="G856" s="46"/>
      <c r="H856" s="47"/>
      <c r="I856" s="59"/>
      <c r="J856" s="56"/>
      <c r="K856" s="61"/>
      <c r="L856" s="61"/>
      <c r="Q856" s="49"/>
      <c r="R856" s="49"/>
      <c r="S856" s="50"/>
      <c r="T856" s="50"/>
      <c r="U856" s="50"/>
      <c r="V856" s="50"/>
      <c r="W856" s="50"/>
      <c r="X856" s="50"/>
      <c r="Y856" s="50"/>
      <c r="Z856" s="50"/>
    </row>
    <row r="857" spans="1:26" x14ac:dyDescent="0.15">
      <c r="A857" s="43"/>
      <c r="B857" s="57"/>
      <c r="C857" s="57"/>
      <c r="D857" s="58"/>
      <c r="E857" s="58"/>
      <c r="F857" s="58"/>
      <c r="G857" s="46"/>
      <c r="H857" s="47"/>
      <c r="I857" s="59"/>
      <c r="J857" s="56"/>
      <c r="K857" s="61"/>
      <c r="L857" s="61"/>
      <c r="Q857" s="49"/>
      <c r="R857" s="49"/>
      <c r="S857" s="50"/>
      <c r="T857" s="50"/>
      <c r="U857" s="50"/>
      <c r="V857" s="50"/>
      <c r="W857" s="50"/>
      <c r="X857" s="50"/>
      <c r="Y857" s="50"/>
      <c r="Z857" s="50"/>
    </row>
    <row r="858" spans="1:26" x14ac:dyDescent="0.15">
      <c r="A858" s="43"/>
      <c r="B858" s="57"/>
      <c r="C858" s="57"/>
      <c r="D858" s="58"/>
      <c r="E858" s="58"/>
      <c r="F858" s="58"/>
      <c r="G858" s="46"/>
      <c r="H858" s="47"/>
      <c r="I858" s="59"/>
      <c r="J858" s="56"/>
      <c r="K858" s="61"/>
      <c r="L858" s="61"/>
      <c r="Q858" s="49"/>
      <c r="R858" s="49"/>
      <c r="S858" s="50"/>
      <c r="T858" s="50"/>
      <c r="U858" s="50"/>
      <c r="V858" s="50"/>
      <c r="W858" s="50"/>
      <c r="X858" s="50"/>
      <c r="Y858" s="50"/>
      <c r="Z858" s="50"/>
    </row>
    <row r="859" spans="1:26" x14ac:dyDescent="0.15">
      <c r="A859" s="43"/>
      <c r="B859" s="57"/>
      <c r="C859" s="57"/>
      <c r="D859" s="58"/>
      <c r="E859" s="58"/>
      <c r="F859" s="58"/>
      <c r="G859" s="46"/>
      <c r="H859" s="47"/>
      <c r="I859" s="59"/>
      <c r="J859" s="56"/>
      <c r="K859" s="61"/>
      <c r="L859" s="61"/>
      <c r="Q859" s="49"/>
      <c r="R859" s="49"/>
      <c r="S859" s="50"/>
      <c r="T859" s="50"/>
      <c r="U859" s="50"/>
      <c r="V859" s="50"/>
      <c r="W859" s="50"/>
      <c r="X859" s="50"/>
      <c r="Y859" s="50"/>
      <c r="Z859" s="50"/>
    </row>
    <row r="860" spans="1:26" x14ac:dyDescent="0.15">
      <c r="A860" s="43"/>
      <c r="B860" s="57"/>
      <c r="C860" s="57"/>
      <c r="D860" s="58"/>
      <c r="E860" s="58"/>
      <c r="F860" s="58"/>
      <c r="G860" s="46"/>
      <c r="H860" s="47"/>
      <c r="I860" s="59"/>
      <c r="J860" s="56"/>
      <c r="K860" s="61"/>
      <c r="L860" s="61"/>
      <c r="Q860" s="49"/>
      <c r="R860" s="49"/>
      <c r="S860" s="50"/>
      <c r="T860" s="50"/>
      <c r="U860" s="50"/>
      <c r="V860" s="50"/>
      <c r="W860" s="50"/>
      <c r="X860" s="50"/>
      <c r="Y860" s="50"/>
      <c r="Z860" s="50"/>
    </row>
    <row r="861" spans="1:26" x14ac:dyDescent="0.15">
      <c r="A861" s="43"/>
      <c r="B861" s="57"/>
      <c r="C861" s="57"/>
      <c r="D861" s="58"/>
      <c r="E861" s="58"/>
      <c r="F861" s="58"/>
      <c r="G861" s="46"/>
      <c r="H861" s="47"/>
      <c r="I861" s="59"/>
      <c r="J861" s="56"/>
      <c r="K861" s="61"/>
      <c r="L861" s="61"/>
      <c r="Q861" s="49"/>
      <c r="R861" s="49"/>
      <c r="S861" s="50"/>
      <c r="T861" s="50"/>
      <c r="U861" s="50"/>
      <c r="V861" s="50"/>
      <c r="W861" s="50"/>
      <c r="X861" s="50"/>
      <c r="Y861" s="50"/>
      <c r="Z861" s="50"/>
    </row>
    <row r="862" spans="1:26" x14ac:dyDescent="0.15">
      <c r="A862" s="43"/>
      <c r="B862" s="57"/>
      <c r="C862" s="57"/>
      <c r="D862" s="58"/>
      <c r="E862" s="58"/>
      <c r="F862" s="58"/>
      <c r="G862" s="46"/>
      <c r="H862" s="47"/>
      <c r="I862" s="59"/>
      <c r="J862" s="56"/>
      <c r="K862" s="61"/>
      <c r="L862" s="61"/>
      <c r="Q862" s="49"/>
      <c r="R862" s="49"/>
      <c r="S862" s="50"/>
      <c r="T862" s="50"/>
      <c r="U862" s="50"/>
      <c r="V862" s="50"/>
      <c r="W862" s="50"/>
      <c r="X862" s="50"/>
      <c r="Y862" s="50"/>
      <c r="Z862" s="50"/>
    </row>
    <row r="863" spans="1:26" x14ac:dyDescent="0.15">
      <c r="A863" s="43"/>
      <c r="B863" s="57"/>
      <c r="C863" s="57"/>
      <c r="D863" s="58"/>
      <c r="E863" s="58"/>
      <c r="F863" s="58"/>
      <c r="G863" s="46"/>
      <c r="H863" s="47"/>
      <c r="I863" s="59"/>
      <c r="J863" s="56"/>
      <c r="K863" s="61"/>
      <c r="L863" s="61"/>
      <c r="Q863" s="49"/>
      <c r="R863" s="49"/>
      <c r="S863" s="50"/>
      <c r="T863" s="50"/>
      <c r="U863" s="50"/>
      <c r="V863" s="50"/>
      <c r="W863" s="50"/>
      <c r="X863" s="50"/>
      <c r="Y863" s="50"/>
      <c r="Z863" s="50"/>
    </row>
    <row r="864" spans="1:26" x14ac:dyDescent="0.15">
      <c r="A864" s="43"/>
      <c r="B864" s="57"/>
      <c r="C864" s="57"/>
      <c r="D864" s="58"/>
      <c r="E864" s="58"/>
      <c r="F864" s="58"/>
      <c r="G864" s="46"/>
      <c r="H864" s="47"/>
      <c r="I864" s="59"/>
      <c r="J864" s="56"/>
      <c r="K864" s="61"/>
      <c r="L864" s="61"/>
      <c r="Q864" s="49"/>
      <c r="R864" s="49"/>
      <c r="S864" s="50"/>
      <c r="T864" s="50"/>
      <c r="U864" s="50"/>
      <c r="V864" s="50"/>
      <c r="W864" s="50"/>
      <c r="X864" s="50"/>
      <c r="Y864" s="50"/>
      <c r="Z864" s="50"/>
    </row>
    <row r="865" spans="1:26" x14ac:dyDescent="0.15">
      <c r="A865" s="43"/>
      <c r="B865" s="57"/>
      <c r="C865" s="57"/>
      <c r="D865" s="58"/>
      <c r="E865" s="58"/>
      <c r="F865" s="58"/>
      <c r="G865" s="46"/>
      <c r="H865" s="47"/>
      <c r="I865" s="59"/>
      <c r="J865" s="56"/>
      <c r="K865" s="61"/>
      <c r="L865" s="61"/>
      <c r="Q865" s="49"/>
      <c r="R865" s="49"/>
      <c r="S865" s="50"/>
      <c r="T865" s="50"/>
      <c r="U865" s="50"/>
      <c r="V865" s="50"/>
      <c r="W865" s="50"/>
      <c r="X865" s="50"/>
      <c r="Y865" s="50"/>
      <c r="Z865" s="50"/>
    </row>
    <row r="866" spans="1:26" x14ac:dyDescent="0.15">
      <c r="A866" s="43"/>
      <c r="B866" s="57"/>
      <c r="C866" s="57"/>
      <c r="D866" s="58"/>
      <c r="E866" s="58"/>
      <c r="F866" s="58"/>
      <c r="G866" s="46"/>
      <c r="H866" s="47"/>
      <c r="I866" s="59"/>
      <c r="J866" s="56"/>
      <c r="K866" s="61"/>
      <c r="L866" s="61"/>
      <c r="Q866" s="49"/>
      <c r="R866" s="49"/>
      <c r="S866" s="50"/>
      <c r="T866" s="50"/>
      <c r="U866" s="50"/>
      <c r="V866" s="50"/>
      <c r="W866" s="50"/>
      <c r="X866" s="50"/>
      <c r="Y866" s="50"/>
      <c r="Z866" s="50"/>
    </row>
    <row r="867" spans="1:26" x14ac:dyDescent="0.15">
      <c r="A867" s="43"/>
      <c r="B867" s="57"/>
      <c r="C867" s="57"/>
      <c r="D867" s="58"/>
      <c r="E867" s="58"/>
      <c r="F867" s="58"/>
      <c r="G867" s="46"/>
      <c r="H867" s="47"/>
      <c r="I867" s="59"/>
      <c r="J867" s="56"/>
      <c r="K867" s="61"/>
      <c r="L867" s="61"/>
      <c r="Q867" s="49"/>
      <c r="R867" s="49"/>
      <c r="S867" s="50"/>
      <c r="T867" s="50"/>
      <c r="U867" s="50"/>
      <c r="V867" s="50"/>
      <c r="W867" s="50"/>
      <c r="X867" s="50"/>
      <c r="Y867" s="50"/>
      <c r="Z867" s="50"/>
    </row>
    <row r="868" spans="1:26" x14ac:dyDescent="0.15">
      <c r="A868" s="43"/>
      <c r="B868" s="57"/>
      <c r="C868" s="57"/>
      <c r="D868" s="58"/>
      <c r="E868" s="58"/>
      <c r="F868" s="58"/>
      <c r="G868" s="46"/>
      <c r="H868" s="47"/>
      <c r="I868" s="59"/>
      <c r="J868" s="56"/>
      <c r="K868" s="61"/>
      <c r="L868" s="61"/>
      <c r="Q868" s="49"/>
      <c r="R868" s="49"/>
      <c r="S868" s="50"/>
      <c r="T868" s="50"/>
      <c r="U868" s="50"/>
      <c r="V868" s="50"/>
      <c r="W868" s="50"/>
      <c r="X868" s="50"/>
      <c r="Y868" s="50"/>
      <c r="Z868" s="50"/>
    </row>
    <row r="869" spans="1:26" x14ac:dyDescent="0.15">
      <c r="A869" s="43"/>
      <c r="B869" s="57"/>
      <c r="C869" s="57"/>
      <c r="D869" s="58"/>
      <c r="E869" s="58"/>
      <c r="F869" s="58"/>
      <c r="G869" s="46"/>
      <c r="H869" s="47"/>
      <c r="I869" s="59"/>
      <c r="J869" s="56"/>
      <c r="K869" s="61"/>
      <c r="L869" s="61"/>
      <c r="Q869" s="49"/>
      <c r="R869" s="49"/>
      <c r="S869" s="50"/>
      <c r="T869" s="50"/>
      <c r="U869" s="50"/>
      <c r="V869" s="50"/>
      <c r="W869" s="50"/>
      <c r="X869" s="50"/>
      <c r="Y869" s="50"/>
      <c r="Z869" s="50"/>
    </row>
    <row r="870" spans="1:26" x14ac:dyDescent="0.15">
      <c r="A870" s="43"/>
      <c r="B870" s="57"/>
      <c r="C870" s="57"/>
      <c r="D870" s="58"/>
      <c r="E870" s="58"/>
      <c r="F870" s="58"/>
      <c r="G870" s="46"/>
      <c r="H870" s="47"/>
      <c r="I870" s="59"/>
      <c r="J870" s="56"/>
      <c r="K870" s="61"/>
      <c r="L870" s="61"/>
      <c r="Q870" s="49"/>
      <c r="R870" s="49"/>
      <c r="S870" s="50"/>
      <c r="T870" s="50"/>
      <c r="U870" s="50"/>
      <c r="V870" s="50"/>
      <c r="W870" s="50"/>
      <c r="X870" s="50"/>
      <c r="Y870" s="50"/>
      <c r="Z870" s="50"/>
    </row>
    <row r="871" spans="1:26" x14ac:dyDescent="0.15">
      <c r="A871" s="43"/>
      <c r="B871" s="57"/>
      <c r="C871" s="57"/>
      <c r="D871" s="58"/>
      <c r="E871" s="58"/>
      <c r="F871" s="58"/>
      <c r="G871" s="46"/>
      <c r="H871" s="47"/>
      <c r="I871" s="59"/>
      <c r="J871" s="56"/>
      <c r="K871" s="61"/>
      <c r="L871" s="61"/>
      <c r="Q871" s="49"/>
      <c r="R871" s="49"/>
      <c r="S871" s="50"/>
      <c r="T871" s="50"/>
      <c r="U871" s="50"/>
      <c r="V871" s="50"/>
      <c r="W871" s="50"/>
      <c r="X871" s="50"/>
      <c r="Y871" s="50"/>
      <c r="Z871" s="50"/>
    </row>
    <row r="872" spans="1:26" x14ac:dyDescent="0.15">
      <c r="A872" s="43"/>
      <c r="B872" s="57"/>
      <c r="C872" s="57"/>
      <c r="D872" s="58"/>
      <c r="E872" s="58"/>
      <c r="F872" s="58"/>
      <c r="G872" s="46"/>
      <c r="H872" s="47"/>
      <c r="I872" s="59"/>
      <c r="J872" s="56"/>
      <c r="K872" s="61"/>
      <c r="L872" s="61"/>
      <c r="Q872" s="49"/>
      <c r="R872" s="49"/>
      <c r="S872" s="50"/>
      <c r="T872" s="50"/>
      <c r="U872" s="50"/>
      <c r="V872" s="50"/>
      <c r="W872" s="50"/>
      <c r="X872" s="50"/>
      <c r="Y872" s="50"/>
      <c r="Z872" s="50"/>
    </row>
    <row r="873" spans="1:26" x14ac:dyDescent="0.15">
      <c r="A873" s="43"/>
      <c r="B873" s="57"/>
      <c r="C873" s="57"/>
      <c r="D873" s="58"/>
      <c r="E873" s="58"/>
      <c r="F873" s="58"/>
      <c r="G873" s="46"/>
      <c r="H873" s="47"/>
      <c r="I873" s="59"/>
      <c r="J873" s="56"/>
      <c r="K873" s="61"/>
      <c r="L873" s="61"/>
      <c r="Q873" s="49"/>
      <c r="R873" s="49"/>
      <c r="S873" s="50"/>
      <c r="T873" s="50"/>
      <c r="U873" s="50"/>
      <c r="V873" s="50"/>
      <c r="W873" s="50"/>
      <c r="X873" s="50"/>
      <c r="Y873" s="50"/>
      <c r="Z873" s="50"/>
    </row>
    <row r="874" spans="1:26" x14ac:dyDescent="0.15">
      <c r="A874" s="43"/>
      <c r="B874" s="57"/>
      <c r="C874" s="57"/>
      <c r="D874" s="58"/>
      <c r="E874" s="58"/>
      <c r="F874" s="58"/>
      <c r="G874" s="46"/>
      <c r="H874" s="47"/>
      <c r="I874" s="59"/>
      <c r="J874" s="56"/>
      <c r="K874" s="61"/>
      <c r="L874" s="61"/>
      <c r="Q874" s="49"/>
      <c r="R874" s="49"/>
      <c r="S874" s="50"/>
      <c r="T874" s="50"/>
      <c r="U874" s="50"/>
      <c r="V874" s="50"/>
      <c r="W874" s="50"/>
      <c r="X874" s="50"/>
      <c r="Y874" s="50"/>
      <c r="Z874" s="50"/>
    </row>
    <row r="875" spans="1:26" x14ac:dyDescent="0.15">
      <c r="A875" s="43"/>
      <c r="B875" s="57"/>
      <c r="C875" s="57"/>
      <c r="D875" s="58"/>
      <c r="E875" s="58"/>
      <c r="F875" s="58"/>
      <c r="G875" s="46"/>
      <c r="H875" s="47"/>
      <c r="I875" s="59"/>
      <c r="J875" s="56"/>
      <c r="K875" s="61"/>
      <c r="L875" s="61"/>
      <c r="Q875" s="49"/>
      <c r="R875" s="49"/>
      <c r="S875" s="50"/>
      <c r="T875" s="50"/>
      <c r="U875" s="50"/>
      <c r="V875" s="50"/>
      <c r="W875" s="50"/>
      <c r="X875" s="50"/>
      <c r="Y875" s="50"/>
      <c r="Z875" s="50"/>
    </row>
    <row r="876" spans="1:26" x14ac:dyDescent="0.15">
      <c r="A876" s="43"/>
      <c r="B876" s="57"/>
      <c r="C876" s="57"/>
      <c r="D876" s="58"/>
      <c r="E876" s="58"/>
      <c r="F876" s="58"/>
      <c r="G876" s="46"/>
      <c r="H876" s="47"/>
      <c r="I876" s="59"/>
      <c r="J876" s="56"/>
      <c r="K876" s="61"/>
      <c r="L876" s="61"/>
      <c r="Q876" s="49"/>
      <c r="R876" s="49"/>
      <c r="S876" s="50"/>
      <c r="T876" s="50"/>
      <c r="U876" s="50"/>
      <c r="V876" s="50"/>
      <c r="W876" s="50"/>
      <c r="X876" s="50"/>
      <c r="Y876" s="50"/>
      <c r="Z876" s="50"/>
    </row>
    <row r="877" spans="1:26" x14ac:dyDescent="0.15">
      <c r="A877" s="43"/>
      <c r="B877" s="57"/>
      <c r="C877" s="57"/>
      <c r="D877" s="58"/>
      <c r="E877" s="58"/>
      <c r="F877" s="58"/>
      <c r="G877" s="46"/>
      <c r="H877" s="47"/>
      <c r="I877" s="59"/>
      <c r="J877" s="56"/>
      <c r="K877" s="61"/>
      <c r="L877" s="61"/>
      <c r="Q877" s="49"/>
      <c r="R877" s="49"/>
      <c r="S877" s="50"/>
      <c r="T877" s="50"/>
      <c r="U877" s="50"/>
      <c r="V877" s="50"/>
      <c r="W877" s="50"/>
      <c r="X877" s="50"/>
      <c r="Y877" s="50"/>
      <c r="Z877" s="50"/>
    </row>
    <row r="878" spans="1:26" x14ac:dyDescent="0.15">
      <c r="A878" s="43"/>
      <c r="B878" s="57"/>
      <c r="C878" s="57"/>
      <c r="D878" s="58"/>
      <c r="E878" s="58"/>
      <c r="F878" s="58"/>
      <c r="G878" s="46"/>
      <c r="H878" s="47"/>
      <c r="I878" s="59"/>
      <c r="J878" s="56"/>
      <c r="K878" s="61"/>
      <c r="L878" s="61"/>
      <c r="Q878" s="49"/>
      <c r="R878" s="49"/>
      <c r="S878" s="50"/>
      <c r="T878" s="50"/>
      <c r="U878" s="50"/>
      <c r="V878" s="50"/>
      <c r="W878" s="50"/>
      <c r="X878" s="50"/>
      <c r="Y878" s="50"/>
      <c r="Z878" s="50"/>
    </row>
    <row r="879" spans="1:26" x14ac:dyDescent="0.15">
      <c r="A879" s="43"/>
      <c r="B879" s="57"/>
      <c r="C879" s="57"/>
      <c r="D879" s="58"/>
      <c r="E879" s="58"/>
      <c r="F879" s="58"/>
      <c r="G879" s="46"/>
      <c r="H879" s="47"/>
      <c r="I879" s="59"/>
      <c r="J879" s="56"/>
      <c r="K879" s="61"/>
      <c r="L879" s="61"/>
      <c r="Q879" s="49"/>
      <c r="R879" s="49"/>
      <c r="S879" s="50"/>
      <c r="T879" s="50"/>
      <c r="U879" s="50"/>
      <c r="V879" s="50"/>
      <c r="W879" s="50"/>
      <c r="X879" s="50"/>
      <c r="Y879" s="50"/>
      <c r="Z879" s="50"/>
    </row>
    <row r="880" spans="1:26" x14ac:dyDescent="0.15">
      <c r="A880" s="43"/>
      <c r="B880" s="57"/>
      <c r="C880" s="57"/>
      <c r="D880" s="58"/>
      <c r="E880" s="58"/>
      <c r="F880" s="58"/>
      <c r="G880" s="46"/>
      <c r="H880" s="47"/>
      <c r="I880" s="59"/>
      <c r="J880" s="56"/>
      <c r="K880" s="61"/>
      <c r="L880" s="61"/>
      <c r="Q880" s="49"/>
      <c r="R880" s="49"/>
      <c r="S880" s="50"/>
      <c r="T880" s="50"/>
      <c r="U880" s="50"/>
      <c r="V880" s="50"/>
      <c r="W880" s="50"/>
      <c r="X880" s="50"/>
      <c r="Y880" s="50"/>
      <c r="Z880" s="50"/>
    </row>
    <row r="881" spans="1:26" x14ac:dyDescent="0.15">
      <c r="A881" s="43"/>
      <c r="B881" s="57"/>
      <c r="C881" s="57"/>
      <c r="D881" s="58"/>
      <c r="E881" s="58"/>
      <c r="F881" s="58"/>
      <c r="G881" s="46"/>
      <c r="H881" s="47"/>
      <c r="I881" s="59"/>
      <c r="J881" s="56"/>
      <c r="K881" s="61"/>
      <c r="L881" s="61"/>
      <c r="Q881" s="49"/>
      <c r="R881" s="49"/>
      <c r="S881" s="50"/>
      <c r="T881" s="50"/>
      <c r="U881" s="50"/>
      <c r="V881" s="50"/>
      <c r="W881" s="50"/>
      <c r="X881" s="50"/>
      <c r="Y881" s="50"/>
      <c r="Z881" s="50"/>
    </row>
    <row r="882" spans="1:26" x14ac:dyDescent="0.15">
      <c r="A882" s="43"/>
      <c r="B882" s="57"/>
      <c r="C882" s="57"/>
      <c r="D882" s="58"/>
      <c r="E882" s="58"/>
      <c r="F882" s="58"/>
      <c r="G882" s="46"/>
      <c r="H882" s="47"/>
      <c r="I882" s="59"/>
      <c r="J882" s="56"/>
      <c r="K882" s="61"/>
      <c r="L882" s="61"/>
      <c r="Q882" s="49"/>
      <c r="R882" s="49"/>
      <c r="S882" s="50"/>
      <c r="T882" s="50"/>
      <c r="U882" s="50"/>
      <c r="V882" s="50"/>
      <c r="W882" s="50"/>
      <c r="X882" s="50"/>
      <c r="Y882" s="50"/>
      <c r="Z882" s="50"/>
    </row>
    <row r="883" spans="1:26" x14ac:dyDescent="0.15">
      <c r="A883" s="43"/>
      <c r="B883" s="57"/>
      <c r="C883" s="57"/>
      <c r="D883" s="58"/>
      <c r="E883" s="58"/>
      <c r="F883" s="58"/>
      <c r="G883" s="46"/>
      <c r="H883" s="47"/>
      <c r="I883" s="59"/>
      <c r="J883" s="56"/>
      <c r="K883" s="61"/>
      <c r="L883" s="61"/>
      <c r="Q883" s="49"/>
      <c r="R883" s="49"/>
      <c r="S883" s="50"/>
      <c r="T883" s="50"/>
      <c r="U883" s="50"/>
      <c r="V883" s="50"/>
      <c r="W883" s="50"/>
      <c r="X883" s="50"/>
      <c r="Y883" s="50"/>
      <c r="Z883" s="50"/>
    </row>
    <row r="884" spans="1:26" x14ac:dyDescent="0.15">
      <c r="A884" s="43"/>
      <c r="B884" s="57"/>
      <c r="C884" s="57"/>
      <c r="D884" s="58"/>
      <c r="E884" s="58"/>
      <c r="F884" s="58"/>
      <c r="G884" s="46"/>
      <c r="H884" s="47"/>
      <c r="I884" s="59"/>
      <c r="J884" s="56"/>
      <c r="K884" s="61"/>
      <c r="L884" s="61"/>
      <c r="Q884" s="49"/>
      <c r="R884" s="49"/>
      <c r="S884" s="50"/>
      <c r="T884" s="50"/>
      <c r="U884" s="50"/>
      <c r="V884" s="50"/>
      <c r="W884" s="50"/>
      <c r="X884" s="50"/>
      <c r="Y884" s="50"/>
      <c r="Z884" s="50"/>
    </row>
    <row r="885" spans="1:26" x14ac:dyDescent="0.15">
      <c r="A885" s="43"/>
      <c r="B885" s="57"/>
      <c r="C885" s="57"/>
      <c r="D885" s="58"/>
      <c r="E885" s="58"/>
      <c r="F885" s="58"/>
      <c r="G885" s="46"/>
      <c r="H885" s="47"/>
      <c r="I885" s="59"/>
      <c r="J885" s="56"/>
      <c r="K885" s="61"/>
      <c r="L885" s="61"/>
      <c r="Q885" s="49"/>
      <c r="R885" s="49"/>
      <c r="S885" s="50"/>
      <c r="T885" s="50"/>
      <c r="U885" s="50"/>
      <c r="V885" s="50"/>
      <c r="W885" s="50"/>
      <c r="X885" s="50"/>
      <c r="Y885" s="50"/>
      <c r="Z885" s="50"/>
    </row>
    <row r="886" spans="1:26" x14ac:dyDescent="0.15">
      <c r="A886" s="43"/>
      <c r="B886" s="57"/>
      <c r="C886" s="57"/>
      <c r="D886" s="58"/>
      <c r="E886" s="58"/>
      <c r="F886" s="58"/>
      <c r="G886" s="46"/>
      <c r="H886" s="47"/>
      <c r="I886" s="59"/>
      <c r="J886" s="56"/>
      <c r="K886" s="61"/>
      <c r="L886" s="61"/>
      <c r="Q886" s="49"/>
      <c r="R886" s="49"/>
      <c r="S886" s="50"/>
      <c r="T886" s="50"/>
      <c r="U886" s="50"/>
      <c r="V886" s="50"/>
      <c r="W886" s="50"/>
      <c r="X886" s="50"/>
      <c r="Y886" s="50"/>
      <c r="Z886" s="50"/>
    </row>
    <row r="887" spans="1:26" x14ac:dyDescent="0.15">
      <c r="A887" s="43"/>
      <c r="B887" s="57"/>
      <c r="C887" s="57"/>
      <c r="D887" s="58"/>
      <c r="E887" s="58"/>
      <c r="F887" s="58"/>
      <c r="G887" s="46"/>
      <c r="H887" s="47"/>
      <c r="I887" s="59"/>
      <c r="J887" s="56"/>
      <c r="K887" s="61"/>
      <c r="L887" s="61"/>
      <c r="Q887" s="49"/>
      <c r="R887" s="49"/>
      <c r="S887" s="50"/>
      <c r="T887" s="50"/>
      <c r="U887" s="50"/>
      <c r="V887" s="50"/>
      <c r="W887" s="50"/>
      <c r="X887" s="50"/>
      <c r="Y887" s="50"/>
      <c r="Z887" s="50"/>
    </row>
    <row r="888" spans="1:26" x14ac:dyDescent="0.15">
      <c r="A888" s="43"/>
      <c r="B888" s="57"/>
      <c r="C888" s="57"/>
      <c r="D888" s="58"/>
      <c r="E888" s="58"/>
      <c r="F888" s="58"/>
      <c r="G888" s="46"/>
      <c r="H888" s="47"/>
      <c r="I888" s="59"/>
      <c r="J888" s="56"/>
      <c r="K888" s="61"/>
      <c r="L888" s="61"/>
      <c r="Q888" s="49"/>
      <c r="R888" s="49"/>
      <c r="S888" s="50"/>
      <c r="T888" s="50"/>
      <c r="U888" s="50"/>
      <c r="V888" s="50"/>
      <c r="W888" s="50"/>
      <c r="X888" s="50"/>
      <c r="Y888" s="50"/>
      <c r="Z888" s="50"/>
    </row>
    <row r="889" spans="1:26" x14ac:dyDescent="0.15">
      <c r="A889" s="43"/>
      <c r="B889" s="57"/>
      <c r="C889" s="57"/>
      <c r="D889" s="58"/>
      <c r="E889" s="58"/>
      <c r="F889" s="58"/>
      <c r="G889" s="46"/>
      <c r="H889" s="47"/>
      <c r="I889" s="59"/>
      <c r="J889" s="56"/>
      <c r="K889" s="61"/>
      <c r="L889" s="61"/>
      <c r="Q889" s="49"/>
      <c r="R889" s="49"/>
      <c r="S889" s="50"/>
      <c r="T889" s="50"/>
      <c r="U889" s="50"/>
      <c r="V889" s="50"/>
      <c r="W889" s="50"/>
      <c r="X889" s="50"/>
      <c r="Y889" s="50"/>
      <c r="Z889" s="50"/>
    </row>
    <row r="890" spans="1:26" x14ac:dyDescent="0.15">
      <c r="A890" s="43"/>
      <c r="B890" s="57"/>
      <c r="C890" s="57"/>
      <c r="D890" s="58"/>
      <c r="E890" s="58"/>
      <c r="F890" s="58"/>
      <c r="G890" s="46"/>
      <c r="H890" s="47"/>
      <c r="I890" s="59"/>
      <c r="J890" s="56"/>
      <c r="K890" s="61"/>
      <c r="L890" s="61"/>
      <c r="Q890" s="49"/>
      <c r="R890" s="49"/>
      <c r="S890" s="50"/>
      <c r="T890" s="50"/>
      <c r="U890" s="50"/>
      <c r="V890" s="50"/>
      <c r="W890" s="50"/>
      <c r="X890" s="50"/>
      <c r="Y890" s="50"/>
      <c r="Z890" s="50"/>
    </row>
    <row r="891" spans="1:26" x14ac:dyDescent="0.15">
      <c r="A891" s="43"/>
      <c r="B891" s="57"/>
      <c r="C891" s="57"/>
      <c r="D891" s="58"/>
      <c r="E891" s="58"/>
      <c r="F891" s="58"/>
      <c r="G891" s="46"/>
      <c r="H891" s="47"/>
      <c r="I891" s="59"/>
      <c r="J891" s="56"/>
      <c r="K891" s="61"/>
      <c r="L891" s="61"/>
      <c r="Q891" s="49"/>
      <c r="R891" s="49"/>
      <c r="S891" s="50"/>
      <c r="T891" s="50"/>
      <c r="U891" s="50"/>
      <c r="V891" s="50"/>
      <c r="W891" s="50"/>
      <c r="X891" s="50"/>
      <c r="Y891" s="50"/>
      <c r="Z891" s="50"/>
    </row>
    <row r="892" spans="1:26" x14ac:dyDescent="0.15">
      <c r="A892" s="43"/>
      <c r="B892" s="57"/>
      <c r="C892" s="57"/>
      <c r="D892" s="58"/>
      <c r="E892" s="58"/>
      <c r="F892" s="58"/>
      <c r="G892" s="46"/>
      <c r="H892" s="47"/>
      <c r="I892" s="59"/>
      <c r="J892" s="56"/>
      <c r="K892" s="61"/>
      <c r="L892" s="61"/>
      <c r="Q892" s="49"/>
      <c r="R892" s="49"/>
      <c r="S892" s="50"/>
      <c r="T892" s="50"/>
      <c r="U892" s="50"/>
      <c r="V892" s="50"/>
      <c r="W892" s="50"/>
      <c r="X892" s="50"/>
      <c r="Y892" s="50"/>
      <c r="Z892" s="50"/>
    </row>
    <row r="893" spans="1:26" x14ac:dyDescent="0.15">
      <c r="A893" s="43"/>
      <c r="B893" s="57"/>
      <c r="C893" s="57"/>
      <c r="D893" s="58"/>
      <c r="E893" s="58"/>
      <c r="F893" s="58"/>
      <c r="G893" s="46"/>
      <c r="H893" s="47"/>
      <c r="I893" s="59"/>
      <c r="J893" s="56"/>
      <c r="K893" s="61"/>
      <c r="L893" s="61"/>
      <c r="Q893" s="49"/>
      <c r="R893" s="49"/>
      <c r="S893" s="50"/>
      <c r="T893" s="50"/>
      <c r="U893" s="50"/>
      <c r="V893" s="50"/>
      <c r="W893" s="50"/>
      <c r="X893" s="50"/>
      <c r="Y893" s="50"/>
      <c r="Z893" s="50"/>
    </row>
    <row r="894" spans="1:26" x14ac:dyDescent="0.15">
      <c r="A894" s="43"/>
      <c r="B894" s="57"/>
      <c r="C894" s="57"/>
      <c r="D894" s="58"/>
      <c r="E894" s="58"/>
      <c r="F894" s="58"/>
      <c r="G894" s="46"/>
      <c r="H894" s="47"/>
      <c r="I894" s="59"/>
      <c r="J894" s="56"/>
      <c r="K894" s="61"/>
      <c r="L894" s="61"/>
      <c r="Q894" s="49"/>
      <c r="R894" s="49"/>
      <c r="S894" s="50"/>
      <c r="T894" s="50"/>
      <c r="U894" s="50"/>
      <c r="V894" s="50"/>
      <c r="W894" s="50"/>
      <c r="X894" s="50"/>
      <c r="Y894" s="50"/>
      <c r="Z894" s="50"/>
    </row>
    <row r="895" spans="1:26" x14ac:dyDescent="0.15">
      <c r="A895" s="43"/>
      <c r="B895" s="57"/>
      <c r="C895" s="57"/>
      <c r="D895" s="58"/>
      <c r="E895" s="58"/>
      <c r="F895" s="58"/>
      <c r="G895" s="46"/>
      <c r="H895" s="47"/>
      <c r="I895" s="59"/>
      <c r="J895" s="56"/>
      <c r="K895" s="61"/>
      <c r="L895" s="61"/>
      <c r="Q895" s="49"/>
      <c r="R895" s="49"/>
      <c r="S895" s="50"/>
      <c r="T895" s="50"/>
      <c r="U895" s="50"/>
      <c r="V895" s="50"/>
      <c r="W895" s="50"/>
      <c r="X895" s="50"/>
      <c r="Y895" s="50"/>
      <c r="Z895" s="50"/>
    </row>
    <row r="896" spans="1:26" x14ac:dyDescent="0.15">
      <c r="A896" s="43"/>
      <c r="B896" s="57"/>
      <c r="C896" s="57"/>
      <c r="D896" s="58"/>
      <c r="E896" s="58"/>
      <c r="F896" s="58"/>
      <c r="G896" s="46"/>
      <c r="H896" s="47"/>
      <c r="I896" s="59"/>
      <c r="J896" s="56"/>
      <c r="K896" s="61"/>
      <c r="L896" s="61"/>
      <c r="Q896" s="49"/>
      <c r="R896" s="49"/>
      <c r="S896" s="50"/>
      <c r="T896" s="50"/>
      <c r="U896" s="50"/>
      <c r="V896" s="50"/>
      <c r="W896" s="50"/>
      <c r="X896" s="50"/>
      <c r="Y896" s="50"/>
      <c r="Z896" s="50"/>
    </row>
    <row r="897" spans="1:26" x14ac:dyDescent="0.15">
      <c r="A897" s="43"/>
      <c r="B897" s="57"/>
      <c r="C897" s="57"/>
      <c r="D897" s="58"/>
      <c r="E897" s="58"/>
      <c r="F897" s="58"/>
      <c r="G897" s="46"/>
      <c r="H897" s="47"/>
      <c r="I897" s="59"/>
      <c r="J897" s="56"/>
      <c r="K897" s="61"/>
      <c r="L897" s="61"/>
      <c r="Q897" s="49"/>
      <c r="R897" s="49"/>
      <c r="S897" s="50"/>
      <c r="T897" s="50"/>
      <c r="U897" s="50"/>
      <c r="V897" s="50"/>
      <c r="W897" s="50"/>
      <c r="X897" s="50"/>
      <c r="Y897" s="50"/>
      <c r="Z897" s="50"/>
    </row>
    <row r="898" spans="1:26" x14ac:dyDescent="0.15">
      <c r="A898" s="43"/>
      <c r="B898" s="57"/>
      <c r="C898" s="57"/>
      <c r="D898" s="58"/>
      <c r="E898" s="58"/>
      <c r="F898" s="58"/>
      <c r="G898" s="46"/>
      <c r="H898" s="47"/>
      <c r="I898" s="59"/>
      <c r="J898" s="56"/>
      <c r="K898" s="61"/>
      <c r="L898" s="61"/>
      <c r="Q898" s="49"/>
      <c r="R898" s="49"/>
      <c r="S898" s="50"/>
      <c r="T898" s="50"/>
      <c r="U898" s="50"/>
      <c r="V898" s="50"/>
      <c r="W898" s="50"/>
      <c r="X898" s="50"/>
      <c r="Y898" s="50"/>
      <c r="Z898" s="50"/>
    </row>
    <row r="899" spans="1:26" x14ac:dyDescent="0.15">
      <c r="A899" s="43"/>
      <c r="B899" s="57"/>
      <c r="C899" s="57"/>
      <c r="D899" s="58"/>
      <c r="E899" s="58"/>
      <c r="F899" s="58"/>
      <c r="G899" s="46"/>
      <c r="H899" s="47"/>
      <c r="I899" s="59"/>
      <c r="J899" s="56"/>
      <c r="K899" s="61"/>
      <c r="L899" s="61"/>
      <c r="Q899" s="49"/>
      <c r="R899" s="49"/>
      <c r="S899" s="50"/>
      <c r="T899" s="50"/>
      <c r="U899" s="50"/>
      <c r="V899" s="50"/>
      <c r="W899" s="50"/>
      <c r="X899" s="50"/>
      <c r="Y899" s="50"/>
      <c r="Z899" s="50"/>
    </row>
    <row r="900" spans="1:26" x14ac:dyDescent="0.15">
      <c r="A900" s="43"/>
      <c r="B900" s="57"/>
      <c r="C900" s="57"/>
      <c r="D900" s="58"/>
      <c r="E900" s="58"/>
      <c r="F900" s="58"/>
      <c r="G900" s="46"/>
      <c r="H900" s="47"/>
      <c r="I900" s="59"/>
      <c r="J900" s="56"/>
      <c r="K900" s="61"/>
      <c r="L900" s="61"/>
      <c r="Q900" s="49"/>
      <c r="R900" s="49"/>
      <c r="S900" s="50"/>
      <c r="T900" s="50"/>
      <c r="U900" s="50"/>
      <c r="V900" s="50"/>
      <c r="W900" s="50"/>
      <c r="X900" s="50"/>
      <c r="Y900" s="50"/>
      <c r="Z900" s="50"/>
    </row>
    <row r="901" spans="1:26" x14ac:dyDescent="0.15">
      <c r="A901" s="43"/>
      <c r="B901" s="57"/>
      <c r="C901" s="57"/>
      <c r="D901" s="58"/>
      <c r="E901" s="58"/>
      <c r="F901" s="58"/>
      <c r="G901" s="46"/>
      <c r="H901" s="47"/>
      <c r="I901" s="59"/>
      <c r="J901" s="56"/>
      <c r="K901" s="61"/>
      <c r="L901" s="61"/>
      <c r="Q901" s="49"/>
      <c r="R901" s="49"/>
      <c r="S901" s="50"/>
      <c r="T901" s="50"/>
      <c r="U901" s="50"/>
      <c r="V901" s="50"/>
      <c r="W901" s="50"/>
      <c r="X901" s="50"/>
      <c r="Y901" s="50"/>
      <c r="Z901" s="50"/>
    </row>
    <row r="902" spans="1:26" x14ac:dyDescent="0.15">
      <c r="A902" s="43"/>
      <c r="B902" s="57"/>
      <c r="C902" s="57"/>
      <c r="D902" s="58"/>
      <c r="E902" s="58"/>
      <c r="F902" s="58"/>
      <c r="G902" s="46"/>
      <c r="H902" s="47"/>
      <c r="I902" s="59"/>
      <c r="J902" s="56"/>
      <c r="K902" s="61"/>
      <c r="L902" s="61"/>
      <c r="Q902" s="49"/>
      <c r="R902" s="49"/>
      <c r="S902" s="50"/>
      <c r="T902" s="50"/>
      <c r="U902" s="50"/>
      <c r="V902" s="50"/>
      <c r="W902" s="50"/>
      <c r="X902" s="50"/>
      <c r="Y902" s="50"/>
      <c r="Z902" s="50"/>
    </row>
    <row r="903" spans="1:26" x14ac:dyDescent="0.15">
      <c r="A903" s="43"/>
      <c r="B903" s="57"/>
      <c r="C903" s="57"/>
      <c r="D903" s="58"/>
      <c r="E903" s="58"/>
      <c r="F903" s="58"/>
      <c r="G903" s="46"/>
      <c r="H903" s="47"/>
      <c r="I903" s="59"/>
      <c r="J903" s="56"/>
      <c r="K903" s="61"/>
      <c r="L903" s="61"/>
      <c r="Q903" s="49"/>
      <c r="R903" s="49"/>
      <c r="S903" s="50"/>
      <c r="T903" s="50"/>
      <c r="U903" s="50"/>
      <c r="V903" s="50"/>
      <c r="W903" s="50"/>
      <c r="X903" s="50"/>
      <c r="Y903" s="50"/>
      <c r="Z903" s="50"/>
    </row>
    <row r="904" spans="1:26" x14ac:dyDescent="0.15">
      <c r="A904" s="43"/>
      <c r="B904" s="57"/>
      <c r="C904" s="57"/>
      <c r="D904" s="58"/>
      <c r="E904" s="58"/>
      <c r="F904" s="58"/>
      <c r="G904" s="46"/>
      <c r="H904" s="47"/>
      <c r="I904" s="59"/>
      <c r="J904" s="56"/>
      <c r="K904" s="61"/>
      <c r="L904" s="61"/>
      <c r="Q904" s="49"/>
      <c r="R904" s="49"/>
      <c r="S904" s="50"/>
      <c r="T904" s="50"/>
      <c r="U904" s="50"/>
      <c r="V904" s="50"/>
      <c r="W904" s="50"/>
      <c r="X904" s="50"/>
      <c r="Y904" s="50"/>
      <c r="Z904" s="50"/>
    </row>
    <row r="905" spans="1:26" x14ac:dyDescent="0.15">
      <c r="A905" s="43"/>
      <c r="B905" s="57"/>
      <c r="C905" s="57"/>
      <c r="D905" s="58"/>
      <c r="E905" s="58"/>
      <c r="F905" s="58"/>
      <c r="G905" s="46"/>
      <c r="H905" s="47"/>
      <c r="I905" s="59"/>
      <c r="J905" s="56"/>
      <c r="K905" s="61"/>
      <c r="L905" s="61"/>
      <c r="Q905" s="49"/>
      <c r="R905" s="49"/>
      <c r="S905" s="50"/>
      <c r="T905" s="50"/>
      <c r="U905" s="50"/>
      <c r="V905" s="50"/>
      <c r="W905" s="50"/>
      <c r="X905" s="50"/>
      <c r="Y905" s="50"/>
      <c r="Z905" s="50"/>
    </row>
    <row r="906" spans="1:26" x14ac:dyDescent="0.15">
      <c r="A906" s="43"/>
      <c r="B906" s="57"/>
      <c r="C906" s="57"/>
      <c r="D906" s="58"/>
      <c r="E906" s="58"/>
      <c r="F906" s="58"/>
      <c r="G906" s="46"/>
      <c r="H906" s="47"/>
      <c r="I906" s="59"/>
      <c r="J906" s="56"/>
      <c r="K906" s="61"/>
      <c r="L906" s="61"/>
      <c r="Q906" s="49"/>
      <c r="R906" s="49"/>
      <c r="S906" s="50"/>
      <c r="T906" s="50"/>
      <c r="U906" s="50"/>
      <c r="V906" s="50"/>
      <c r="W906" s="50"/>
      <c r="X906" s="50"/>
      <c r="Y906" s="50"/>
      <c r="Z906" s="50"/>
    </row>
    <row r="907" spans="1:26" x14ac:dyDescent="0.15">
      <c r="A907" s="43"/>
      <c r="B907" s="57"/>
      <c r="C907" s="57"/>
      <c r="D907" s="58"/>
      <c r="E907" s="58"/>
      <c r="F907" s="58"/>
      <c r="G907" s="46"/>
      <c r="H907" s="47"/>
      <c r="I907" s="59"/>
      <c r="J907" s="56"/>
      <c r="K907" s="61"/>
      <c r="L907" s="61"/>
      <c r="Q907" s="49"/>
      <c r="R907" s="49"/>
      <c r="S907" s="50"/>
      <c r="T907" s="50"/>
      <c r="U907" s="50"/>
      <c r="V907" s="50"/>
      <c r="W907" s="50"/>
      <c r="X907" s="50"/>
      <c r="Y907" s="50"/>
      <c r="Z907" s="50"/>
    </row>
    <row r="908" spans="1:26" x14ac:dyDescent="0.15">
      <c r="A908" s="43"/>
      <c r="B908" s="57"/>
      <c r="C908" s="57"/>
      <c r="D908" s="58"/>
      <c r="E908" s="58"/>
      <c r="F908" s="58"/>
      <c r="G908" s="46"/>
      <c r="H908" s="47"/>
      <c r="I908" s="59"/>
      <c r="J908" s="56"/>
      <c r="K908" s="61"/>
      <c r="L908" s="61"/>
      <c r="Q908" s="49"/>
      <c r="R908" s="49"/>
      <c r="S908" s="50"/>
      <c r="T908" s="50"/>
      <c r="U908" s="50"/>
      <c r="V908" s="50"/>
      <c r="W908" s="50"/>
      <c r="X908" s="50"/>
      <c r="Y908" s="50"/>
      <c r="Z908" s="50"/>
    </row>
    <row r="909" spans="1:26" x14ac:dyDescent="0.15">
      <c r="A909" s="43"/>
      <c r="B909" s="57"/>
      <c r="C909" s="57"/>
      <c r="D909" s="58"/>
      <c r="E909" s="58"/>
      <c r="F909" s="58"/>
      <c r="G909" s="46"/>
      <c r="H909" s="47"/>
      <c r="I909" s="59"/>
      <c r="J909" s="56"/>
      <c r="K909" s="61"/>
      <c r="L909" s="61"/>
      <c r="Q909" s="49"/>
      <c r="R909" s="49"/>
      <c r="S909" s="50"/>
      <c r="T909" s="50"/>
      <c r="U909" s="50"/>
      <c r="V909" s="50"/>
      <c r="W909" s="50"/>
      <c r="X909" s="50"/>
      <c r="Y909" s="50"/>
      <c r="Z909" s="50"/>
    </row>
    <row r="910" spans="1:26" x14ac:dyDescent="0.15">
      <c r="A910" s="43"/>
      <c r="B910" s="57"/>
      <c r="C910" s="57"/>
      <c r="D910" s="58"/>
      <c r="E910" s="58"/>
      <c r="F910" s="58"/>
      <c r="G910" s="46"/>
      <c r="H910" s="47"/>
      <c r="I910" s="59"/>
      <c r="J910" s="56"/>
      <c r="K910" s="61"/>
      <c r="L910" s="61"/>
      <c r="Q910" s="49"/>
      <c r="R910" s="49"/>
      <c r="S910" s="50"/>
      <c r="T910" s="50"/>
      <c r="U910" s="50"/>
      <c r="V910" s="50"/>
      <c r="W910" s="50"/>
      <c r="X910" s="50"/>
      <c r="Y910" s="50"/>
      <c r="Z910" s="50"/>
    </row>
    <row r="911" spans="1:26" x14ac:dyDescent="0.15">
      <c r="A911" s="43"/>
      <c r="B911" s="57"/>
      <c r="C911" s="57"/>
      <c r="D911" s="58"/>
      <c r="E911" s="58"/>
      <c r="F911" s="58"/>
      <c r="G911" s="46"/>
      <c r="H911" s="47"/>
      <c r="I911" s="59"/>
      <c r="J911" s="56"/>
      <c r="K911" s="61"/>
      <c r="L911" s="61"/>
      <c r="Q911" s="49"/>
      <c r="R911" s="49"/>
      <c r="S911" s="50"/>
      <c r="T911" s="50"/>
      <c r="U911" s="50"/>
      <c r="V911" s="50"/>
      <c r="W911" s="50"/>
      <c r="X911" s="50"/>
      <c r="Y911" s="50"/>
      <c r="Z911" s="50"/>
    </row>
    <row r="912" spans="1:26" x14ac:dyDescent="0.15">
      <c r="A912" s="43"/>
      <c r="B912" s="57"/>
      <c r="C912" s="57"/>
      <c r="D912" s="58"/>
      <c r="E912" s="58"/>
      <c r="F912" s="58"/>
      <c r="G912" s="46"/>
      <c r="H912" s="47"/>
      <c r="I912" s="59"/>
      <c r="J912" s="56"/>
      <c r="K912" s="61"/>
      <c r="L912" s="61"/>
      <c r="Q912" s="49"/>
      <c r="R912" s="49"/>
      <c r="S912" s="50"/>
      <c r="T912" s="50"/>
      <c r="U912" s="50"/>
      <c r="V912" s="50"/>
      <c r="W912" s="50"/>
      <c r="X912" s="50"/>
      <c r="Y912" s="50"/>
      <c r="Z912" s="50"/>
    </row>
    <row r="913" spans="1:26" x14ac:dyDescent="0.15">
      <c r="A913" s="43"/>
      <c r="B913" s="57"/>
      <c r="C913" s="57"/>
      <c r="D913" s="58"/>
      <c r="E913" s="58"/>
      <c r="F913" s="58"/>
      <c r="G913" s="46"/>
      <c r="H913" s="47"/>
      <c r="I913" s="59"/>
      <c r="J913" s="56"/>
      <c r="K913" s="61"/>
      <c r="L913" s="61"/>
      <c r="Q913" s="49"/>
      <c r="R913" s="49"/>
      <c r="S913" s="50"/>
      <c r="T913" s="50"/>
      <c r="U913" s="50"/>
      <c r="V913" s="50"/>
      <c r="W913" s="50"/>
      <c r="X913" s="50"/>
      <c r="Y913" s="50"/>
      <c r="Z913" s="50"/>
    </row>
    <row r="914" spans="1:26" x14ac:dyDescent="0.15">
      <c r="A914" s="43"/>
      <c r="B914" s="57"/>
      <c r="C914" s="57"/>
      <c r="D914" s="58"/>
      <c r="E914" s="58"/>
      <c r="F914" s="58"/>
      <c r="G914" s="46"/>
      <c r="H914" s="47"/>
      <c r="I914" s="59"/>
      <c r="J914" s="56"/>
      <c r="K914" s="61"/>
      <c r="L914" s="61"/>
      <c r="Q914" s="49"/>
      <c r="R914" s="49"/>
      <c r="S914" s="50"/>
      <c r="T914" s="50"/>
      <c r="U914" s="50"/>
      <c r="V914" s="50"/>
      <c r="W914" s="50"/>
      <c r="X914" s="50"/>
      <c r="Y914" s="50"/>
      <c r="Z914" s="50"/>
    </row>
    <row r="915" spans="1:26" x14ac:dyDescent="0.15">
      <c r="A915" s="43"/>
      <c r="B915" s="57"/>
      <c r="C915" s="57"/>
      <c r="D915" s="58"/>
      <c r="E915" s="58"/>
      <c r="F915" s="58"/>
      <c r="G915" s="46"/>
      <c r="H915" s="47"/>
      <c r="I915" s="59"/>
      <c r="J915" s="56"/>
      <c r="K915" s="61"/>
      <c r="L915" s="61"/>
      <c r="Q915" s="49"/>
      <c r="R915" s="49"/>
      <c r="S915" s="50"/>
      <c r="T915" s="50"/>
      <c r="U915" s="50"/>
      <c r="V915" s="50"/>
      <c r="W915" s="50"/>
      <c r="X915" s="50"/>
      <c r="Y915" s="50"/>
      <c r="Z915" s="50"/>
    </row>
    <row r="916" spans="1:26" x14ac:dyDescent="0.15">
      <c r="A916" s="43"/>
      <c r="B916" s="57"/>
      <c r="C916" s="57"/>
      <c r="D916" s="58"/>
      <c r="E916" s="58"/>
      <c r="F916" s="58"/>
      <c r="G916" s="46"/>
      <c r="H916" s="47"/>
      <c r="I916" s="59"/>
      <c r="J916" s="56"/>
      <c r="K916" s="61"/>
      <c r="L916" s="61"/>
      <c r="Q916" s="49"/>
      <c r="R916" s="49"/>
      <c r="S916" s="50"/>
      <c r="T916" s="50"/>
      <c r="U916" s="50"/>
      <c r="V916" s="50"/>
      <c r="W916" s="50"/>
      <c r="X916" s="50"/>
      <c r="Y916" s="50"/>
      <c r="Z916" s="50"/>
    </row>
    <row r="917" spans="1:26" x14ac:dyDescent="0.15">
      <c r="A917" s="43"/>
      <c r="B917" s="57"/>
      <c r="C917" s="57"/>
      <c r="D917" s="58"/>
      <c r="E917" s="58"/>
      <c r="F917" s="58"/>
      <c r="G917" s="46"/>
      <c r="H917" s="47"/>
      <c r="I917" s="59"/>
      <c r="J917" s="56"/>
      <c r="K917" s="61"/>
      <c r="L917" s="61"/>
      <c r="Q917" s="49"/>
      <c r="R917" s="49"/>
      <c r="S917" s="50"/>
      <c r="T917" s="50"/>
      <c r="U917" s="50"/>
      <c r="V917" s="50"/>
      <c r="W917" s="50"/>
      <c r="X917" s="50"/>
      <c r="Y917" s="50"/>
      <c r="Z917" s="50"/>
    </row>
    <row r="918" spans="1:26" x14ac:dyDescent="0.15">
      <c r="A918" s="43"/>
      <c r="B918" s="57"/>
      <c r="C918" s="57"/>
      <c r="D918" s="58"/>
      <c r="E918" s="58"/>
      <c r="F918" s="58"/>
      <c r="G918" s="46"/>
      <c r="H918" s="47"/>
      <c r="I918" s="59"/>
      <c r="J918" s="56"/>
      <c r="K918" s="61"/>
      <c r="L918" s="61"/>
      <c r="Q918" s="49"/>
      <c r="R918" s="49"/>
      <c r="S918" s="50"/>
      <c r="T918" s="50"/>
      <c r="U918" s="50"/>
      <c r="V918" s="50"/>
      <c r="W918" s="50"/>
      <c r="X918" s="50"/>
      <c r="Y918" s="50"/>
      <c r="Z918" s="50"/>
    </row>
    <row r="919" spans="1:26" x14ac:dyDescent="0.15">
      <c r="A919" s="43"/>
      <c r="B919" s="57"/>
      <c r="C919" s="57"/>
      <c r="D919" s="58"/>
      <c r="E919" s="58"/>
      <c r="F919" s="58"/>
      <c r="G919" s="46"/>
      <c r="H919" s="47"/>
      <c r="I919" s="59"/>
      <c r="J919" s="56"/>
      <c r="K919" s="61"/>
      <c r="L919" s="61"/>
      <c r="Q919" s="49"/>
      <c r="R919" s="49"/>
      <c r="S919" s="50"/>
      <c r="T919" s="50"/>
      <c r="U919" s="50"/>
      <c r="V919" s="50"/>
      <c r="W919" s="50"/>
      <c r="X919" s="50"/>
      <c r="Y919" s="50"/>
      <c r="Z919" s="50"/>
    </row>
    <row r="920" spans="1:26" x14ac:dyDescent="0.15">
      <c r="A920" s="43"/>
      <c r="B920" s="57"/>
      <c r="C920" s="57"/>
      <c r="D920" s="58"/>
      <c r="E920" s="58"/>
      <c r="F920" s="58"/>
      <c r="G920" s="46"/>
      <c r="H920" s="47"/>
      <c r="I920" s="59"/>
      <c r="J920" s="56"/>
      <c r="K920" s="61"/>
      <c r="L920" s="61"/>
      <c r="Q920" s="49"/>
      <c r="R920" s="49"/>
      <c r="S920" s="50"/>
      <c r="T920" s="50"/>
      <c r="U920" s="50"/>
      <c r="V920" s="50"/>
      <c r="W920" s="50"/>
      <c r="X920" s="50"/>
      <c r="Y920" s="50"/>
      <c r="Z920" s="50"/>
    </row>
    <row r="921" spans="1:26" x14ac:dyDescent="0.15">
      <c r="A921" s="43"/>
      <c r="B921" s="57"/>
      <c r="C921" s="57"/>
      <c r="D921" s="58"/>
      <c r="E921" s="58"/>
      <c r="F921" s="58"/>
      <c r="G921" s="46"/>
      <c r="H921" s="47"/>
      <c r="I921" s="59"/>
      <c r="J921" s="56"/>
      <c r="K921" s="61"/>
      <c r="L921" s="61"/>
      <c r="Q921" s="49"/>
      <c r="R921" s="49"/>
      <c r="S921" s="50"/>
      <c r="T921" s="50"/>
      <c r="U921" s="50"/>
      <c r="V921" s="50"/>
      <c r="W921" s="50"/>
      <c r="X921" s="50"/>
      <c r="Y921" s="50"/>
      <c r="Z921" s="50"/>
    </row>
    <row r="922" spans="1:26" x14ac:dyDescent="0.15">
      <c r="A922" s="43"/>
      <c r="B922" s="57"/>
      <c r="C922" s="57"/>
      <c r="D922" s="58"/>
      <c r="E922" s="58"/>
      <c r="F922" s="58"/>
      <c r="G922" s="46"/>
      <c r="H922" s="47"/>
      <c r="I922" s="59"/>
      <c r="J922" s="56"/>
      <c r="K922" s="61"/>
      <c r="L922" s="61"/>
      <c r="Q922" s="49"/>
      <c r="R922" s="49"/>
      <c r="S922" s="50"/>
      <c r="T922" s="50"/>
      <c r="U922" s="50"/>
      <c r="V922" s="50"/>
      <c r="W922" s="50"/>
      <c r="X922" s="50"/>
      <c r="Y922" s="50"/>
      <c r="Z922" s="50"/>
    </row>
    <row r="923" spans="1:26" x14ac:dyDescent="0.15">
      <c r="A923" s="43"/>
      <c r="B923" s="57"/>
      <c r="C923" s="57"/>
      <c r="D923" s="58"/>
      <c r="E923" s="58"/>
      <c r="F923" s="58"/>
      <c r="G923" s="46"/>
      <c r="H923" s="47"/>
      <c r="I923" s="59"/>
      <c r="J923" s="56"/>
      <c r="K923" s="61"/>
      <c r="L923" s="61"/>
      <c r="Q923" s="49"/>
      <c r="R923" s="49"/>
      <c r="S923" s="50"/>
      <c r="T923" s="50"/>
      <c r="U923" s="50"/>
      <c r="V923" s="50"/>
      <c r="W923" s="50"/>
      <c r="X923" s="50"/>
      <c r="Y923" s="50"/>
      <c r="Z923" s="50"/>
    </row>
    <row r="924" spans="1:26" x14ac:dyDescent="0.15">
      <c r="A924" s="43"/>
      <c r="B924" s="57"/>
      <c r="C924" s="57"/>
      <c r="D924" s="58"/>
      <c r="E924" s="58"/>
      <c r="F924" s="58"/>
      <c r="G924" s="46"/>
      <c r="H924" s="47"/>
      <c r="I924" s="59"/>
      <c r="J924" s="56"/>
      <c r="K924" s="61"/>
      <c r="L924" s="61"/>
      <c r="Q924" s="49"/>
      <c r="R924" s="49"/>
      <c r="S924" s="50"/>
      <c r="T924" s="50"/>
      <c r="U924" s="50"/>
      <c r="V924" s="50"/>
      <c r="W924" s="50"/>
      <c r="X924" s="50"/>
      <c r="Y924" s="50"/>
      <c r="Z924" s="50"/>
    </row>
    <row r="925" spans="1:26" x14ac:dyDescent="0.15">
      <c r="A925" s="43"/>
      <c r="B925" s="57"/>
      <c r="C925" s="57"/>
      <c r="D925" s="58"/>
      <c r="E925" s="58"/>
      <c r="F925" s="58"/>
      <c r="G925" s="46"/>
      <c r="H925" s="47"/>
      <c r="I925" s="59"/>
      <c r="J925" s="56"/>
      <c r="K925" s="61"/>
      <c r="L925" s="61"/>
      <c r="Q925" s="49"/>
      <c r="R925" s="49"/>
      <c r="S925" s="50"/>
      <c r="T925" s="50"/>
      <c r="U925" s="50"/>
      <c r="V925" s="50"/>
      <c r="W925" s="50"/>
      <c r="X925" s="50"/>
      <c r="Y925" s="50"/>
      <c r="Z925" s="50"/>
    </row>
    <row r="926" spans="1:26" x14ac:dyDescent="0.15">
      <c r="A926" s="43"/>
      <c r="B926" s="57"/>
      <c r="C926" s="57"/>
      <c r="D926" s="58"/>
      <c r="E926" s="58"/>
      <c r="F926" s="58"/>
      <c r="G926" s="46"/>
      <c r="H926" s="47"/>
      <c r="I926" s="59"/>
      <c r="J926" s="56"/>
      <c r="K926" s="61"/>
      <c r="L926" s="61"/>
      <c r="Q926" s="49"/>
      <c r="R926" s="49"/>
      <c r="S926" s="50"/>
      <c r="T926" s="50"/>
      <c r="U926" s="50"/>
      <c r="V926" s="50"/>
      <c r="W926" s="50"/>
      <c r="X926" s="50"/>
      <c r="Y926" s="50"/>
      <c r="Z926" s="50"/>
    </row>
    <row r="927" spans="1:26" x14ac:dyDescent="0.15">
      <c r="A927" s="43"/>
      <c r="B927" s="57"/>
      <c r="C927" s="57"/>
      <c r="D927" s="58"/>
      <c r="E927" s="58"/>
      <c r="F927" s="58"/>
      <c r="G927" s="46"/>
      <c r="H927" s="47"/>
      <c r="I927" s="59"/>
      <c r="J927" s="56"/>
      <c r="K927" s="61"/>
      <c r="L927" s="61"/>
      <c r="Q927" s="49"/>
      <c r="R927" s="49"/>
      <c r="S927" s="50"/>
      <c r="T927" s="50"/>
      <c r="U927" s="50"/>
      <c r="V927" s="50"/>
      <c r="W927" s="50"/>
      <c r="X927" s="50"/>
      <c r="Y927" s="50"/>
      <c r="Z927" s="50"/>
    </row>
    <row r="928" spans="1:26" x14ac:dyDescent="0.15">
      <c r="A928" s="43"/>
      <c r="B928" s="57"/>
      <c r="C928" s="57"/>
      <c r="D928" s="58"/>
      <c r="E928" s="58"/>
      <c r="F928" s="58"/>
      <c r="G928" s="46"/>
      <c r="H928" s="47"/>
      <c r="I928" s="59"/>
      <c r="J928" s="56"/>
      <c r="K928" s="61"/>
      <c r="L928" s="61"/>
      <c r="Q928" s="49"/>
      <c r="R928" s="49"/>
      <c r="S928" s="50"/>
      <c r="T928" s="50"/>
      <c r="U928" s="50"/>
      <c r="V928" s="50"/>
      <c r="W928" s="50"/>
      <c r="X928" s="50"/>
      <c r="Y928" s="50"/>
      <c r="Z928" s="50"/>
    </row>
    <row r="929" spans="1:26" x14ac:dyDescent="0.15">
      <c r="A929" s="43"/>
      <c r="B929" s="57"/>
      <c r="C929" s="57"/>
      <c r="D929" s="58"/>
      <c r="E929" s="58"/>
      <c r="F929" s="58"/>
      <c r="G929" s="46"/>
      <c r="H929" s="47"/>
      <c r="I929" s="59"/>
      <c r="J929" s="56"/>
      <c r="K929" s="61"/>
      <c r="L929" s="61"/>
      <c r="Q929" s="49"/>
      <c r="R929" s="49"/>
      <c r="S929" s="50"/>
      <c r="T929" s="50"/>
      <c r="U929" s="50"/>
      <c r="V929" s="50"/>
      <c r="W929" s="50"/>
      <c r="X929" s="50"/>
      <c r="Y929" s="50"/>
      <c r="Z929" s="50"/>
    </row>
    <row r="930" spans="1:26" x14ac:dyDescent="0.15">
      <c r="A930" s="43"/>
      <c r="B930" s="57"/>
      <c r="C930" s="57"/>
      <c r="D930" s="58"/>
      <c r="E930" s="58"/>
      <c r="F930" s="58"/>
      <c r="G930" s="46"/>
      <c r="H930" s="47"/>
      <c r="I930" s="59"/>
      <c r="J930" s="56"/>
      <c r="K930" s="61"/>
      <c r="L930" s="61"/>
      <c r="Q930" s="49"/>
      <c r="R930" s="49"/>
      <c r="S930" s="50"/>
      <c r="T930" s="50"/>
      <c r="U930" s="50"/>
      <c r="V930" s="50"/>
      <c r="W930" s="50"/>
      <c r="X930" s="50"/>
      <c r="Y930" s="50"/>
      <c r="Z930" s="50"/>
    </row>
    <row r="931" spans="1:26" x14ac:dyDescent="0.15">
      <c r="A931" s="43"/>
      <c r="B931" s="57"/>
      <c r="C931" s="57"/>
      <c r="D931" s="58"/>
      <c r="E931" s="58"/>
      <c r="F931" s="58"/>
      <c r="G931" s="46"/>
      <c r="H931" s="47"/>
      <c r="I931" s="59"/>
      <c r="J931" s="56"/>
      <c r="K931" s="61"/>
      <c r="L931" s="61"/>
      <c r="Q931" s="49"/>
      <c r="R931" s="49"/>
      <c r="S931" s="50"/>
      <c r="T931" s="50"/>
      <c r="U931" s="50"/>
      <c r="V931" s="50"/>
      <c r="W931" s="50"/>
      <c r="X931" s="50"/>
      <c r="Y931" s="50"/>
      <c r="Z931" s="50"/>
    </row>
    <row r="932" spans="1:26" x14ac:dyDescent="0.15">
      <c r="A932" s="43"/>
      <c r="B932" s="57"/>
      <c r="C932" s="57"/>
      <c r="D932" s="58"/>
      <c r="E932" s="58"/>
      <c r="F932" s="58"/>
      <c r="G932" s="46"/>
      <c r="H932" s="47"/>
      <c r="I932" s="59"/>
      <c r="J932" s="56"/>
      <c r="K932" s="61"/>
      <c r="L932" s="61"/>
      <c r="Q932" s="49"/>
      <c r="R932" s="49"/>
      <c r="S932" s="50"/>
      <c r="T932" s="50"/>
      <c r="U932" s="50"/>
      <c r="V932" s="50"/>
      <c r="W932" s="50"/>
      <c r="X932" s="50"/>
      <c r="Y932" s="50"/>
      <c r="Z932" s="50"/>
    </row>
    <row r="933" spans="1:26" x14ac:dyDescent="0.15">
      <c r="A933" s="43"/>
      <c r="B933" s="57"/>
      <c r="C933" s="57"/>
      <c r="D933" s="58"/>
      <c r="E933" s="58"/>
      <c r="F933" s="58"/>
      <c r="G933" s="46"/>
      <c r="H933" s="47"/>
      <c r="I933" s="59"/>
      <c r="J933" s="56"/>
      <c r="K933" s="61"/>
      <c r="L933" s="61"/>
      <c r="Q933" s="49"/>
      <c r="R933" s="49"/>
      <c r="S933" s="50"/>
      <c r="T933" s="50"/>
      <c r="U933" s="50"/>
      <c r="V933" s="50"/>
      <c r="W933" s="50"/>
      <c r="X933" s="50"/>
      <c r="Y933" s="50"/>
      <c r="Z933" s="50"/>
    </row>
    <row r="934" spans="1:26" x14ac:dyDescent="0.15">
      <c r="A934" s="43"/>
      <c r="B934" s="57"/>
      <c r="C934" s="57"/>
      <c r="D934" s="58"/>
      <c r="E934" s="58"/>
      <c r="F934" s="58"/>
      <c r="G934" s="46"/>
      <c r="H934" s="47"/>
      <c r="I934" s="59"/>
      <c r="J934" s="56"/>
      <c r="K934" s="61"/>
      <c r="L934" s="61"/>
      <c r="Q934" s="49"/>
      <c r="R934" s="49"/>
      <c r="S934" s="50"/>
      <c r="T934" s="50"/>
      <c r="U934" s="50"/>
      <c r="V934" s="50"/>
      <c r="W934" s="50"/>
      <c r="X934" s="50"/>
      <c r="Y934" s="50"/>
      <c r="Z934" s="50"/>
    </row>
    <row r="935" spans="1:26" x14ac:dyDescent="0.15">
      <c r="A935" s="43"/>
      <c r="B935" s="57"/>
      <c r="C935" s="57"/>
      <c r="D935" s="58"/>
      <c r="E935" s="58"/>
      <c r="F935" s="58"/>
      <c r="G935" s="46"/>
      <c r="H935" s="47"/>
      <c r="I935" s="59"/>
      <c r="J935" s="56"/>
      <c r="K935" s="61"/>
      <c r="L935" s="61"/>
      <c r="Q935" s="49"/>
      <c r="R935" s="49"/>
      <c r="S935" s="50"/>
      <c r="T935" s="50"/>
      <c r="U935" s="50"/>
      <c r="V935" s="50"/>
      <c r="W935" s="50"/>
      <c r="X935" s="50"/>
      <c r="Y935" s="50"/>
      <c r="Z935" s="50"/>
    </row>
    <row r="936" spans="1:26" x14ac:dyDescent="0.15">
      <c r="A936" s="43"/>
      <c r="B936" s="57"/>
      <c r="C936" s="57"/>
      <c r="D936" s="58"/>
      <c r="E936" s="58"/>
      <c r="F936" s="58"/>
      <c r="G936" s="46"/>
      <c r="H936" s="47"/>
      <c r="I936" s="59"/>
      <c r="J936" s="56"/>
      <c r="K936" s="61"/>
      <c r="L936" s="61"/>
      <c r="Q936" s="49"/>
      <c r="R936" s="49"/>
      <c r="S936" s="50"/>
      <c r="T936" s="50"/>
      <c r="U936" s="50"/>
      <c r="V936" s="50"/>
      <c r="W936" s="50"/>
      <c r="X936" s="50"/>
      <c r="Y936" s="50"/>
      <c r="Z936" s="50"/>
    </row>
    <row r="937" spans="1:26" x14ac:dyDescent="0.15">
      <c r="A937" s="43"/>
      <c r="B937" s="57"/>
      <c r="C937" s="57"/>
      <c r="D937" s="58"/>
      <c r="E937" s="58"/>
      <c r="F937" s="58"/>
      <c r="G937" s="46"/>
      <c r="H937" s="47"/>
      <c r="I937" s="59"/>
      <c r="J937" s="56"/>
      <c r="K937" s="61"/>
      <c r="L937" s="61"/>
      <c r="Q937" s="49"/>
      <c r="R937" s="49"/>
      <c r="S937" s="50"/>
      <c r="T937" s="50"/>
      <c r="U937" s="50"/>
      <c r="V937" s="50"/>
      <c r="W937" s="50"/>
      <c r="X937" s="50"/>
      <c r="Y937" s="50"/>
      <c r="Z937" s="50"/>
    </row>
    <row r="938" spans="1:26" x14ac:dyDescent="0.15">
      <c r="A938" s="43"/>
      <c r="B938" s="57"/>
      <c r="C938" s="57"/>
      <c r="D938" s="58"/>
      <c r="E938" s="58"/>
      <c r="F938" s="58"/>
      <c r="G938" s="46"/>
      <c r="H938" s="47"/>
      <c r="I938" s="59"/>
      <c r="J938" s="56"/>
      <c r="K938" s="61"/>
      <c r="L938" s="61"/>
      <c r="Q938" s="49"/>
      <c r="R938" s="49"/>
      <c r="S938" s="50"/>
      <c r="T938" s="50"/>
      <c r="U938" s="50"/>
      <c r="V938" s="50"/>
      <c r="W938" s="50"/>
      <c r="X938" s="50"/>
      <c r="Y938" s="50"/>
      <c r="Z938" s="50"/>
    </row>
    <row r="939" spans="1:26" x14ac:dyDescent="0.15">
      <c r="A939" s="43"/>
      <c r="B939" s="57"/>
      <c r="C939" s="57"/>
      <c r="D939" s="58"/>
      <c r="E939" s="58"/>
      <c r="F939" s="58"/>
      <c r="G939" s="46"/>
      <c r="H939" s="47"/>
      <c r="I939" s="59"/>
      <c r="J939" s="56"/>
      <c r="K939" s="61"/>
      <c r="L939" s="61"/>
      <c r="Q939" s="49"/>
      <c r="R939" s="49"/>
      <c r="S939" s="50"/>
      <c r="T939" s="50"/>
      <c r="U939" s="50"/>
      <c r="V939" s="50"/>
      <c r="W939" s="50"/>
      <c r="X939" s="50"/>
      <c r="Y939" s="50"/>
      <c r="Z939" s="50"/>
    </row>
    <row r="940" spans="1:26" x14ac:dyDescent="0.15">
      <c r="A940" s="43"/>
      <c r="B940" s="57"/>
      <c r="C940" s="57"/>
      <c r="D940" s="58"/>
      <c r="E940" s="58"/>
      <c r="F940" s="58"/>
      <c r="G940" s="46"/>
      <c r="H940" s="47"/>
      <c r="I940" s="59"/>
      <c r="J940" s="56"/>
      <c r="K940" s="61"/>
      <c r="L940" s="61"/>
      <c r="Q940" s="49"/>
      <c r="R940" s="49"/>
      <c r="S940" s="50"/>
      <c r="T940" s="50"/>
      <c r="U940" s="50"/>
      <c r="V940" s="50"/>
      <c r="W940" s="50"/>
      <c r="X940" s="50"/>
      <c r="Y940" s="50"/>
      <c r="Z940" s="50"/>
    </row>
    <row r="941" spans="1:26" x14ac:dyDescent="0.15">
      <c r="A941" s="43"/>
      <c r="B941" s="57"/>
      <c r="C941" s="57"/>
      <c r="D941" s="58"/>
      <c r="E941" s="58"/>
      <c r="F941" s="58"/>
      <c r="G941" s="46"/>
      <c r="H941" s="47"/>
      <c r="I941" s="59"/>
      <c r="J941" s="56"/>
      <c r="K941" s="61"/>
      <c r="L941" s="61"/>
      <c r="Q941" s="49"/>
      <c r="R941" s="49"/>
      <c r="S941" s="50"/>
      <c r="T941" s="50"/>
      <c r="U941" s="50"/>
      <c r="V941" s="50"/>
      <c r="W941" s="50"/>
      <c r="X941" s="50"/>
      <c r="Y941" s="50"/>
      <c r="Z941" s="50"/>
    </row>
    <row r="942" spans="1:26" x14ac:dyDescent="0.15">
      <c r="A942" s="43"/>
      <c r="B942" s="57"/>
      <c r="C942" s="57"/>
      <c r="D942" s="58"/>
      <c r="E942" s="58"/>
      <c r="F942" s="58"/>
      <c r="G942" s="46"/>
      <c r="H942" s="47"/>
      <c r="I942" s="59"/>
      <c r="J942" s="56"/>
      <c r="K942" s="61"/>
      <c r="L942" s="61"/>
      <c r="Q942" s="49"/>
      <c r="R942" s="49"/>
      <c r="S942" s="50"/>
      <c r="T942" s="50"/>
      <c r="U942" s="50"/>
      <c r="V942" s="50"/>
      <c r="W942" s="50"/>
      <c r="X942" s="50"/>
      <c r="Y942" s="50"/>
      <c r="Z942" s="50"/>
    </row>
    <row r="943" spans="1:26" x14ac:dyDescent="0.15">
      <c r="A943" s="43"/>
      <c r="B943" s="57"/>
      <c r="C943" s="57"/>
      <c r="D943" s="58"/>
      <c r="E943" s="58"/>
      <c r="F943" s="58"/>
      <c r="G943" s="46"/>
      <c r="H943" s="47"/>
      <c r="I943" s="59"/>
      <c r="J943" s="56"/>
      <c r="K943" s="61"/>
      <c r="L943" s="61"/>
      <c r="Q943" s="49"/>
      <c r="R943" s="49"/>
      <c r="S943" s="50"/>
      <c r="T943" s="50"/>
      <c r="U943" s="50"/>
      <c r="V943" s="50"/>
      <c r="W943" s="50"/>
      <c r="X943" s="50"/>
      <c r="Y943" s="50"/>
      <c r="Z943" s="50"/>
    </row>
    <row r="944" spans="1:26" x14ac:dyDescent="0.15">
      <c r="A944" s="43"/>
      <c r="B944" s="57"/>
      <c r="C944" s="57"/>
      <c r="D944" s="58"/>
      <c r="E944" s="58"/>
      <c r="F944" s="58"/>
      <c r="G944" s="46"/>
      <c r="H944" s="47"/>
      <c r="I944" s="59"/>
      <c r="J944" s="56"/>
      <c r="K944" s="61"/>
      <c r="L944" s="61"/>
      <c r="Q944" s="49"/>
      <c r="R944" s="49"/>
      <c r="S944" s="50"/>
      <c r="T944" s="50"/>
      <c r="U944" s="50"/>
      <c r="V944" s="50"/>
      <c r="W944" s="50"/>
      <c r="X944" s="50"/>
      <c r="Y944" s="50"/>
      <c r="Z944" s="50"/>
    </row>
    <row r="945" spans="1:26" x14ac:dyDescent="0.15">
      <c r="A945" s="43"/>
      <c r="B945" s="57"/>
      <c r="C945" s="57"/>
      <c r="D945" s="58"/>
      <c r="E945" s="58"/>
      <c r="F945" s="58"/>
      <c r="G945" s="46"/>
      <c r="H945" s="47"/>
      <c r="I945" s="59"/>
      <c r="J945" s="56"/>
      <c r="K945" s="61"/>
      <c r="L945" s="61"/>
      <c r="Q945" s="49"/>
      <c r="R945" s="49"/>
      <c r="S945" s="50"/>
      <c r="T945" s="50"/>
      <c r="U945" s="50"/>
      <c r="V945" s="50"/>
      <c r="W945" s="50"/>
      <c r="X945" s="50"/>
      <c r="Y945" s="50"/>
      <c r="Z945" s="50"/>
    </row>
    <row r="946" spans="1:26" x14ac:dyDescent="0.15">
      <c r="A946" s="43"/>
      <c r="B946" s="57"/>
      <c r="C946" s="57"/>
      <c r="D946" s="58"/>
      <c r="E946" s="58"/>
      <c r="F946" s="58"/>
      <c r="G946" s="46"/>
      <c r="H946" s="47"/>
      <c r="I946" s="59"/>
      <c r="J946" s="56"/>
      <c r="K946" s="61"/>
      <c r="L946" s="61"/>
      <c r="Q946" s="49"/>
      <c r="R946" s="49"/>
      <c r="S946" s="50"/>
      <c r="T946" s="50"/>
      <c r="U946" s="50"/>
      <c r="V946" s="50"/>
      <c r="W946" s="50"/>
      <c r="X946" s="50"/>
      <c r="Y946" s="50"/>
      <c r="Z946" s="50"/>
    </row>
    <row r="947" spans="1:26" x14ac:dyDescent="0.15">
      <c r="A947" s="43"/>
      <c r="B947" s="57"/>
      <c r="C947" s="57"/>
      <c r="D947" s="58"/>
      <c r="E947" s="58"/>
      <c r="F947" s="58"/>
      <c r="G947" s="46"/>
      <c r="H947" s="47"/>
      <c r="I947" s="59"/>
      <c r="J947" s="56"/>
      <c r="K947" s="61"/>
      <c r="L947" s="61"/>
      <c r="Q947" s="49"/>
      <c r="R947" s="49"/>
      <c r="S947" s="50"/>
      <c r="T947" s="50"/>
      <c r="U947" s="50"/>
      <c r="V947" s="50"/>
      <c r="W947" s="50"/>
      <c r="X947" s="50"/>
      <c r="Y947" s="50"/>
      <c r="Z947" s="50"/>
    </row>
    <row r="948" spans="1:26" x14ac:dyDescent="0.15">
      <c r="A948" s="43"/>
      <c r="B948" s="57"/>
      <c r="C948" s="57"/>
      <c r="D948" s="58"/>
      <c r="E948" s="58"/>
      <c r="F948" s="58"/>
      <c r="G948" s="46"/>
      <c r="H948" s="47"/>
      <c r="I948" s="59"/>
      <c r="J948" s="56"/>
      <c r="K948" s="61"/>
      <c r="L948" s="61"/>
      <c r="Q948" s="49"/>
      <c r="R948" s="49"/>
      <c r="S948" s="50"/>
      <c r="T948" s="50"/>
      <c r="U948" s="50"/>
      <c r="V948" s="50"/>
      <c r="W948" s="50"/>
      <c r="X948" s="50"/>
      <c r="Y948" s="50"/>
      <c r="Z948" s="50"/>
    </row>
    <row r="949" spans="1:26" x14ac:dyDescent="0.15">
      <c r="A949" s="43"/>
      <c r="B949" s="57"/>
      <c r="C949" s="57"/>
      <c r="D949" s="58"/>
      <c r="E949" s="58"/>
      <c r="F949" s="58"/>
      <c r="G949" s="46"/>
      <c r="H949" s="47"/>
      <c r="I949" s="59"/>
      <c r="J949" s="56"/>
      <c r="K949" s="61"/>
      <c r="L949" s="61"/>
      <c r="Q949" s="49"/>
      <c r="R949" s="49"/>
      <c r="S949" s="50"/>
      <c r="T949" s="50"/>
      <c r="U949" s="50"/>
      <c r="V949" s="50"/>
      <c r="W949" s="50"/>
      <c r="X949" s="50"/>
      <c r="Y949" s="50"/>
      <c r="Z949" s="50"/>
    </row>
    <row r="950" spans="1:26" x14ac:dyDescent="0.15">
      <c r="A950" s="43"/>
      <c r="B950" s="57"/>
      <c r="C950" s="57"/>
      <c r="D950" s="58"/>
      <c r="E950" s="58"/>
      <c r="F950" s="58"/>
      <c r="G950" s="46"/>
      <c r="H950" s="47"/>
      <c r="I950" s="59"/>
      <c r="J950" s="56"/>
      <c r="K950" s="61"/>
      <c r="L950" s="61"/>
      <c r="Q950" s="49"/>
      <c r="R950" s="49"/>
      <c r="S950" s="50"/>
      <c r="T950" s="50"/>
      <c r="U950" s="50"/>
      <c r="V950" s="50"/>
      <c r="W950" s="50"/>
      <c r="X950" s="50"/>
      <c r="Y950" s="50"/>
      <c r="Z950" s="50"/>
    </row>
    <row r="951" spans="1:26" x14ac:dyDescent="0.15">
      <c r="A951" s="43"/>
      <c r="B951" s="57"/>
      <c r="C951" s="57"/>
      <c r="D951" s="58"/>
      <c r="E951" s="58"/>
      <c r="F951" s="58"/>
      <c r="G951" s="46"/>
      <c r="H951" s="47"/>
      <c r="I951" s="59"/>
      <c r="J951" s="56"/>
      <c r="K951" s="61"/>
      <c r="L951" s="61"/>
      <c r="Q951" s="49"/>
      <c r="R951" s="49"/>
      <c r="S951" s="50"/>
      <c r="T951" s="50"/>
      <c r="U951" s="50"/>
      <c r="V951" s="50"/>
      <c r="W951" s="50"/>
      <c r="X951" s="50"/>
      <c r="Y951" s="50"/>
      <c r="Z951" s="50"/>
    </row>
    <row r="952" spans="1:26" x14ac:dyDescent="0.15">
      <c r="A952" s="43"/>
      <c r="B952" s="57"/>
      <c r="C952" s="57"/>
      <c r="D952" s="58"/>
      <c r="E952" s="58"/>
      <c r="F952" s="58"/>
      <c r="G952" s="46"/>
      <c r="H952" s="47"/>
      <c r="I952" s="59"/>
      <c r="J952" s="56"/>
      <c r="K952" s="61"/>
      <c r="L952" s="61"/>
      <c r="Q952" s="49"/>
      <c r="R952" s="49"/>
      <c r="S952" s="50"/>
      <c r="T952" s="50"/>
      <c r="U952" s="50"/>
      <c r="V952" s="50"/>
      <c r="W952" s="50"/>
      <c r="X952" s="50"/>
      <c r="Y952" s="50"/>
      <c r="Z952" s="50"/>
    </row>
    <row r="953" spans="1:26" x14ac:dyDescent="0.15">
      <c r="A953" s="43"/>
      <c r="B953" s="57"/>
      <c r="C953" s="57"/>
      <c r="D953" s="58"/>
      <c r="E953" s="58"/>
      <c r="F953" s="58"/>
      <c r="G953" s="46"/>
      <c r="H953" s="47"/>
      <c r="I953" s="59"/>
      <c r="J953" s="56"/>
      <c r="K953" s="61"/>
      <c r="L953" s="61"/>
      <c r="Q953" s="49"/>
      <c r="R953" s="49"/>
      <c r="S953" s="50"/>
      <c r="T953" s="50"/>
      <c r="U953" s="50"/>
      <c r="V953" s="50"/>
      <c r="W953" s="50"/>
      <c r="X953" s="50"/>
      <c r="Y953" s="50"/>
      <c r="Z953" s="50"/>
    </row>
    <row r="954" spans="1:26" x14ac:dyDescent="0.15">
      <c r="A954" s="43"/>
      <c r="B954" s="57"/>
      <c r="C954" s="57"/>
      <c r="D954" s="58"/>
      <c r="E954" s="58"/>
      <c r="F954" s="58"/>
      <c r="G954" s="46"/>
      <c r="H954" s="47"/>
      <c r="I954" s="59"/>
      <c r="J954" s="56"/>
      <c r="K954" s="61"/>
      <c r="L954" s="61"/>
      <c r="Q954" s="49"/>
      <c r="R954" s="49"/>
      <c r="S954" s="50"/>
      <c r="T954" s="50"/>
      <c r="U954" s="50"/>
      <c r="V954" s="50"/>
      <c r="W954" s="50"/>
      <c r="X954" s="50"/>
      <c r="Y954" s="50"/>
      <c r="Z954" s="50"/>
    </row>
    <row r="955" spans="1:26" x14ac:dyDescent="0.15">
      <c r="A955" s="43"/>
      <c r="B955" s="57"/>
      <c r="C955" s="57"/>
      <c r="D955" s="58"/>
      <c r="E955" s="58"/>
      <c r="F955" s="58"/>
      <c r="G955" s="46"/>
      <c r="H955" s="47"/>
      <c r="I955" s="59"/>
      <c r="J955" s="56"/>
      <c r="K955" s="61"/>
      <c r="L955" s="61"/>
      <c r="Q955" s="49"/>
      <c r="R955" s="49"/>
      <c r="S955" s="50"/>
      <c r="T955" s="50"/>
      <c r="U955" s="50"/>
      <c r="V955" s="50"/>
      <c r="W955" s="50"/>
      <c r="X955" s="50"/>
      <c r="Y955" s="50"/>
      <c r="Z955" s="50"/>
    </row>
    <row r="956" spans="1:26" x14ac:dyDescent="0.15">
      <c r="A956" s="43"/>
      <c r="B956" s="57"/>
      <c r="C956" s="57"/>
      <c r="D956" s="58"/>
      <c r="E956" s="58"/>
      <c r="F956" s="58"/>
      <c r="G956" s="46"/>
      <c r="H956" s="47"/>
      <c r="I956" s="59"/>
      <c r="J956" s="56"/>
      <c r="K956" s="61"/>
      <c r="L956" s="61"/>
      <c r="Q956" s="49"/>
      <c r="R956" s="49"/>
      <c r="S956" s="50"/>
      <c r="T956" s="50"/>
      <c r="U956" s="50"/>
      <c r="V956" s="50"/>
      <c r="W956" s="50"/>
      <c r="X956" s="50"/>
      <c r="Y956" s="50"/>
      <c r="Z956" s="50"/>
    </row>
    <row r="957" spans="1:26" x14ac:dyDescent="0.15">
      <c r="A957" s="43"/>
      <c r="B957" s="57"/>
      <c r="C957" s="57"/>
      <c r="D957" s="58"/>
      <c r="E957" s="58"/>
      <c r="F957" s="58"/>
      <c r="G957" s="46"/>
      <c r="H957" s="47"/>
      <c r="I957" s="59"/>
      <c r="J957" s="56"/>
      <c r="K957" s="61"/>
      <c r="L957" s="61"/>
      <c r="Q957" s="49"/>
      <c r="R957" s="49"/>
      <c r="S957" s="50"/>
      <c r="T957" s="50"/>
      <c r="U957" s="50"/>
      <c r="V957" s="50"/>
      <c r="W957" s="50"/>
      <c r="X957" s="50"/>
      <c r="Y957" s="50"/>
      <c r="Z957" s="50"/>
    </row>
    <row r="958" spans="1:26" x14ac:dyDescent="0.15">
      <c r="A958" s="43"/>
      <c r="B958" s="57"/>
      <c r="C958" s="57"/>
      <c r="D958" s="58"/>
      <c r="E958" s="58"/>
      <c r="F958" s="58"/>
      <c r="G958" s="46"/>
      <c r="H958" s="47"/>
      <c r="I958" s="59"/>
      <c r="J958" s="56"/>
      <c r="K958" s="61"/>
      <c r="L958" s="61"/>
      <c r="Q958" s="49"/>
      <c r="R958" s="49"/>
      <c r="S958" s="50"/>
      <c r="T958" s="50"/>
      <c r="U958" s="50"/>
      <c r="V958" s="50"/>
      <c r="W958" s="50"/>
      <c r="X958" s="50"/>
      <c r="Y958" s="50"/>
      <c r="Z958" s="50"/>
    </row>
    <row r="959" spans="1:26" x14ac:dyDescent="0.15">
      <c r="A959" s="43"/>
      <c r="B959" s="57"/>
      <c r="C959" s="57"/>
      <c r="D959" s="58"/>
      <c r="E959" s="58"/>
      <c r="F959" s="58"/>
      <c r="G959" s="46"/>
      <c r="H959" s="47"/>
      <c r="I959" s="59"/>
      <c r="J959" s="56"/>
      <c r="K959" s="61"/>
      <c r="L959" s="61"/>
      <c r="Q959" s="49"/>
      <c r="R959" s="49"/>
      <c r="S959" s="50"/>
      <c r="T959" s="50"/>
      <c r="U959" s="50"/>
      <c r="V959" s="50"/>
      <c r="W959" s="50"/>
      <c r="X959" s="50"/>
      <c r="Y959" s="50"/>
      <c r="Z959" s="50"/>
    </row>
    <row r="960" spans="1:26" x14ac:dyDescent="0.15">
      <c r="A960" s="43"/>
      <c r="B960" s="57"/>
      <c r="C960" s="57"/>
      <c r="D960" s="58"/>
      <c r="E960" s="58"/>
      <c r="F960" s="58"/>
      <c r="G960" s="46"/>
      <c r="H960" s="47"/>
      <c r="I960" s="59"/>
      <c r="J960" s="56"/>
      <c r="K960" s="61"/>
      <c r="L960" s="61"/>
      <c r="Q960" s="49"/>
      <c r="R960" s="49"/>
      <c r="S960" s="50"/>
      <c r="T960" s="50"/>
      <c r="U960" s="50"/>
      <c r="V960" s="50"/>
      <c r="W960" s="50"/>
      <c r="X960" s="50"/>
      <c r="Y960" s="50"/>
      <c r="Z960" s="50"/>
    </row>
    <row r="961" spans="1:26" x14ac:dyDescent="0.15">
      <c r="A961" s="43"/>
      <c r="B961" s="57"/>
      <c r="C961" s="57"/>
      <c r="D961" s="58"/>
      <c r="E961" s="58"/>
      <c r="F961" s="58"/>
      <c r="G961" s="46"/>
      <c r="H961" s="47"/>
      <c r="I961" s="59"/>
      <c r="J961" s="56"/>
      <c r="K961" s="61"/>
      <c r="L961" s="61"/>
      <c r="Q961" s="49"/>
      <c r="R961" s="49"/>
      <c r="S961" s="50"/>
      <c r="T961" s="50"/>
      <c r="U961" s="50"/>
      <c r="V961" s="50"/>
      <c r="W961" s="50"/>
      <c r="X961" s="50"/>
      <c r="Y961" s="50"/>
      <c r="Z961" s="50"/>
    </row>
    <row r="962" spans="1:26" x14ac:dyDescent="0.15">
      <c r="A962" s="43"/>
      <c r="B962" s="57"/>
      <c r="C962" s="57"/>
      <c r="D962" s="58"/>
      <c r="E962" s="58"/>
      <c r="F962" s="58"/>
      <c r="G962" s="46"/>
      <c r="H962" s="47"/>
      <c r="I962" s="59"/>
      <c r="J962" s="56"/>
      <c r="K962" s="61"/>
      <c r="L962" s="61"/>
      <c r="Q962" s="49"/>
      <c r="R962" s="49"/>
      <c r="S962" s="50"/>
      <c r="T962" s="50"/>
      <c r="U962" s="50"/>
      <c r="V962" s="50"/>
      <c r="W962" s="50"/>
      <c r="X962" s="50"/>
      <c r="Y962" s="50"/>
      <c r="Z962" s="50"/>
    </row>
    <row r="963" spans="1:26" x14ac:dyDescent="0.15">
      <c r="A963" s="43"/>
      <c r="B963" s="57"/>
      <c r="C963" s="57"/>
      <c r="D963" s="58"/>
      <c r="E963" s="58"/>
      <c r="F963" s="58"/>
      <c r="G963" s="46"/>
      <c r="H963" s="47"/>
      <c r="I963" s="59"/>
      <c r="J963" s="56"/>
      <c r="K963" s="61"/>
      <c r="L963" s="61"/>
      <c r="Q963" s="49"/>
      <c r="R963" s="49"/>
      <c r="S963" s="50"/>
      <c r="T963" s="50"/>
      <c r="U963" s="50"/>
      <c r="V963" s="50"/>
      <c r="W963" s="50"/>
      <c r="X963" s="50"/>
      <c r="Y963" s="50"/>
      <c r="Z963" s="50"/>
    </row>
    <row r="964" spans="1:26" x14ac:dyDescent="0.15">
      <c r="A964" s="43"/>
      <c r="B964" s="57"/>
      <c r="C964" s="57"/>
      <c r="D964" s="58"/>
      <c r="E964" s="58"/>
      <c r="F964" s="58"/>
      <c r="G964" s="46"/>
      <c r="H964" s="47"/>
      <c r="I964" s="59"/>
      <c r="J964" s="56"/>
      <c r="K964" s="61"/>
      <c r="L964" s="61"/>
      <c r="Q964" s="49"/>
      <c r="R964" s="49"/>
      <c r="S964" s="50"/>
      <c r="T964" s="50"/>
      <c r="U964" s="50"/>
      <c r="V964" s="50"/>
      <c r="W964" s="50"/>
      <c r="X964" s="50"/>
      <c r="Y964" s="50"/>
      <c r="Z964" s="50"/>
    </row>
    <row r="965" spans="1:26" x14ac:dyDescent="0.15">
      <c r="A965" s="43"/>
      <c r="B965" s="57"/>
      <c r="C965" s="57"/>
      <c r="D965" s="58"/>
      <c r="E965" s="58"/>
      <c r="F965" s="58"/>
      <c r="G965" s="46"/>
      <c r="H965" s="47"/>
      <c r="I965" s="59"/>
      <c r="J965" s="56"/>
      <c r="K965" s="61"/>
      <c r="L965" s="61"/>
      <c r="Q965" s="49"/>
      <c r="R965" s="49"/>
      <c r="S965" s="50"/>
      <c r="T965" s="50"/>
      <c r="U965" s="50"/>
      <c r="V965" s="50"/>
      <c r="W965" s="50"/>
      <c r="X965" s="50"/>
      <c r="Y965" s="50"/>
      <c r="Z965" s="50"/>
    </row>
    <row r="966" spans="1:26" x14ac:dyDescent="0.15">
      <c r="A966" s="43"/>
      <c r="B966" s="57"/>
      <c r="C966" s="57"/>
      <c r="D966" s="58"/>
      <c r="E966" s="58"/>
      <c r="F966" s="58"/>
      <c r="G966" s="46"/>
      <c r="H966" s="47"/>
      <c r="I966" s="59"/>
      <c r="J966" s="56"/>
      <c r="K966" s="61"/>
      <c r="L966" s="61"/>
      <c r="Q966" s="49"/>
      <c r="R966" s="49"/>
      <c r="S966" s="50"/>
      <c r="T966" s="50"/>
      <c r="U966" s="50"/>
      <c r="V966" s="50"/>
      <c r="W966" s="50"/>
      <c r="X966" s="50"/>
      <c r="Y966" s="50"/>
      <c r="Z966" s="50"/>
    </row>
    <row r="967" spans="1:26" x14ac:dyDescent="0.15">
      <c r="A967" s="43"/>
      <c r="B967" s="57"/>
      <c r="C967" s="57"/>
      <c r="D967" s="58"/>
      <c r="E967" s="58"/>
      <c r="F967" s="58"/>
      <c r="G967" s="46"/>
      <c r="H967" s="47"/>
      <c r="I967" s="59"/>
      <c r="J967" s="56"/>
      <c r="K967" s="61"/>
      <c r="L967" s="61"/>
      <c r="Q967" s="49"/>
      <c r="R967" s="49"/>
      <c r="S967" s="50"/>
      <c r="T967" s="50"/>
      <c r="U967" s="50"/>
      <c r="V967" s="50"/>
      <c r="W967" s="50"/>
      <c r="X967" s="50"/>
      <c r="Y967" s="50"/>
      <c r="Z967" s="50"/>
    </row>
    <row r="968" spans="1:26" x14ac:dyDescent="0.15">
      <c r="A968" s="43"/>
      <c r="B968" s="57"/>
      <c r="C968" s="57"/>
      <c r="D968" s="58"/>
      <c r="E968" s="58"/>
      <c r="F968" s="58"/>
      <c r="G968" s="46"/>
      <c r="H968" s="47"/>
      <c r="I968" s="59"/>
      <c r="J968" s="56"/>
      <c r="K968" s="61"/>
      <c r="L968" s="61"/>
      <c r="Q968" s="49"/>
      <c r="R968" s="49"/>
      <c r="S968" s="50"/>
      <c r="T968" s="50"/>
      <c r="U968" s="50"/>
      <c r="V968" s="50"/>
      <c r="W968" s="50"/>
      <c r="X968" s="50"/>
      <c r="Y968" s="50"/>
      <c r="Z968" s="50"/>
    </row>
    <row r="969" spans="1:26" x14ac:dyDescent="0.15">
      <c r="A969" s="43"/>
      <c r="B969" s="57"/>
      <c r="C969" s="57"/>
      <c r="D969" s="58"/>
      <c r="E969" s="58"/>
      <c r="F969" s="58"/>
      <c r="G969" s="46"/>
      <c r="H969" s="47"/>
      <c r="I969" s="59"/>
      <c r="J969" s="56"/>
      <c r="K969" s="61"/>
      <c r="L969" s="61"/>
      <c r="Q969" s="49"/>
      <c r="R969" s="49"/>
      <c r="S969" s="50"/>
      <c r="T969" s="50"/>
      <c r="U969" s="50"/>
      <c r="V969" s="50"/>
      <c r="W969" s="50"/>
      <c r="X969" s="50"/>
      <c r="Y969" s="50"/>
      <c r="Z969" s="50"/>
    </row>
    <row r="970" spans="1:26" x14ac:dyDescent="0.15">
      <c r="A970" s="43"/>
      <c r="B970" s="57"/>
      <c r="C970" s="57"/>
      <c r="D970" s="58"/>
      <c r="E970" s="58"/>
      <c r="F970" s="58"/>
      <c r="G970" s="46"/>
      <c r="H970" s="47"/>
      <c r="I970" s="59"/>
      <c r="J970" s="56"/>
      <c r="K970" s="61"/>
      <c r="L970" s="61"/>
      <c r="Q970" s="49"/>
      <c r="R970" s="49"/>
      <c r="S970" s="50"/>
      <c r="T970" s="50"/>
      <c r="U970" s="50"/>
      <c r="V970" s="50"/>
      <c r="W970" s="50"/>
      <c r="X970" s="50"/>
      <c r="Y970" s="50"/>
      <c r="Z970" s="50"/>
    </row>
    <row r="971" spans="1:26" x14ac:dyDescent="0.15">
      <c r="A971" s="43"/>
      <c r="B971" s="57"/>
      <c r="C971" s="57"/>
      <c r="D971" s="58"/>
      <c r="E971" s="58"/>
      <c r="F971" s="58"/>
      <c r="G971" s="46"/>
      <c r="H971" s="47"/>
      <c r="I971" s="59"/>
      <c r="J971" s="56"/>
      <c r="K971" s="61"/>
      <c r="L971" s="61"/>
      <c r="Q971" s="49"/>
      <c r="R971" s="49"/>
      <c r="S971" s="50"/>
      <c r="T971" s="50"/>
      <c r="U971" s="50"/>
      <c r="V971" s="50"/>
      <c r="W971" s="50"/>
      <c r="X971" s="50"/>
      <c r="Y971" s="50"/>
      <c r="Z971" s="50"/>
    </row>
    <row r="972" spans="1:26" x14ac:dyDescent="0.15">
      <c r="A972" s="43"/>
      <c r="B972" s="57"/>
      <c r="C972" s="57"/>
      <c r="D972" s="58"/>
      <c r="E972" s="58"/>
      <c r="F972" s="58"/>
      <c r="G972" s="46"/>
      <c r="H972" s="47"/>
      <c r="I972" s="59"/>
      <c r="J972" s="56"/>
      <c r="K972" s="61"/>
      <c r="L972" s="61"/>
      <c r="Q972" s="49"/>
      <c r="R972" s="49"/>
      <c r="S972" s="50"/>
      <c r="T972" s="50"/>
      <c r="U972" s="50"/>
      <c r="V972" s="50"/>
      <c r="W972" s="50"/>
      <c r="X972" s="50"/>
      <c r="Y972" s="50"/>
      <c r="Z972" s="50"/>
    </row>
    <row r="973" spans="1:26" x14ac:dyDescent="0.15">
      <c r="A973" s="43"/>
      <c r="B973" s="57"/>
      <c r="C973" s="57"/>
      <c r="D973" s="58"/>
      <c r="E973" s="58"/>
      <c r="F973" s="58"/>
      <c r="G973" s="46"/>
      <c r="H973" s="47"/>
      <c r="I973" s="59"/>
      <c r="J973" s="56"/>
      <c r="K973" s="61"/>
      <c r="L973" s="61"/>
      <c r="Q973" s="49"/>
      <c r="R973" s="49"/>
      <c r="S973" s="50"/>
      <c r="T973" s="50"/>
      <c r="U973" s="50"/>
      <c r="V973" s="50"/>
      <c r="W973" s="50"/>
      <c r="X973" s="50"/>
      <c r="Y973" s="50"/>
      <c r="Z973" s="50"/>
    </row>
    <row r="974" spans="1:26" x14ac:dyDescent="0.15">
      <c r="A974" s="43"/>
      <c r="B974" s="57"/>
      <c r="C974" s="57"/>
      <c r="D974" s="58"/>
      <c r="E974" s="58"/>
      <c r="F974" s="58"/>
      <c r="G974" s="46"/>
      <c r="H974" s="47"/>
      <c r="I974" s="59"/>
      <c r="J974" s="56"/>
      <c r="K974" s="61"/>
      <c r="L974" s="61"/>
      <c r="Q974" s="49"/>
      <c r="R974" s="49"/>
      <c r="S974" s="50"/>
      <c r="T974" s="50"/>
      <c r="U974" s="50"/>
      <c r="V974" s="50"/>
      <c r="W974" s="50"/>
      <c r="X974" s="50"/>
      <c r="Y974" s="50"/>
      <c r="Z974" s="50"/>
    </row>
    <row r="975" spans="1:26" x14ac:dyDescent="0.15">
      <c r="A975" s="43"/>
      <c r="B975" s="57"/>
      <c r="C975" s="57"/>
      <c r="D975" s="58"/>
      <c r="E975" s="58"/>
      <c r="F975" s="58"/>
      <c r="G975" s="46"/>
      <c r="H975" s="47"/>
      <c r="I975" s="59"/>
      <c r="J975" s="56"/>
      <c r="K975" s="61"/>
      <c r="L975" s="61"/>
      <c r="Q975" s="49"/>
      <c r="R975" s="49"/>
      <c r="S975" s="50"/>
      <c r="T975" s="50"/>
      <c r="U975" s="50"/>
      <c r="V975" s="50"/>
      <c r="W975" s="50"/>
      <c r="X975" s="50"/>
      <c r="Y975" s="50"/>
      <c r="Z975" s="50"/>
    </row>
    <row r="976" spans="1:26" x14ac:dyDescent="0.15">
      <c r="A976" s="43"/>
      <c r="B976" s="57"/>
      <c r="C976" s="57"/>
      <c r="D976" s="58"/>
      <c r="E976" s="58"/>
      <c r="F976" s="58"/>
      <c r="G976" s="46"/>
      <c r="H976" s="47"/>
      <c r="I976" s="59"/>
      <c r="J976" s="56"/>
      <c r="K976" s="61"/>
      <c r="L976" s="61"/>
      <c r="Q976" s="49"/>
      <c r="R976" s="49"/>
      <c r="S976" s="50"/>
      <c r="T976" s="50"/>
      <c r="U976" s="50"/>
      <c r="V976" s="50"/>
      <c r="W976" s="50"/>
      <c r="X976" s="50"/>
      <c r="Y976" s="50"/>
      <c r="Z976" s="50"/>
    </row>
    <row r="977" spans="1:26" x14ac:dyDescent="0.15">
      <c r="A977" s="43"/>
      <c r="B977" s="57"/>
      <c r="C977" s="57"/>
      <c r="D977" s="58"/>
      <c r="E977" s="58"/>
      <c r="F977" s="58"/>
      <c r="G977" s="46"/>
      <c r="H977" s="47"/>
      <c r="I977" s="59"/>
      <c r="J977" s="56"/>
      <c r="K977" s="61"/>
      <c r="L977" s="61"/>
      <c r="Q977" s="49"/>
      <c r="R977" s="49"/>
      <c r="S977" s="50"/>
      <c r="T977" s="50"/>
      <c r="U977" s="50"/>
      <c r="V977" s="50"/>
      <c r="W977" s="50"/>
      <c r="X977" s="50"/>
      <c r="Y977" s="50"/>
      <c r="Z977" s="50"/>
    </row>
    <row r="978" spans="1:26" x14ac:dyDescent="0.15">
      <c r="A978" s="43"/>
      <c r="B978" s="57"/>
      <c r="C978" s="57"/>
      <c r="D978" s="58"/>
      <c r="E978" s="58"/>
      <c r="F978" s="58"/>
      <c r="G978" s="46"/>
      <c r="H978" s="47"/>
      <c r="I978" s="59"/>
      <c r="J978" s="56"/>
      <c r="K978" s="61"/>
      <c r="L978" s="61"/>
      <c r="Q978" s="49"/>
      <c r="R978" s="49"/>
      <c r="S978" s="50"/>
      <c r="T978" s="50"/>
      <c r="U978" s="50"/>
      <c r="V978" s="50"/>
      <c r="W978" s="50"/>
      <c r="X978" s="50"/>
      <c r="Y978" s="50"/>
      <c r="Z978" s="50"/>
    </row>
    <row r="979" spans="1:26" x14ac:dyDescent="0.15">
      <c r="A979" s="43"/>
      <c r="B979" s="57"/>
      <c r="C979" s="57"/>
      <c r="D979" s="58"/>
      <c r="E979" s="58"/>
      <c r="F979" s="58"/>
      <c r="G979" s="46"/>
      <c r="H979" s="47"/>
      <c r="I979" s="59"/>
      <c r="J979" s="56"/>
      <c r="K979" s="61"/>
      <c r="L979" s="61"/>
      <c r="Q979" s="49"/>
      <c r="R979" s="49"/>
      <c r="S979" s="50"/>
      <c r="T979" s="50"/>
      <c r="U979" s="50"/>
      <c r="V979" s="50"/>
      <c r="W979" s="50"/>
      <c r="X979" s="50"/>
      <c r="Y979" s="50"/>
      <c r="Z979" s="50"/>
    </row>
    <row r="980" spans="1:26" x14ac:dyDescent="0.15">
      <c r="A980" s="43"/>
      <c r="B980" s="57"/>
      <c r="C980" s="57"/>
      <c r="D980" s="58"/>
      <c r="E980" s="58"/>
      <c r="F980" s="58"/>
      <c r="G980" s="46"/>
      <c r="H980" s="47"/>
      <c r="I980" s="59"/>
      <c r="J980" s="56"/>
      <c r="K980" s="61"/>
      <c r="L980" s="61"/>
      <c r="Q980" s="49"/>
      <c r="R980" s="49"/>
      <c r="S980" s="50"/>
      <c r="T980" s="50"/>
      <c r="U980" s="50"/>
      <c r="V980" s="50"/>
      <c r="W980" s="50"/>
      <c r="X980" s="50"/>
      <c r="Y980" s="50"/>
      <c r="Z980" s="50"/>
    </row>
    <row r="981" spans="1:26" x14ac:dyDescent="0.15">
      <c r="A981" s="43"/>
      <c r="B981" s="57"/>
      <c r="C981" s="57"/>
      <c r="D981" s="58"/>
      <c r="E981" s="58"/>
      <c r="F981" s="58"/>
      <c r="G981" s="46"/>
      <c r="H981" s="47"/>
      <c r="I981" s="59"/>
      <c r="J981" s="56"/>
      <c r="K981" s="61"/>
      <c r="L981" s="61"/>
      <c r="Q981" s="49"/>
      <c r="R981" s="49"/>
      <c r="S981" s="50"/>
      <c r="T981" s="50"/>
      <c r="U981" s="50"/>
      <c r="V981" s="50"/>
      <c r="W981" s="50"/>
      <c r="X981" s="50"/>
      <c r="Y981" s="50"/>
      <c r="Z981" s="50"/>
    </row>
    <row r="982" spans="1:26" x14ac:dyDescent="0.15">
      <c r="A982" s="43"/>
      <c r="B982" s="57"/>
      <c r="C982" s="57"/>
      <c r="D982" s="58"/>
      <c r="E982" s="58"/>
      <c r="F982" s="58"/>
      <c r="G982" s="46"/>
      <c r="H982" s="47"/>
      <c r="I982" s="59"/>
      <c r="J982" s="56"/>
      <c r="K982" s="61"/>
      <c r="L982" s="61"/>
      <c r="Q982" s="49"/>
      <c r="R982" s="49"/>
      <c r="S982" s="50"/>
      <c r="T982" s="50"/>
      <c r="U982" s="50"/>
      <c r="V982" s="50"/>
      <c r="W982" s="50"/>
      <c r="X982" s="50"/>
      <c r="Y982" s="50"/>
      <c r="Z982" s="50"/>
    </row>
    <row r="983" spans="1:26" x14ac:dyDescent="0.15">
      <c r="A983" s="43"/>
      <c r="B983" s="57"/>
      <c r="C983" s="57"/>
      <c r="D983" s="58"/>
      <c r="E983" s="58"/>
      <c r="F983" s="58"/>
      <c r="G983" s="46"/>
      <c r="H983" s="47"/>
      <c r="I983" s="59"/>
      <c r="J983" s="56"/>
      <c r="K983" s="61"/>
      <c r="L983" s="61"/>
      <c r="Q983" s="49"/>
      <c r="R983" s="49"/>
      <c r="S983" s="50"/>
      <c r="T983" s="50"/>
      <c r="U983" s="50"/>
      <c r="V983" s="50"/>
      <c r="W983" s="50"/>
      <c r="X983" s="50"/>
      <c r="Y983" s="50"/>
      <c r="Z983" s="50"/>
    </row>
    <row r="984" spans="1:26" x14ac:dyDescent="0.15">
      <c r="A984" s="43"/>
      <c r="B984" s="57"/>
      <c r="C984" s="57"/>
      <c r="D984" s="58"/>
      <c r="E984" s="58"/>
      <c r="F984" s="58"/>
      <c r="G984" s="46"/>
      <c r="H984" s="47"/>
      <c r="I984" s="59"/>
      <c r="J984" s="56"/>
      <c r="K984" s="61"/>
      <c r="L984" s="61"/>
      <c r="Q984" s="49"/>
      <c r="R984" s="49"/>
      <c r="S984" s="50"/>
      <c r="T984" s="50"/>
      <c r="U984" s="50"/>
      <c r="V984" s="50"/>
      <c r="W984" s="50"/>
      <c r="X984" s="50"/>
      <c r="Y984" s="50"/>
      <c r="Z984" s="50"/>
    </row>
    <row r="985" spans="1:26" x14ac:dyDescent="0.15">
      <c r="A985" s="43"/>
      <c r="B985" s="57"/>
      <c r="C985" s="57"/>
      <c r="D985" s="58"/>
      <c r="E985" s="58"/>
      <c r="F985" s="58"/>
      <c r="G985" s="46"/>
      <c r="H985" s="47"/>
      <c r="I985" s="59"/>
      <c r="J985" s="56"/>
      <c r="K985" s="61"/>
      <c r="L985" s="61"/>
      <c r="Q985" s="49"/>
      <c r="R985" s="49"/>
      <c r="S985" s="50"/>
      <c r="T985" s="50"/>
      <c r="U985" s="50"/>
      <c r="V985" s="50"/>
      <c r="W985" s="50"/>
      <c r="X985" s="50"/>
      <c r="Y985" s="50"/>
      <c r="Z985" s="50"/>
    </row>
    <row r="986" spans="1:26" x14ac:dyDescent="0.15">
      <c r="A986" s="43"/>
      <c r="B986" s="57"/>
      <c r="C986" s="57"/>
      <c r="D986" s="58"/>
      <c r="E986" s="58"/>
      <c r="F986" s="58"/>
      <c r="G986" s="46"/>
      <c r="H986" s="47"/>
      <c r="I986" s="59"/>
      <c r="J986" s="56"/>
      <c r="K986" s="61"/>
      <c r="L986" s="61"/>
      <c r="Q986" s="49"/>
      <c r="R986" s="49"/>
      <c r="S986" s="50"/>
      <c r="T986" s="50"/>
      <c r="U986" s="50"/>
      <c r="V986" s="50"/>
      <c r="W986" s="50"/>
      <c r="X986" s="50"/>
      <c r="Y986" s="50"/>
      <c r="Z986" s="50"/>
    </row>
    <row r="987" spans="1:26" x14ac:dyDescent="0.15">
      <c r="A987" s="43"/>
      <c r="B987" s="57"/>
      <c r="C987" s="57"/>
      <c r="D987" s="58"/>
      <c r="E987" s="58"/>
      <c r="F987" s="58"/>
      <c r="G987" s="46"/>
      <c r="H987" s="47"/>
      <c r="I987" s="59"/>
      <c r="J987" s="56"/>
      <c r="K987" s="61"/>
      <c r="L987" s="61"/>
      <c r="Q987" s="49"/>
      <c r="R987" s="49"/>
      <c r="S987" s="50"/>
      <c r="T987" s="50"/>
      <c r="U987" s="50"/>
      <c r="V987" s="50"/>
      <c r="W987" s="50"/>
      <c r="X987" s="50"/>
      <c r="Y987" s="50"/>
      <c r="Z987" s="50"/>
    </row>
    <row r="988" spans="1:26" x14ac:dyDescent="0.15">
      <c r="A988" s="43"/>
      <c r="B988" s="57"/>
      <c r="C988" s="57"/>
      <c r="D988" s="58"/>
      <c r="E988" s="58"/>
      <c r="F988" s="58"/>
      <c r="G988" s="46"/>
      <c r="H988" s="47"/>
      <c r="I988" s="59"/>
      <c r="J988" s="56"/>
      <c r="K988" s="61"/>
      <c r="L988" s="61"/>
      <c r="Q988" s="49"/>
      <c r="R988" s="49"/>
      <c r="S988" s="50"/>
      <c r="T988" s="50"/>
      <c r="U988" s="50"/>
      <c r="V988" s="50"/>
      <c r="W988" s="50"/>
      <c r="X988" s="50"/>
      <c r="Y988" s="50"/>
      <c r="Z988" s="50"/>
    </row>
    <row r="989" spans="1:26" x14ac:dyDescent="0.15">
      <c r="A989" s="43"/>
      <c r="B989" s="57"/>
      <c r="C989" s="57"/>
      <c r="D989" s="58"/>
      <c r="E989" s="58"/>
      <c r="F989" s="58"/>
      <c r="G989" s="46"/>
      <c r="H989" s="47"/>
      <c r="I989" s="59"/>
      <c r="J989" s="56"/>
      <c r="K989" s="61"/>
      <c r="L989" s="61"/>
      <c r="Q989" s="49"/>
      <c r="R989" s="49"/>
      <c r="S989" s="50"/>
      <c r="T989" s="50"/>
      <c r="U989" s="50"/>
      <c r="V989" s="50"/>
      <c r="W989" s="50"/>
      <c r="X989" s="50"/>
      <c r="Y989" s="50"/>
      <c r="Z989" s="50"/>
    </row>
    <row r="990" spans="1:26" x14ac:dyDescent="0.15">
      <c r="A990" s="43"/>
      <c r="B990" s="57"/>
      <c r="C990" s="57"/>
      <c r="D990" s="58"/>
      <c r="E990" s="58"/>
      <c r="F990" s="58"/>
      <c r="G990" s="46"/>
      <c r="H990" s="47"/>
      <c r="I990" s="59"/>
      <c r="J990" s="56"/>
      <c r="K990" s="61"/>
      <c r="L990" s="61"/>
      <c r="Q990" s="49"/>
      <c r="R990" s="49"/>
      <c r="S990" s="50"/>
      <c r="T990" s="50"/>
      <c r="U990" s="50"/>
      <c r="V990" s="50"/>
      <c r="W990" s="50"/>
      <c r="X990" s="50"/>
      <c r="Y990" s="50"/>
      <c r="Z990" s="50"/>
    </row>
    <row r="991" spans="1:26" x14ac:dyDescent="0.15">
      <c r="A991" s="43"/>
      <c r="B991" s="57"/>
      <c r="C991" s="57"/>
      <c r="D991" s="58"/>
      <c r="E991" s="58"/>
      <c r="F991" s="58"/>
      <c r="G991" s="46"/>
      <c r="H991" s="47"/>
      <c r="I991" s="59"/>
      <c r="J991" s="56"/>
      <c r="K991" s="61"/>
      <c r="L991" s="61"/>
      <c r="Q991" s="49"/>
      <c r="R991" s="49"/>
      <c r="S991" s="50"/>
      <c r="T991" s="50"/>
      <c r="U991" s="50"/>
      <c r="V991" s="50"/>
      <c r="W991" s="50"/>
      <c r="X991" s="50"/>
      <c r="Y991" s="50"/>
      <c r="Z991" s="50"/>
    </row>
    <row r="992" spans="1:26" x14ac:dyDescent="0.15">
      <c r="A992" s="43"/>
      <c r="B992" s="57"/>
      <c r="C992" s="57"/>
      <c r="D992" s="58"/>
      <c r="E992" s="58"/>
      <c r="F992" s="58"/>
      <c r="G992" s="46"/>
      <c r="H992" s="47"/>
      <c r="I992" s="59"/>
      <c r="J992" s="56"/>
      <c r="K992" s="61"/>
      <c r="L992" s="61"/>
      <c r="Q992" s="49"/>
      <c r="R992" s="49"/>
      <c r="S992" s="50"/>
      <c r="T992" s="50"/>
      <c r="U992" s="50"/>
      <c r="V992" s="50"/>
      <c r="W992" s="50"/>
      <c r="X992" s="50"/>
      <c r="Y992" s="50"/>
      <c r="Z992" s="50"/>
    </row>
    <row r="993" spans="1:26" x14ac:dyDescent="0.15">
      <c r="A993" s="43"/>
      <c r="B993" s="57"/>
      <c r="C993" s="57"/>
      <c r="D993" s="58"/>
      <c r="E993" s="58"/>
      <c r="F993" s="58"/>
      <c r="G993" s="46"/>
      <c r="H993" s="47"/>
      <c r="I993" s="59"/>
      <c r="J993" s="56"/>
      <c r="K993" s="61"/>
      <c r="L993" s="61"/>
      <c r="Q993" s="49"/>
      <c r="R993" s="49"/>
      <c r="S993" s="50"/>
      <c r="T993" s="50"/>
      <c r="U993" s="50"/>
      <c r="V993" s="50"/>
      <c r="W993" s="50"/>
      <c r="X993" s="50"/>
      <c r="Y993" s="50"/>
      <c r="Z993" s="50"/>
    </row>
    <row r="994" spans="1:26" x14ac:dyDescent="0.15">
      <c r="A994" s="43"/>
      <c r="B994" s="57"/>
      <c r="C994" s="57"/>
      <c r="D994" s="58"/>
      <c r="E994" s="58"/>
      <c r="F994" s="58"/>
      <c r="G994" s="46"/>
      <c r="H994" s="47"/>
      <c r="I994" s="59"/>
      <c r="J994" s="56"/>
      <c r="K994" s="61"/>
      <c r="L994" s="61"/>
      <c r="Q994" s="49"/>
      <c r="R994" s="49"/>
      <c r="S994" s="50"/>
      <c r="T994" s="50"/>
      <c r="U994" s="50"/>
      <c r="V994" s="50"/>
      <c r="W994" s="50"/>
      <c r="X994" s="50"/>
      <c r="Y994" s="50"/>
      <c r="Z994" s="50"/>
    </row>
    <row r="995" spans="1:26" x14ac:dyDescent="0.15">
      <c r="A995" s="43"/>
      <c r="B995" s="57"/>
      <c r="C995" s="57"/>
      <c r="D995" s="58"/>
      <c r="E995" s="58"/>
      <c r="F995" s="58"/>
      <c r="G995" s="46"/>
      <c r="H995" s="47"/>
      <c r="I995" s="59"/>
      <c r="J995" s="56"/>
      <c r="K995" s="61"/>
      <c r="L995" s="61"/>
      <c r="Q995" s="49"/>
      <c r="R995" s="49"/>
      <c r="S995" s="50"/>
      <c r="T995" s="50"/>
      <c r="U995" s="50"/>
      <c r="V995" s="50"/>
      <c r="W995" s="50"/>
      <c r="X995" s="50"/>
      <c r="Y995" s="50"/>
      <c r="Z995" s="50"/>
    </row>
    <row r="996" spans="1:26" x14ac:dyDescent="0.15">
      <c r="A996" s="43"/>
      <c r="B996" s="57"/>
      <c r="C996" s="57"/>
      <c r="D996" s="58"/>
      <c r="E996" s="58"/>
      <c r="F996" s="58"/>
      <c r="G996" s="46"/>
      <c r="H996" s="47"/>
      <c r="I996" s="59"/>
      <c r="J996" s="56"/>
      <c r="K996" s="61"/>
      <c r="L996" s="61"/>
      <c r="Q996" s="49"/>
      <c r="R996" s="49"/>
      <c r="S996" s="50"/>
      <c r="T996" s="50"/>
      <c r="U996" s="50"/>
      <c r="V996" s="50"/>
      <c r="W996" s="50"/>
      <c r="X996" s="50"/>
      <c r="Y996" s="50"/>
      <c r="Z996" s="50"/>
    </row>
    <row r="997" spans="1:26" x14ac:dyDescent="0.15">
      <c r="A997" s="43"/>
      <c r="B997" s="57"/>
      <c r="C997" s="57"/>
      <c r="D997" s="58"/>
      <c r="E997" s="58"/>
      <c r="F997" s="58"/>
      <c r="G997" s="46"/>
      <c r="H997" s="47"/>
      <c r="I997" s="59"/>
      <c r="J997" s="56"/>
      <c r="K997" s="61"/>
      <c r="L997" s="61"/>
      <c r="Q997" s="49"/>
      <c r="R997" s="49"/>
      <c r="S997" s="50"/>
      <c r="T997" s="50"/>
      <c r="U997" s="50"/>
      <c r="V997" s="50"/>
      <c r="W997" s="50"/>
      <c r="X997" s="50"/>
      <c r="Y997" s="50"/>
      <c r="Z997" s="50"/>
    </row>
    <row r="998" spans="1:26" x14ac:dyDescent="0.15">
      <c r="A998" s="43"/>
      <c r="B998" s="57"/>
      <c r="C998" s="57"/>
      <c r="D998" s="58"/>
      <c r="E998" s="58"/>
      <c r="F998" s="58"/>
      <c r="G998" s="46"/>
      <c r="H998" s="47"/>
      <c r="I998" s="59"/>
      <c r="J998" s="56"/>
      <c r="K998" s="61"/>
      <c r="L998" s="61"/>
      <c r="Q998" s="49"/>
      <c r="R998" s="49"/>
      <c r="S998" s="50"/>
      <c r="T998" s="50"/>
      <c r="U998" s="50"/>
      <c r="V998" s="50"/>
      <c r="W998" s="50"/>
      <c r="X998" s="50"/>
      <c r="Y998" s="50"/>
      <c r="Z998" s="50"/>
    </row>
    <row r="999" spans="1:26" x14ac:dyDescent="0.15">
      <c r="A999" s="43"/>
      <c r="B999" s="57"/>
      <c r="C999" s="57"/>
      <c r="D999" s="58"/>
      <c r="E999" s="58"/>
      <c r="F999" s="58"/>
      <c r="G999" s="46"/>
      <c r="H999" s="47"/>
      <c r="I999" s="59"/>
      <c r="J999" s="56"/>
      <c r="K999" s="61"/>
      <c r="L999" s="61"/>
      <c r="Q999" s="49"/>
      <c r="R999" s="49"/>
      <c r="S999" s="50"/>
      <c r="T999" s="50"/>
      <c r="U999" s="50"/>
      <c r="V999" s="50"/>
      <c r="W999" s="50"/>
      <c r="X999" s="50"/>
      <c r="Y999" s="50"/>
      <c r="Z999" s="50"/>
    </row>
    <row r="1000" spans="1:26" x14ac:dyDescent="0.15">
      <c r="A1000" s="43"/>
      <c r="B1000" s="57"/>
      <c r="C1000" s="57"/>
      <c r="D1000" s="58"/>
      <c r="E1000" s="58"/>
      <c r="F1000" s="58"/>
      <c r="G1000" s="46"/>
      <c r="H1000" s="47"/>
      <c r="I1000" s="59"/>
      <c r="J1000" s="56"/>
      <c r="K1000" s="61"/>
      <c r="L1000" s="61"/>
      <c r="Q1000" s="49"/>
      <c r="R1000" s="49"/>
      <c r="S1000" s="50"/>
      <c r="T1000" s="50"/>
      <c r="U1000" s="50"/>
      <c r="V1000" s="50"/>
      <c r="W1000" s="50"/>
      <c r="X1000" s="50"/>
      <c r="Y1000" s="50"/>
      <c r="Z1000" s="50"/>
    </row>
    <row r="1001" spans="1:26" x14ac:dyDescent="0.15">
      <c r="A1001" s="43"/>
      <c r="B1001" s="57"/>
      <c r="C1001" s="57"/>
      <c r="D1001" s="58"/>
      <c r="E1001" s="58"/>
      <c r="F1001" s="58"/>
      <c r="G1001" s="46"/>
      <c r="H1001" s="47"/>
      <c r="I1001" s="59"/>
      <c r="J1001" s="56"/>
      <c r="K1001" s="61"/>
      <c r="L1001" s="61"/>
      <c r="Q1001" s="49"/>
      <c r="R1001" s="49"/>
      <c r="S1001" s="50"/>
      <c r="T1001" s="50"/>
      <c r="U1001" s="50"/>
      <c r="V1001" s="50"/>
      <c r="W1001" s="50"/>
      <c r="X1001" s="50"/>
      <c r="Y1001" s="50"/>
      <c r="Z1001" s="50"/>
    </row>
    <row r="1002" spans="1:26" x14ac:dyDescent="0.15">
      <c r="A1002" s="43"/>
      <c r="B1002" s="57"/>
      <c r="C1002" s="57"/>
      <c r="D1002" s="58"/>
      <c r="E1002" s="58"/>
      <c r="F1002" s="58"/>
      <c r="G1002" s="46"/>
      <c r="H1002" s="47"/>
      <c r="I1002" s="59"/>
      <c r="J1002" s="56"/>
      <c r="K1002" s="61"/>
      <c r="L1002" s="61"/>
      <c r="Q1002" s="49"/>
      <c r="R1002" s="49"/>
      <c r="S1002" s="50"/>
      <c r="T1002" s="50"/>
      <c r="U1002" s="50"/>
      <c r="V1002" s="50"/>
      <c r="W1002" s="50"/>
      <c r="X1002" s="50"/>
      <c r="Y1002" s="50"/>
      <c r="Z1002" s="50"/>
    </row>
    <row r="1003" spans="1:26" x14ac:dyDescent="0.15">
      <c r="A1003" s="43"/>
      <c r="B1003" s="57"/>
      <c r="C1003" s="57"/>
      <c r="D1003" s="58"/>
      <c r="E1003" s="58"/>
      <c r="F1003" s="58"/>
      <c r="G1003" s="46"/>
      <c r="H1003" s="47"/>
      <c r="I1003" s="59"/>
      <c r="J1003" s="56"/>
      <c r="K1003" s="61"/>
      <c r="L1003" s="61"/>
      <c r="Q1003" s="49"/>
      <c r="R1003" s="49"/>
      <c r="S1003" s="50"/>
      <c r="T1003" s="50"/>
      <c r="U1003" s="50"/>
      <c r="V1003" s="50"/>
      <c r="W1003" s="50"/>
      <c r="X1003" s="50"/>
      <c r="Y1003" s="50"/>
      <c r="Z1003" s="50"/>
    </row>
    <row r="1004" spans="1:26" x14ac:dyDescent="0.15">
      <c r="A1004" s="43"/>
      <c r="B1004" s="57"/>
      <c r="C1004" s="57"/>
      <c r="D1004" s="58"/>
      <c r="E1004" s="58"/>
      <c r="F1004" s="58"/>
      <c r="G1004" s="46"/>
      <c r="H1004" s="47"/>
      <c r="I1004" s="59"/>
      <c r="J1004" s="56"/>
      <c r="K1004" s="61"/>
      <c r="L1004" s="61"/>
      <c r="Q1004" s="49"/>
      <c r="R1004" s="49"/>
      <c r="S1004" s="50"/>
      <c r="T1004" s="50"/>
      <c r="U1004" s="50"/>
      <c r="V1004" s="50"/>
      <c r="W1004" s="50"/>
      <c r="X1004" s="50"/>
      <c r="Y1004" s="50"/>
      <c r="Z1004" s="50"/>
    </row>
    <row r="1005" spans="1:26" x14ac:dyDescent="0.15">
      <c r="A1005" s="43"/>
      <c r="B1005" s="57"/>
      <c r="C1005" s="57"/>
      <c r="D1005" s="58"/>
      <c r="E1005" s="58"/>
      <c r="F1005" s="58"/>
      <c r="G1005" s="46"/>
      <c r="H1005" s="47"/>
      <c r="I1005" s="59"/>
      <c r="J1005" s="56"/>
      <c r="K1005" s="61"/>
      <c r="L1005" s="61"/>
      <c r="Q1005" s="49"/>
      <c r="R1005" s="49"/>
      <c r="S1005" s="50"/>
      <c r="T1005" s="50"/>
      <c r="U1005" s="50"/>
      <c r="V1005" s="50"/>
      <c r="W1005" s="50"/>
      <c r="X1005" s="50"/>
      <c r="Y1005" s="50"/>
      <c r="Z1005" s="50"/>
    </row>
    <row r="1006" spans="1:26" x14ac:dyDescent="0.15">
      <c r="A1006" s="43"/>
      <c r="B1006" s="57"/>
      <c r="C1006" s="57"/>
      <c r="D1006" s="58"/>
      <c r="E1006" s="58"/>
      <c r="F1006" s="58"/>
      <c r="G1006" s="46"/>
      <c r="H1006" s="47"/>
      <c r="I1006" s="59"/>
      <c r="J1006" s="56"/>
      <c r="K1006" s="61"/>
      <c r="L1006" s="61"/>
      <c r="Q1006" s="49"/>
      <c r="R1006" s="49"/>
      <c r="S1006" s="50"/>
      <c r="T1006" s="50"/>
      <c r="U1006" s="50"/>
      <c r="V1006" s="50"/>
      <c r="W1006" s="50"/>
      <c r="X1006" s="50"/>
      <c r="Y1006" s="50"/>
      <c r="Z1006" s="50"/>
    </row>
    <row r="1007" spans="1:26" x14ac:dyDescent="0.15">
      <c r="A1007" s="43"/>
      <c r="B1007" s="57"/>
      <c r="C1007" s="57"/>
      <c r="D1007" s="58"/>
      <c r="E1007" s="58"/>
      <c r="F1007" s="58"/>
      <c r="G1007" s="46"/>
      <c r="H1007" s="47"/>
      <c r="I1007" s="59"/>
      <c r="J1007" s="56"/>
      <c r="K1007" s="61"/>
      <c r="L1007" s="61"/>
      <c r="Q1007" s="49"/>
      <c r="R1007" s="49"/>
      <c r="S1007" s="50"/>
      <c r="T1007" s="50"/>
      <c r="U1007" s="50"/>
      <c r="V1007" s="50"/>
      <c r="W1007" s="50"/>
      <c r="X1007" s="50"/>
      <c r="Y1007" s="50"/>
      <c r="Z1007" s="50"/>
    </row>
    <row r="1008" spans="1:26" x14ac:dyDescent="0.15">
      <c r="A1008" s="43"/>
      <c r="B1008" s="57"/>
      <c r="C1008" s="57"/>
      <c r="D1008" s="58"/>
      <c r="E1008" s="58"/>
      <c r="F1008" s="58"/>
      <c r="G1008" s="46"/>
      <c r="H1008" s="47"/>
      <c r="I1008" s="59"/>
      <c r="J1008" s="56"/>
      <c r="K1008" s="61"/>
      <c r="L1008" s="61"/>
      <c r="Q1008" s="49"/>
      <c r="R1008" s="49"/>
      <c r="S1008" s="50"/>
      <c r="T1008" s="50"/>
      <c r="U1008" s="50"/>
      <c r="V1008" s="50"/>
      <c r="W1008" s="50"/>
      <c r="X1008" s="50"/>
      <c r="Y1008" s="50"/>
      <c r="Z1008" s="50"/>
    </row>
    <row r="1009" spans="1:26" x14ac:dyDescent="0.15">
      <c r="A1009" s="43"/>
      <c r="B1009" s="57"/>
      <c r="C1009" s="57"/>
      <c r="D1009" s="58"/>
      <c r="E1009" s="58"/>
      <c r="F1009" s="58"/>
      <c r="G1009" s="46"/>
      <c r="H1009" s="47"/>
      <c r="I1009" s="59"/>
      <c r="J1009" s="56"/>
      <c r="K1009" s="61"/>
      <c r="L1009" s="61"/>
      <c r="Q1009" s="49"/>
      <c r="R1009" s="49"/>
      <c r="S1009" s="50"/>
      <c r="T1009" s="50"/>
      <c r="U1009" s="50"/>
      <c r="V1009" s="50"/>
      <c r="W1009" s="50"/>
      <c r="X1009" s="50"/>
      <c r="Y1009" s="50"/>
      <c r="Z1009" s="50"/>
    </row>
    <row r="1010" spans="1:26" x14ac:dyDescent="0.15">
      <c r="A1010" s="43"/>
      <c r="B1010" s="57"/>
      <c r="C1010" s="57"/>
      <c r="D1010" s="58"/>
      <c r="E1010" s="58"/>
      <c r="F1010" s="58"/>
      <c r="G1010" s="46"/>
      <c r="H1010" s="47"/>
      <c r="I1010" s="59"/>
      <c r="J1010" s="56"/>
      <c r="K1010" s="61"/>
      <c r="L1010" s="61"/>
      <c r="Q1010" s="49"/>
      <c r="R1010" s="49"/>
      <c r="S1010" s="50"/>
      <c r="T1010" s="50"/>
      <c r="U1010" s="50"/>
      <c r="V1010" s="50"/>
      <c r="W1010" s="50"/>
      <c r="X1010" s="50"/>
      <c r="Y1010" s="50"/>
      <c r="Z1010" s="50"/>
    </row>
    <row r="1011" spans="1:26" x14ac:dyDescent="0.15">
      <c r="A1011" s="43"/>
      <c r="B1011" s="57"/>
      <c r="C1011" s="57"/>
      <c r="D1011" s="58"/>
      <c r="E1011" s="58"/>
      <c r="F1011" s="58"/>
      <c r="G1011" s="46"/>
      <c r="H1011" s="47"/>
      <c r="I1011" s="59"/>
      <c r="J1011" s="56"/>
      <c r="K1011" s="61"/>
      <c r="L1011" s="61"/>
      <c r="Q1011" s="49"/>
      <c r="R1011" s="49"/>
      <c r="S1011" s="50"/>
      <c r="T1011" s="50"/>
      <c r="U1011" s="50"/>
      <c r="V1011" s="50"/>
      <c r="W1011" s="50"/>
      <c r="X1011" s="50"/>
      <c r="Y1011" s="50"/>
      <c r="Z1011" s="50"/>
    </row>
    <row r="1012" spans="1:26" x14ac:dyDescent="0.15">
      <c r="A1012" s="43"/>
      <c r="B1012" s="57"/>
      <c r="C1012" s="57"/>
      <c r="D1012" s="58"/>
      <c r="E1012" s="58"/>
      <c r="F1012" s="58"/>
      <c r="G1012" s="46"/>
      <c r="H1012" s="47"/>
      <c r="I1012" s="59"/>
      <c r="J1012" s="56"/>
      <c r="K1012" s="61"/>
      <c r="L1012" s="61"/>
      <c r="Q1012" s="49"/>
      <c r="R1012" s="49"/>
      <c r="S1012" s="50"/>
      <c r="T1012" s="50"/>
      <c r="U1012" s="50"/>
      <c r="V1012" s="50"/>
      <c r="W1012" s="50"/>
      <c r="X1012" s="50"/>
      <c r="Y1012" s="50"/>
      <c r="Z1012" s="50"/>
    </row>
    <row r="1013" spans="1:26" x14ac:dyDescent="0.15">
      <c r="A1013" s="43"/>
      <c r="B1013" s="57"/>
      <c r="C1013" s="57"/>
      <c r="D1013" s="58"/>
      <c r="E1013" s="58"/>
      <c r="F1013" s="58"/>
      <c r="G1013" s="46"/>
      <c r="H1013" s="47"/>
      <c r="I1013" s="59"/>
      <c r="J1013" s="56"/>
      <c r="K1013" s="61"/>
      <c r="L1013" s="61"/>
      <c r="Q1013" s="49"/>
      <c r="R1013" s="49"/>
      <c r="S1013" s="50"/>
      <c r="T1013" s="50"/>
      <c r="U1013" s="50"/>
      <c r="V1013" s="50"/>
      <c r="W1013" s="50"/>
      <c r="X1013" s="50"/>
      <c r="Y1013" s="50"/>
      <c r="Z1013" s="50"/>
    </row>
    <row r="1014" spans="1:26" x14ac:dyDescent="0.15">
      <c r="A1014" s="43"/>
      <c r="B1014" s="57"/>
      <c r="C1014" s="57"/>
      <c r="D1014" s="58"/>
      <c r="E1014" s="58"/>
      <c r="F1014" s="58"/>
      <c r="G1014" s="46"/>
      <c r="H1014" s="47"/>
      <c r="I1014" s="59"/>
      <c r="J1014" s="56"/>
      <c r="K1014" s="61"/>
      <c r="L1014" s="61"/>
      <c r="Q1014" s="49"/>
      <c r="R1014" s="49"/>
      <c r="S1014" s="50"/>
      <c r="T1014" s="50"/>
      <c r="U1014" s="50"/>
      <c r="V1014" s="50"/>
      <c r="W1014" s="50"/>
      <c r="X1014" s="50"/>
      <c r="Y1014" s="50"/>
      <c r="Z1014" s="50"/>
    </row>
    <row r="1015" spans="1:26" x14ac:dyDescent="0.15">
      <c r="A1015" s="43"/>
      <c r="B1015" s="57"/>
      <c r="C1015" s="57"/>
      <c r="D1015" s="58"/>
      <c r="E1015" s="58"/>
      <c r="F1015" s="58"/>
      <c r="G1015" s="46"/>
      <c r="H1015" s="47"/>
      <c r="I1015" s="59"/>
      <c r="J1015" s="56"/>
      <c r="K1015" s="61"/>
      <c r="L1015" s="61"/>
      <c r="Q1015" s="49"/>
      <c r="R1015" s="49"/>
      <c r="S1015" s="50"/>
      <c r="T1015" s="50"/>
      <c r="U1015" s="50"/>
      <c r="V1015" s="50"/>
      <c r="W1015" s="50"/>
      <c r="X1015" s="50"/>
      <c r="Y1015" s="50"/>
      <c r="Z1015" s="50"/>
    </row>
    <row r="1016" spans="1:26" x14ac:dyDescent="0.15">
      <c r="A1016" s="43"/>
      <c r="B1016" s="57"/>
      <c r="C1016" s="57"/>
      <c r="D1016" s="58"/>
      <c r="E1016" s="58"/>
      <c r="F1016" s="58"/>
      <c r="G1016" s="46"/>
      <c r="H1016" s="47"/>
      <c r="I1016" s="59"/>
      <c r="J1016" s="56"/>
      <c r="K1016" s="61"/>
      <c r="L1016" s="61"/>
      <c r="Q1016" s="49"/>
      <c r="R1016" s="49"/>
      <c r="S1016" s="50"/>
      <c r="T1016" s="50"/>
      <c r="U1016" s="50"/>
      <c r="V1016" s="50"/>
      <c r="W1016" s="50"/>
      <c r="X1016" s="50"/>
      <c r="Y1016" s="50"/>
      <c r="Z1016" s="50"/>
    </row>
    <row r="1017" spans="1:26" x14ac:dyDescent="0.15">
      <c r="A1017" s="43"/>
      <c r="B1017" s="57"/>
      <c r="C1017" s="57"/>
      <c r="D1017" s="58"/>
      <c r="E1017" s="58"/>
      <c r="F1017" s="58"/>
      <c r="G1017" s="46"/>
      <c r="H1017" s="47"/>
      <c r="I1017" s="59"/>
      <c r="J1017" s="56"/>
      <c r="K1017" s="61"/>
      <c r="L1017" s="61"/>
      <c r="Q1017" s="49"/>
      <c r="R1017" s="49"/>
      <c r="S1017" s="50"/>
      <c r="T1017" s="50"/>
      <c r="U1017" s="50"/>
      <c r="V1017" s="50"/>
      <c r="W1017" s="50"/>
      <c r="X1017" s="50"/>
      <c r="Y1017" s="50"/>
      <c r="Z1017" s="50"/>
    </row>
    <row r="1018" spans="1:26" x14ac:dyDescent="0.15">
      <c r="A1018" s="43"/>
      <c r="B1018" s="57"/>
      <c r="C1018" s="57"/>
      <c r="D1018" s="58"/>
      <c r="E1018" s="58"/>
      <c r="F1018" s="58"/>
      <c r="G1018" s="46"/>
      <c r="H1018" s="47"/>
      <c r="I1018" s="59"/>
      <c r="J1018" s="56"/>
      <c r="K1018" s="61"/>
      <c r="L1018" s="61"/>
      <c r="Q1018" s="49"/>
      <c r="R1018" s="49"/>
      <c r="S1018" s="50"/>
      <c r="T1018" s="50"/>
      <c r="U1018" s="50"/>
      <c r="V1018" s="50"/>
      <c r="W1018" s="50"/>
      <c r="X1018" s="50"/>
      <c r="Y1018" s="50"/>
      <c r="Z1018" s="50"/>
    </row>
    <row r="1019" spans="1:26" x14ac:dyDescent="0.15">
      <c r="A1019" s="43"/>
      <c r="B1019" s="57"/>
      <c r="C1019" s="57"/>
      <c r="D1019" s="58"/>
      <c r="E1019" s="58"/>
      <c r="F1019" s="58"/>
      <c r="G1019" s="46"/>
      <c r="H1019" s="47"/>
      <c r="I1019" s="59"/>
      <c r="J1019" s="56"/>
      <c r="K1019" s="61"/>
      <c r="L1019" s="61"/>
      <c r="Q1019" s="49"/>
      <c r="R1019" s="49"/>
      <c r="S1019" s="50"/>
      <c r="T1019" s="50"/>
      <c r="U1019" s="50"/>
      <c r="V1019" s="50"/>
      <c r="W1019" s="50"/>
      <c r="X1019" s="50"/>
      <c r="Y1019" s="50"/>
      <c r="Z1019" s="50"/>
    </row>
    <row r="1020" spans="1:26" x14ac:dyDescent="0.15">
      <c r="A1020" s="43"/>
      <c r="B1020" s="57"/>
      <c r="C1020" s="57"/>
      <c r="D1020" s="58"/>
      <c r="E1020" s="58"/>
      <c r="F1020" s="58"/>
      <c r="G1020" s="46"/>
      <c r="H1020" s="47"/>
      <c r="I1020" s="59"/>
      <c r="J1020" s="56"/>
      <c r="K1020" s="61"/>
      <c r="L1020" s="61"/>
      <c r="Q1020" s="49"/>
      <c r="R1020" s="49"/>
      <c r="S1020" s="50"/>
      <c r="T1020" s="50"/>
      <c r="U1020" s="50"/>
      <c r="V1020" s="50"/>
      <c r="W1020" s="50"/>
      <c r="X1020" s="50"/>
      <c r="Y1020" s="50"/>
      <c r="Z1020" s="50"/>
    </row>
    <row r="1021" spans="1:26" x14ac:dyDescent="0.15">
      <c r="A1021" s="43"/>
      <c r="B1021" s="57"/>
      <c r="C1021" s="57"/>
      <c r="D1021" s="58"/>
      <c r="E1021" s="58"/>
      <c r="F1021" s="58"/>
      <c r="G1021" s="46"/>
      <c r="H1021" s="47"/>
      <c r="I1021" s="59"/>
      <c r="J1021" s="56"/>
      <c r="K1021" s="61"/>
      <c r="L1021" s="61"/>
      <c r="Q1021" s="49"/>
      <c r="R1021" s="49"/>
      <c r="S1021" s="50"/>
      <c r="T1021" s="50"/>
      <c r="U1021" s="50"/>
      <c r="V1021" s="50"/>
      <c r="W1021" s="50"/>
      <c r="X1021" s="50"/>
      <c r="Y1021" s="50"/>
      <c r="Z1021" s="50"/>
    </row>
    <row r="1022" spans="1:26" x14ac:dyDescent="0.15">
      <c r="A1022" s="43"/>
      <c r="B1022" s="57"/>
      <c r="C1022" s="57"/>
      <c r="D1022" s="58"/>
      <c r="E1022" s="58"/>
      <c r="F1022" s="58"/>
      <c r="G1022" s="46"/>
      <c r="H1022" s="47"/>
      <c r="I1022" s="59"/>
      <c r="J1022" s="56"/>
      <c r="K1022" s="61"/>
      <c r="L1022" s="61"/>
      <c r="Q1022" s="49"/>
      <c r="R1022" s="49"/>
      <c r="S1022" s="50"/>
      <c r="T1022" s="50"/>
      <c r="U1022" s="50"/>
      <c r="V1022" s="50"/>
      <c r="W1022" s="50"/>
      <c r="X1022" s="50"/>
      <c r="Y1022" s="50"/>
      <c r="Z1022" s="50"/>
    </row>
    <row r="1023" spans="1:26" x14ac:dyDescent="0.15">
      <c r="A1023" s="43"/>
      <c r="B1023" s="57"/>
      <c r="C1023" s="57"/>
      <c r="D1023" s="58"/>
      <c r="E1023" s="58"/>
      <c r="F1023" s="58"/>
      <c r="G1023" s="46"/>
      <c r="H1023" s="47"/>
      <c r="I1023" s="59"/>
      <c r="J1023" s="56"/>
      <c r="K1023" s="61"/>
      <c r="L1023" s="61"/>
      <c r="Q1023" s="49"/>
      <c r="R1023" s="49"/>
      <c r="S1023" s="50"/>
      <c r="T1023" s="50"/>
      <c r="U1023" s="50"/>
      <c r="V1023" s="50"/>
      <c r="W1023" s="50"/>
      <c r="X1023" s="50"/>
      <c r="Y1023" s="50"/>
      <c r="Z1023" s="50"/>
    </row>
    <row r="1024" spans="1:26" x14ac:dyDescent="0.15">
      <c r="A1024" s="43"/>
      <c r="B1024" s="57"/>
      <c r="C1024" s="57"/>
      <c r="D1024" s="58"/>
      <c r="E1024" s="58"/>
      <c r="F1024" s="58"/>
      <c r="G1024" s="46"/>
      <c r="H1024" s="47"/>
      <c r="I1024" s="59"/>
      <c r="J1024" s="56"/>
      <c r="K1024" s="61"/>
      <c r="L1024" s="61"/>
      <c r="Q1024" s="49"/>
      <c r="R1024" s="49"/>
      <c r="S1024" s="50"/>
      <c r="T1024" s="50"/>
      <c r="U1024" s="50"/>
      <c r="V1024" s="50"/>
      <c r="W1024" s="50"/>
      <c r="X1024" s="50"/>
      <c r="Y1024" s="50"/>
      <c r="Z1024" s="50"/>
    </row>
    <row r="1025" spans="1:26" x14ac:dyDescent="0.15">
      <c r="A1025" s="43"/>
      <c r="B1025" s="57"/>
      <c r="C1025" s="57"/>
      <c r="D1025" s="58"/>
      <c r="E1025" s="58"/>
      <c r="F1025" s="58"/>
      <c r="G1025" s="46"/>
      <c r="H1025" s="47"/>
      <c r="I1025" s="59"/>
      <c r="J1025" s="56"/>
      <c r="K1025" s="61"/>
      <c r="L1025" s="61"/>
      <c r="Q1025" s="49"/>
      <c r="R1025" s="49"/>
      <c r="S1025" s="50"/>
      <c r="T1025" s="50"/>
      <c r="U1025" s="50"/>
      <c r="V1025" s="50"/>
      <c r="W1025" s="50"/>
      <c r="X1025" s="50"/>
      <c r="Y1025" s="50"/>
      <c r="Z1025" s="50"/>
    </row>
    <row r="1026" spans="1:26" x14ac:dyDescent="0.15">
      <c r="A1026" s="43"/>
      <c r="B1026" s="57"/>
      <c r="C1026" s="57"/>
      <c r="D1026" s="58"/>
      <c r="E1026" s="58"/>
      <c r="F1026" s="58"/>
      <c r="G1026" s="46"/>
      <c r="H1026" s="47"/>
      <c r="I1026" s="59"/>
      <c r="J1026" s="56"/>
      <c r="K1026" s="61"/>
      <c r="L1026" s="61"/>
      <c r="Q1026" s="49"/>
      <c r="R1026" s="49"/>
      <c r="S1026" s="50"/>
      <c r="T1026" s="50"/>
      <c r="U1026" s="50"/>
      <c r="V1026" s="50"/>
      <c r="W1026" s="50"/>
      <c r="X1026" s="50"/>
      <c r="Y1026" s="50"/>
      <c r="Z1026" s="50"/>
    </row>
    <row r="1027" spans="1:26" x14ac:dyDescent="0.15">
      <c r="A1027" s="43"/>
      <c r="B1027" s="57"/>
      <c r="C1027" s="57"/>
      <c r="D1027" s="58"/>
      <c r="E1027" s="58"/>
      <c r="F1027" s="58"/>
      <c r="G1027" s="46"/>
      <c r="H1027" s="47"/>
      <c r="I1027" s="59"/>
      <c r="J1027" s="56"/>
      <c r="K1027" s="61"/>
      <c r="L1027" s="61"/>
      <c r="Q1027" s="49"/>
      <c r="R1027" s="49"/>
      <c r="S1027" s="50"/>
      <c r="T1027" s="50"/>
      <c r="U1027" s="50"/>
      <c r="V1027" s="50"/>
      <c r="W1027" s="50"/>
      <c r="X1027" s="50"/>
      <c r="Y1027" s="50"/>
      <c r="Z1027" s="50"/>
    </row>
    <row r="1028" spans="1:26" x14ac:dyDescent="0.15">
      <c r="A1028" s="43"/>
      <c r="B1028" s="57"/>
      <c r="C1028" s="57"/>
      <c r="D1028" s="58"/>
      <c r="E1028" s="58"/>
      <c r="F1028" s="58"/>
      <c r="G1028" s="46"/>
      <c r="H1028" s="47"/>
      <c r="I1028" s="59"/>
      <c r="J1028" s="56"/>
      <c r="K1028" s="61"/>
      <c r="L1028" s="61"/>
      <c r="Q1028" s="49"/>
      <c r="R1028" s="49"/>
      <c r="S1028" s="50"/>
      <c r="T1028" s="50"/>
      <c r="U1028" s="50"/>
      <c r="V1028" s="50"/>
      <c r="W1028" s="50"/>
      <c r="X1028" s="50"/>
      <c r="Y1028" s="50"/>
      <c r="Z1028" s="50"/>
    </row>
    <row r="1029" spans="1:26" x14ac:dyDescent="0.15">
      <c r="A1029" s="43"/>
      <c r="B1029" s="57"/>
      <c r="C1029" s="57"/>
      <c r="D1029" s="58"/>
      <c r="E1029" s="58"/>
      <c r="F1029" s="58"/>
      <c r="G1029" s="46"/>
      <c r="H1029" s="47"/>
      <c r="I1029" s="59"/>
      <c r="J1029" s="56"/>
      <c r="K1029" s="61"/>
      <c r="L1029" s="61"/>
      <c r="Q1029" s="49"/>
      <c r="R1029" s="49"/>
      <c r="S1029" s="50"/>
      <c r="T1029" s="50"/>
      <c r="U1029" s="50"/>
      <c r="V1029" s="50"/>
      <c r="W1029" s="50"/>
      <c r="X1029" s="50"/>
      <c r="Y1029" s="50"/>
      <c r="Z1029" s="50"/>
    </row>
    <row r="1030" spans="1:26" x14ac:dyDescent="0.15">
      <c r="A1030" s="43"/>
      <c r="B1030" s="57"/>
      <c r="C1030" s="57"/>
      <c r="D1030" s="58"/>
      <c r="E1030" s="58"/>
      <c r="F1030" s="58"/>
      <c r="G1030" s="46"/>
      <c r="H1030" s="47"/>
      <c r="I1030" s="59"/>
      <c r="J1030" s="56"/>
      <c r="K1030" s="61"/>
      <c r="L1030" s="61"/>
      <c r="Q1030" s="49"/>
      <c r="R1030" s="49"/>
      <c r="S1030" s="50"/>
      <c r="T1030" s="50"/>
      <c r="U1030" s="50"/>
      <c r="V1030" s="50"/>
      <c r="W1030" s="50"/>
      <c r="X1030" s="50"/>
      <c r="Y1030" s="50"/>
      <c r="Z1030" s="50"/>
    </row>
    <row r="1031" spans="1:26" x14ac:dyDescent="0.15">
      <c r="A1031" s="43"/>
      <c r="B1031" s="57"/>
      <c r="C1031" s="57"/>
      <c r="D1031" s="58"/>
      <c r="E1031" s="58"/>
      <c r="F1031" s="58"/>
      <c r="G1031" s="46"/>
      <c r="H1031" s="47"/>
      <c r="I1031" s="59"/>
      <c r="J1031" s="56"/>
      <c r="K1031" s="61"/>
      <c r="L1031" s="61"/>
      <c r="Q1031" s="49"/>
      <c r="R1031" s="49"/>
      <c r="S1031" s="50"/>
      <c r="T1031" s="50"/>
      <c r="U1031" s="50"/>
      <c r="V1031" s="50"/>
      <c r="W1031" s="50"/>
      <c r="X1031" s="50"/>
      <c r="Y1031" s="50"/>
      <c r="Z1031" s="50"/>
    </row>
    <row r="1032" spans="1:26" x14ac:dyDescent="0.15">
      <c r="A1032" s="43"/>
      <c r="B1032" s="57"/>
      <c r="C1032" s="57"/>
      <c r="D1032" s="58"/>
      <c r="E1032" s="58"/>
      <c r="F1032" s="58"/>
      <c r="G1032" s="46"/>
      <c r="H1032" s="47"/>
      <c r="I1032" s="59"/>
      <c r="J1032" s="56"/>
      <c r="K1032" s="61"/>
      <c r="L1032" s="61"/>
      <c r="Q1032" s="49"/>
      <c r="R1032" s="49"/>
      <c r="S1032" s="50"/>
      <c r="T1032" s="50"/>
      <c r="U1032" s="50"/>
      <c r="V1032" s="50"/>
      <c r="W1032" s="50"/>
      <c r="X1032" s="50"/>
      <c r="Y1032" s="50"/>
      <c r="Z1032" s="50"/>
    </row>
    <row r="1033" spans="1:26" x14ac:dyDescent="0.15">
      <c r="A1033" s="43"/>
      <c r="B1033" s="57"/>
      <c r="C1033" s="57"/>
      <c r="D1033" s="58"/>
      <c r="E1033" s="58"/>
      <c r="F1033" s="58"/>
      <c r="G1033" s="46"/>
      <c r="H1033" s="47"/>
      <c r="I1033" s="59"/>
      <c r="J1033" s="56"/>
      <c r="K1033" s="61"/>
      <c r="L1033" s="61"/>
      <c r="Q1033" s="49"/>
      <c r="R1033" s="49"/>
      <c r="S1033" s="50"/>
      <c r="T1033" s="50"/>
      <c r="U1033" s="50"/>
      <c r="V1033" s="50"/>
      <c r="W1033" s="50"/>
      <c r="X1033" s="50"/>
      <c r="Y1033" s="50"/>
      <c r="Z1033" s="50"/>
    </row>
    <row r="1034" spans="1:26" x14ac:dyDescent="0.15">
      <c r="A1034" s="43"/>
      <c r="B1034" s="57"/>
      <c r="C1034" s="57"/>
      <c r="D1034" s="58"/>
      <c r="E1034" s="58"/>
      <c r="F1034" s="58"/>
      <c r="G1034" s="46"/>
      <c r="H1034" s="47"/>
      <c r="I1034" s="59"/>
      <c r="J1034" s="56"/>
      <c r="K1034" s="61"/>
      <c r="L1034" s="61"/>
      <c r="Q1034" s="49"/>
      <c r="R1034" s="49"/>
      <c r="S1034" s="50"/>
      <c r="T1034" s="50"/>
      <c r="U1034" s="50"/>
      <c r="V1034" s="50"/>
      <c r="W1034" s="50"/>
      <c r="X1034" s="50"/>
      <c r="Y1034" s="50"/>
      <c r="Z1034" s="50"/>
    </row>
    <row r="1035" spans="1:26" x14ac:dyDescent="0.15">
      <c r="A1035" s="43"/>
      <c r="B1035" s="57"/>
      <c r="C1035" s="57"/>
      <c r="D1035" s="58"/>
      <c r="E1035" s="58"/>
      <c r="F1035" s="58"/>
      <c r="G1035" s="46"/>
      <c r="H1035" s="47"/>
      <c r="I1035" s="59"/>
      <c r="J1035" s="56"/>
      <c r="K1035" s="61"/>
      <c r="L1035" s="61"/>
      <c r="Q1035" s="49"/>
      <c r="R1035" s="49"/>
      <c r="S1035" s="50"/>
      <c r="T1035" s="50"/>
      <c r="U1035" s="50"/>
      <c r="V1035" s="50"/>
      <c r="W1035" s="50"/>
      <c r="X1035" s="50"/>
      <c r="Y1035" s="50"/>
      <c r="Z1035" s="50"/>
    </row>
    <row r="1036" spans="1:26" x14ac:dyDescent="0.15">
      <c r="A1036" s="43"/>
      <c r="B1036" s="57"/>
      <c r="C1036" s="57"/>
      <c r="D1036" s="58"/>
      <c r="E1036" s="58"/>
      <c r="F1036" s="58"/>
      <c r="G1036" s="46"/>
      <c r="H1036" s="47"/>
      <c r="I1036" s="59"/>
      <c r="J1036" s="56"/>
      <c r="K1036" s="61"/>
      <c r="L1036" s="61"/>
      <c r="Q1036" s="49"/>
      <c r="R1036" s="49"/>
      <c r="S1036" s="50"/>
      <c r="T1036" s="50"/>
      <c r="U1036" s="50"/>
      <c r="V1036" s="50"/>
      <c r="W1036" s="50"/>
      <c r="X1036" s="50"/>
      <c r="Y1036" s="50"/>
      <c r="Z1036" s="50"/>
    </row>
    <row r="1037" spans="1:26" x14ac:dyDescent="0.15">
      <c r="A1037" s="43"/>
      <c r="B1037" s="57"/>
      <c r="C1037" s="57"/>
      <c r="D1037" s="58"/>
      <c r="E1037" s="58"/>
      <c r="F1037" s="58"/>
      <c r="G1037" s="46"/>
      <c r="H1037" s="47"/>
      <c r="I1037" s="59"/>
      <c r="J1037" s="56"/>
      <c r="K1037" s="61"/>
      <c r="L1037" s="61"/>
      <c r="Q1037" s="49"/>
      <c r="R1037" s="49"/>
      <c r="S1037" s="50"/>
      <c r="T1037" s="50"/>
      <c r="U1037" s="50"/>
      <c r="V1037" s="50"/>
      <c r="W1037" s="50"/>
      <c r="X1037" s="50"/>
      <c r="Y1037" s="50"/>
      <c r="Z1037" s="50"/>
    </row>
    <row r="1038" spans="1:26" x14ac:dyDescent="0.15">
      <c r="A1038" s="43"/>
      <c r="B1038" s="57"/>
      <c r="C1038" s="57"/>
      <c r="D1038" s="58"/>
      <c r="E1038" s="58"/>
      <c r="F1038" s="58"/>
      <c r="G1038" s="46"/>
      <c r="H1038" s="47"/>
      <c r="I1038" s="59"/>
      <c r="J1038" s="56"/>
      <c r="K1038" s="61"/>
      <c r="L1038" s="61"/>
      <c r="Q1038" s="49"/>
      <c r="R1038" s="49"/>
      <c r="S1038" s="50"/>
      <c r="T1038" s="50"/>
      <c r="U1038" s="50"/>
      <c r="V1038" s="50"/>
      <c r="W1038" s="50"/>
      <c r="X1038" s="50"/>
      <c r="Y1038" s="50"/>
      <c r="Z1038" s="50"/>
    </row>
    <row r="1039" spans="1:26" x14ac:dyDescent="0.15">
      <c r="A1039" s="43"/>
      <c r="B1039" s="57"/>
      <c r="C1039" s="57"/>
      <c r="D1039" s="58"/>
      <c r="E1039" s="58"/>
      <c r="F1039" s="58"/>
      <c r="G1039" s="46"/>
      <c r="H1039" s="47"/>
      <c r="I1039" s="59"/>
      <c r="J1039" s="56"/>
      <c r="K1039" s="61"/>
      <c r="L1039" s="61"/>
      <c r="Q1039" s="49"/>
      <c r="R1039" s="49"/>
      <c r="S1039" s="50"/>
      <c r="T1039" s="50"/>
      <c r="U1039" s="50"/>
      <c r="V1039" s="50"/>
      <c r="W1039" s="50"/>
      <c r="X1039" s="50"/>
      <c r="Y1039" s="50"/>
      <c r="Z1039" s="50"/>
    </row>
    <row r="1040" spans="1:26" x14ac:dyDescent="0.15">
      <c r="A1040" s="43"/>
      <c r="B1040" s="57"/>
      <c r="C1040" s="57"/>
      <c r="D1040" s="58"/>
      <c r="E1040" s="58"/>
      <c r="F1040" s="58"/>
      <c r="G1040" s="46"/>
      <c r="H1040" s="47"/>
      <c r="I1040" s="59"/>
      <c r="J1040" s="56"/>
      <c r="K1040" s="61"/>
      <c r="L1040" s="61"/>
      <c r="Q1040" s="49"/>
      <c r="R1040" s="49"/>
      <c r="S1040" s="50"/>
      <c r="T1040" s="50"/>
      <c r="U1040" s="50"/>
      <c r="V1040" s="50"/>
      <c r="W1040" s="50"/>
      <c r="X1040" s="50"/>
      <c r="Y1040" s="50"/>
      <c r="Z1040" s="50"/>
    </row>
    <row r="1041" spans="1:26" x14ac:dyDescent="0.15">
      <c r="A1041" s="43"/>
      <c r="B1041" s="57"/>
      <c r="C1041" s="57"/>
      <c r="D1041" s="58"/>
      <c r="E1041" s="58"/>
      <c r="F1041" s="58"/>
      <c r="G1041" s="46"/>
      <c r="H1041" s="47"/>
      <c r="I1041" s="59"/>
      <c r="J1041" s="56"/>
      <c r="K1041" s="61"/>
      <c r="L1041" s="61"/>
      <c r="Q1041" s="49"/>
      <c r="R1041" s="49"/>
      <c r="S1041" s="50"/>
      <c r="T1041" s="50"/>
      <c r="U1041" s="50"/>
      <c r="V1041" s="50"/>
      <c r="W1041" s="50"/>
      <c r="X1041" s="50"/>
      <c r="Y1041" s="50"/>
      <c r="Z1041" s="50"/>
    </row>
    <row r="1042" spans="1:26" x14ac:dyDescent="0.15">
      <c r="A1042" s="43"/>
      <c r="B1042" s="57"/>
      <c r="C1042" s="57"/>
      <c r="D1042" s="58"/>
      <c r="E1042" s="58"/>
      <c r="F1042" s="58"/>
      <c r="G1042" s="46"/>
      <c r="H1042" s="47"/>
      <c r="I1042" s="59"/>
      <c r="J1042" s="56"/>
      <c r="K1042" s="61"/>
      <c r="L1042" s="61"/>
      <c r="Q1042" s="49"/>
      <c r="R1042" s="49"/>
      <c r="S1042" s="50"/>
      <c r="T1042" s="50"/>
      <c r="U1042" s="50"/>
      <c r="V1042" s="50"/>
      <c r="W1042" s="50"/>
      <c r="X1042" s="50"/>
      <c r="Y1042" s="50"/>
      <c r="Z1042" s="50"/>
    </row>
    <row r="1043" spans="1:26" x14ac:dyDescent="0.15">
      <c r="A1043" s="43"/>
      <c r="B1043" s="57"/>
      <c r="C1043" s="57"/>
      <c r="D1043" s="58"/>
      <c r="E1043" s="58"/>
      <c r="F1043" s="58"/>
      <c r="G1043" s="46"/>
      <c r="H1043" s="47"/>
      <c r="I1043" s="59"/>
      <c r="J1043" s="56"/>
      <c r="K1043" s="61"/>
      <c r="L1043" s="61"/>
      <c r="Q1043" s="49"/>
      <c r="R1043" s="49"/>
      <c r="S1043" s="50"/>
      <c r="T1043" s="50"/>
      <c r="U1043" s="50"/>
      <c r="V1043" s="50"/>
      <c r="W1043" s="50"/>
      <c r="X1043" s="50"/>
      <c r="Y1043" s="50"/>
      <c r="Z1043" s="50"/>
    </row>
    <row r="1044" spans="1:26" x14ac:dyDescent="0.15">
      <c r="A1044" s="43"/>
      <c r="B1044" s="57"/>
      <c r="C1044" s="57"/>
      <c r="D1044" s="58"/>
      <c r="E1044" s="58"/>
      <c r="F1044" s="58"/>
      <c r="G1044" s="46"/>
      <c r="H1044" s="47"/>
      <c r="I1044" s="59"/>
      <c r="J1044" s="56"/>
      <c r="K1044" s="61"/>
      <c r="L1044" s="61"/>
      <c r="Q1044" s="49"/>
      <c r="R1044" s="49"/>
      <c r="S1044" s="50"/>
      <c r="T1044" s="50"/>
      <c r="U1044" s="50"/>
      <c r="V1044" s="50"/>
      <c r="W1044" s="50"/>
      <c r="X1044" s="50"/>
      <c r="Y1044" s="50"/>
      <c r="Z1044" s="50"/>
    </row>
    <row r="1045" spans="1:26" x14ac:dyDescent="0.15">
      <c r="A1045" s="43"/>
      <c r="B1045" s="57"/>
      <c r="C1045" s="57"/>
      <c r="D1045" s="58"/>
      <c r="E1045" s="58"/>
      <c r="F1045" s="58"/>
      <c r="G1045" s="46"/>
      <c r="H1045" s="47"/>
      <c r="I1045" s="59"/>
      <c r="J1045" s="56"/>
      <c r="K1045" s="61"/>
      <c r="L1045" s="61"/>
      <c r="Q1045" s="49"/>
      <c r="R1045" s="49"/>
      <c r="S1045" s="50"/>
      <c r="T1045" s="50"/>
      <c r="U1045" s="50"/>
      <c r="V1045" s="50"/>
      <c r="W1045" s="50"/>
      <c r="X1045" s="50"/>
      <c r="Y1045" s="50"/>
      <c r="Z1045" s="50"/>
    </row>
    <row r="1046" spans="1:26" x14ac:dyDescent="0.15">
      <c r="A1046" s="43"/>
      <c r="B1046" s="57"/>
      <c r="C1046" s="57"/>
      <c r="D1046" s="58"/>
      <c r="E1046" s="58"/>
      <c r="F1046" s="58"/>
      <c r="G1046" s="46"/>
      <c r="H1046" s="47"/>
      <c r="I1046" s="59"/>
      <c r="J1046" s="56"/>
      <c r="K1046" s="61"/>
      <c r="L1046" s="61"/>
      <c r="Q1046" s="49"/>
      <c r="R1046" s="49"/>
      <c r="S1046" s="50"/>
      <c r="T1046" s="50"/>
      <c r="U1046" s="50"/>
      <c r="V1046" s="50"/>
      <c r="W1046" s="50"/>
      <c r="X1046" s="50"/>
      <c r="Y1046" s="50"/>
      <c r="Z1046" s="50"/>
    </row>
    <row r="1047" spans="1:26" x14ac:dyDescent="0.15">
      <c r="A1047" s="43"/>
      <c r="B1047" s="57"/>
      <c r="C1047" s="57"/>
      <c r="D1047" s="58"/>
      <c r="E1047" s="58"/>
      <c r="F1047" s="58"/>
      <c r="G1047" s="46"/>
      <c r="H1047" s="47"/>
      <c r="I1047" s="59"/>
      <c r="J1047" s="56"/>
      <c r="K1047" s="61"/>
      <c r="L1047" s="61"/>
      <c r="Q1047" s="49"/>
      <c r="R1047" s="49"/>
      <c r="S1047" s="50"/>
      <c r="T1047" s="50"/>
      <c r="U1047" s="50"/>
      <c r="V1047" s="50"/>
      <c r="W1047" s="50"/>
      <c r="X1047" s="50"/>
      <c r="Y1047" s="50"/>
      <c r="Z1047" s="50"/>
    </row>
    <row r="1048" spans="1:26" x14ac:dyDescent="0.15">
      <c r="A1048" s="43"/>
      <c r="B1048" s="57"/>
      <c r="C1048" s="57"/>
      <c r="D1048" s="58"/>
      <c r="E1048" s="58"/>
      <c r="F1048" s="58"/>
      <c r="G1048" s="46"/>
      <c r="H1048" s="47"/>
      <c r="I1048" s="59"/>
      <c r="J1048" s="56"/>
      <c r="K1048" s="61"/>
      <c r="L1048" s="61"/>
      <c r="Q1048" s="49"/>
      <c r="R1048" s="49"/>
      <c r="S1048" s="50"/>
      <c r="T1048" s="50"/>
      <c r="U1048" s="50"/>
      <c r="V1048" s="50"/>
      <c r="W1048" s="50"/>
      <c r="X1048" s="50"/>
      <c r="Y1048" s="50"/>
      <c r="Z1048" s="50"/>
    </row>
    <row r="1049" spans="1:26" x14ac:dyDescent="0.15">
      <c r="A1049" s="43"/>
      <c r="B1049" s="57"/>
      <c r="C1049" s="57"/>
      <c r="D1049" s="58"/>
      <c r="E1049" s="58"/>
      <c r="F1049" s="58"/>
      <c r="G1049" s="46"/>
      <c r="H1049" s="47"/>
      <c r="I1049" s="59"/>
      <c r="J1049" s="56"/>
      <c r="K1049" s="61"/>
      <c r="L1049" s="61"/>
      <c r="Q1049" s="49"/>
      <c r="R1049" s="49"/>
      <c r="S1049" s="50"/>
      <c r="T1049" s="50"/>
      <c r="U1049" s="50"/>
      <c r="V1049" s="50"/>
      <c r="W1049" s="50"/>
      <c r="X1049" s="50"/>
      <c r="Y1049" s="50"/>
      <c r="Z1049" s="50"/>
    </row>
    <row r="1050" spans="1:26" x14ac:dyDescent="0.15">
      <c r="A1050" s="43"/>
      <c r="B1050" s="57"/>
      <c r="C1050" s="57"/>
      <c r="D1050" s="58"/>
      <c r="E1050" s="58"/>
      <c r="F1050" s="58"/>
      <c r="G1050" s="46"/>
      <c r="H1050" s="47"/>
      <c r="I1050" s="59"/>
      <c r="J1050" s="56"/>
      <c r="K1050" s="61"/>
      <c r="L1050" s="61"/>
      <c r="Q1050" s="49"/>
      <c r="R1050" s="49"/>
      <c r="S1050" s="50"/>
      <c r="T1050" s="50"/>
      <c r="U1050" s="50"/>
      <c r="V1050" s="50"/>
      <c r="W1050" s="50"/>
      <c r="X1050" s="50"/>
      <c r="Y1050" s="50"/>
      <c r="Z1050" s="50"/>
    </row>
    <row r="1051" spans="1:26" x14ac:dyDescent="0.15">
      <c r="A1051" s="43"/>
      <c r="B1051" s="57"/>
      <c r="C1051" s="57"/>
      <c r="D1051" s="58"/>
      <c r="E1051" s="58"/>
      <c r="F1051" s="58"/>
      <c r="G1051" s="46"/>
      <c r="H1051" s="47"/>
      <c r="I1051" s="59"/>
      <c r="J1051" s="56"/>
      <c r="K1051" s="61"/>
      <c r="L1051" s="61"/>
      <c r="Q1051" s="49"/>
      <c r="R1051" s="49"/>
      <c r="S1051" s="50"/>
      <c r="T1051" s="50"/>
      <c r="U1051" s="50"/>
      <c r="V1051" s="50"/>
      <c r="W1051" s="50"/>
      <c r="X1051" s="50"/>
      <c r="Y1051" s="50"/>
      <c r="Z1051" s="50"/>
    </row>
    <row r="1052" spans="1:26" x14ac:dyDescent="0.15">
      <c r="A1052" s="43"/>
      <c r="B1052" s="57"/>
      <c r="C1052" s="57"/>
      <c r="D1052" s="58"/>
      <c r="E1052" s="58"/>
      <c r="F1052" s="58"/>
      <c r="G1052" s="46"/>
      <c r="H1052" s="47"/>
      <c r="I1052" s="59"/>
      <c r="J1052" s="56"/>
      <c r="K1052" s="61"/>
      <c r="L1052" s="61"/>
      <c r="Q1052" s="49"/>
      <c r="R1052" s="49"/>
      <c r="S1052" s="50"/>
      <c r="T1052" s="50"/>
      <c r="U1052" s="50"/>
      <c r="V1052" s="50"/>
      <c r="W1052" s="50"/>
      <c r="X1052" s="50"/>
      <c r="Y1052" s="50"/>
      <c r="Z1052" s="50"/>
    </row>
    <row r="1053" spans="1:26" x14ac:dyDescent="0.15">
      <c r="A1053" s="43"/>
      <c r="B1053" s="57"/>
      <c r="C1053" s="57"/>
      <c r="D1053" s="58"/>
      <c r="E1053" s="58"/>
      <c r="F1053" s="58"/>
      <c r="G1053" s="46"/>
      <c r="H1053" s="47"/>
      <c r="I1053" s="59"/>
      <c r="J1053" s="56"/>
      <c r="K1053" s="61"/>
      <c r="L1053" s="61"/>
      <c r="Q1053" s="49"/>
      <c r="R1053" s="49"/>
      <c r="S1053" s="50"/>
      <c r="T1053" s="50"/>
      <c r="U1053" s="50"/>
      <c r="V1053" s="50"/>
      <c r="W1053" s="50"/>
      <c r="X1053" s="50"/>
      <c r="Y1053" s="50"/>
      <c r="Z1053" s="50"/>
    </row>
    <row r="1054" spans="1:26" x14ac:dyDescent="0.15">
      <c r="A1054" s="43"/>
      <c r="B1054" s="57"/>
      <c r="C1054" s="57"/>
      <c r="D1054" s="58"/>
      <c r="E1054" s="58"/>
      <c r="F1054" s="58"/>
      <c r="G1054" s="46"/>
      <c r="H1054" s="47"/>
      <c r="I1054" s="59"/>
      <c r="J1054" s="56"/>
      <c r="K1054" s="61"/>
      <c r="L1054" s="61"/>
      <c r="Q1054" s="49"/>
      <c r="R1054" s="49"/>
      <c r="S1054" s="50"/>
      <c r="T1054" s="50"/>
      <c r="U1054" s="50"/>
      <c r="V1054" s="50"/>
      <c r="W1054" s="50"/>
      <c r="X1054" s="50"/>
      <c r="Y1054" s="50"/>
      <c r="Z1054" s="50"/>
    </row>
    <row r="1055" spans="1:26" x14ac:dyDescent="0.15">
      <c r="A1055" s="43"/>
      <c r="B1055" s="57"/>
      <c r="C1055" s="57"/>
      <c r="D1055" s="58"/>
      <c r="E1055" s="58"/>
      <c r="F1055" s="58"/>
      <c r="G1055" s="46"/>
      <c r="H1055" s="47"/>
      <c r="I1055" s="59"/>
      <c r="J1055" s="56"/>
      <c r="K1055" s="61"/>
      <c r="L1055" s="61"/>
      <c r="Q1055" s="49"/>
      <c r="R1055" s="49"/>
      <c r="S1055" s="50"/>
      <c r="T1055" s="50"/>
      <c r="U1055" s="50"/>
      <c r="V1055" s="50"/>
      <c r="W1055" s="50"/>
      <c r="X1055" s="50"/>
      <c r="Y1055" s="50"/>
      <c r="Z1055" s="50"/>
    </row>
    <row r="1056" spans="1:26" x14ac:dyDescent="0.15">
      <c r="A1056" s="43"/>
      <c r="B1056" s="57"/>
      <c r="C1056" s="57"/>
      <c r="D1056" s="58"/>
      <c r="E1056" s="58"/>
      <c r="F1056" s="58"/>
      <c r="G1056" s="46"/>
      <c r="H1056" s="47"/>
      <c r="I1056" s="59"/>
      <c r="J1056" s="56"/>
      <c r="K1056" s="61"/>
      <c r="L1056" s="61"/>
      <c r="Q1056" s="49"/>
      <c r="R1056" s="49"/>
      <c r="S1056" s="50"/>
      <c r="T1056" s="50"/>
      <c r="U1056" s="50"/>
      <c r="V1056" s="50"/>
      <c r="W1056" s="50"/>
      <c r="X1056" s="50"/>
      <c r="Y1056" s="50"/>
      <c r="Z1056" s="50"/>
    </row>
    <row r="1057" spans="1:26" x14ac:dyDescent="0.15">
      <c r="A1057" s="43"/>
      <c r="B1057" s="57"/>
      <c r="C1057" s="57"/>
      <c r="D1057" s="58"/>
      <c r="E1057" s="58"/>
      <c r="F1057" s="58"/>
      <c r="G1057" s="46"/>
      <c r="H1057" s="47"/>
      <c r="I1057" s="59"/>
      <c r="J1057" s="56"/>
      <c r="K1057" s="61"/>
      <c r="L1057" s="61"/>
      <c r="Q1057" s="49"/>
      <c r="R1057" s="49"/>
      <c r="S1057" s="50"/>
      <c r="T1057" s="50"/>
      <c r="U1057" s="50"/>
      <c r="V1057" s="50"/>
      <c r="W1057" s="50"/>
      <c r="X1057" s="50"/>
      <c r="Y1057" s="50"/>
      <c r="Z1057" s="50"/>
    </row>
    <row r="1058" spans="1:26" x14ac:dyDescent="0.15">
      <c r="A1058" s="43"/>
      <c r="B1058" s="57"/>
      <c r="C1058" s="57"/>
      <c r="D1058" s="58"/>
      <c r="E1058" s="58"/>
      <c r="F1058" s="58"/>
      <c r="G1058" s="46"/>
      <c r="H1058" s="47"/>
      <c r="I1058" s="59"/>
      <c r="J1058" s="56"/>
      <c r="K1058" s="61"/>
      <c r="L1058" s="61"/>
      <c r="Q1058" s="49"/>
      <c r="R1058" s="49"/>
      <c r="S1058" s="50"/>
      <c r="T1058" s="50"/>
      <c r="U1058" s="50"/>
      <c r="V1058" s="50"/>
      <c r="W1058" s="50"/>
      <c r="X1058" s="50"/>
      <c r="Y1058" s="50"/>
      <c r="Z1058" s="50"/>
    </row>
    <row r="1059" spans="1:26" x14ac:dyDescent="0.15">
      <c r="A1059" s="43"/>
      <c r="B1059" s="57"/>
      <c r="C1059" s="57"/>
      <c r="D1059" s="58"/>
      <c r="E1059" s="58"/>
      <c r="F1059" s="58"/>
      <c r="G1059" s="46"/>
      <c r="H1059" s="47"/>
      <c r="I1059" s="59"/>
      <c r="J1059" s="56"/>
      <c r="K1059" s="61"/>
      <c r="L1059" s="61"/>
      <c r="Q1059" s="49"/>
      <c r="R1059" s="49"/>
      <c r="S1059" s="50"/>
      <c r="T1059" s="50"/>
      <c r="U1059" s="50"/>
      <c r="V1059" s="50"/>
      <c r="W1059" s="50"/>
      <c r="X1059" s="50"/>
      <c r="Y1059" s="50"/>
      <c r="Z1059" s="50"/>
    </row>
    <row r="1060" spans="1:26" x14ac:dyDescent="0.15">
      <c r="A1060" s="43"/>
      <c r="B1060" s="57"/>
      <c r="C1060" s="57"/>
      <c r="D1060" s="58"/>
      <c r="E1060" s="58"/>
      <c r="F1060" s="58"/>
      <c r="G1060" s="46"/>
      <c r="H1060" s="47"/>
      <c r="I1060" s="59"/>
      <c r="J1060" s="56"/>
      <c r="K1060" s="61"/>
      <c r="L1060" s="61"/>
      <c r="Q1060" s="49"/>
      <c r="R1060" s="49"/>
      <c r="S1060" s="50"/>
      <c r="T1060" s="50"/>
      <c r="U1060" s="50"/>
      <c r="V1060" s="50"/>
      <c r="W1060" s="50"/>
      <c r="X1060" s="50"/>
      <c r="Y1060" s="50"/>
      <c r="Z1060" s="50"/>
    </row>
    <row r="1061" spans="1:26" x14ac:dyDescent="0.15">
      <c r="A1061" s="43"/>
      <c r="B1061" s="57"/>
      <c r="C1061" s="57"/>
      <c r="D1061" s="58"/>
      <c r="E1061" s="58"/>
      <c r="F1061" s="58"/>
      <c r="G1061" s="46"/>
      <c r="H1061" s="47"/>
      <c r="I1061" s="59"/>
      <c r="J1061" s="56"/>
      <c r="K1061" s="61"/>
      <c r="L1061" s="61"/>
      <c r="Q1061" s="49"/>
      <c r="R1061" s="49"/>
      <c r="S1061" s="50"/>
      <c r="T1061" s="50"/>
      <c r="U1061" s="50"/>
      <c r="V1061" s="50"/>
      <c r="W1061" s="50"/>
      <c r="X1061" s="50"/>
      <c r="Y1061" s="50"/>
      <c r="Z1061" s="50"/>
    </row>
    <row r="1062" spans="1:26" x14ac:dyDescent="0.15">
      <c r="A1062" s="43"/>
      <c r="B1062" s="57"/>
      <c r="C1062" s="57"/>
      <c r="D1062" s="58"/>
      <c r="E1062" s="58"/>
      <c r="F1062" s="58"/>
      <c r="G1062" s="46"/>
      <c r="H1062" s="47"/>
      <c r="I1062" s="59"/>
      <c r="J1062" s="56"/>
      <c r="K1062" s="61"/>
      <c r="L1062" s="61"/>
      <c r="Q1062" s="49"/>
      <c r="R1062" s="49"/>
      <c r="S1062" s="50"/>
      <c r="T1062" s="50"/>
      <c r="U1062" s="50"/>
      <c r="V1062" s="50"/>
      <c r="W1062" s="50"/>
      <c r="X1062" s="50"/>
      <c r="Y1062" s="50"/>
      <c r="Z1062" s="50"/>
    </row>
    <row r="1063" spans="1:26" x14ac:dyDescent="0.15">
      <c r="A1063" s="43"/>
      <c r="B1063" s="57"/>
      <c r="C1063" s="57"/>
      <c r="D1063" s="58"/>
      <c r="E1063" s="58"/>
      <c r="F1063" s="58"/>
      <c r="G1063" s="46"/>
      <c r="H1063" s="47"/>
      <c r="I1063" s="59"/>
      <c r="J1063" s="56"/>
      <c r="K1063" s="61"/>
      <c r="L1063" s="61"/>
      <c r="Q1063" s="49"/>
      <c r="R1063" s="49"/>
      <c r="S1063" s="50"/>
      <c r="T1063" s="50"/>
      <c r="U1063" s="50"/>
      <c r="V1063" s="50"/>
      <c r="W1063" s="50"/>
      <c r="X1063" s="50"/>
      <c r="Y1063" s="50"/>
      <c r="Z1063" s="50"/>
    </row>
    <row r="1064" spans="1:26" x14ac:dyDescent="0.15">
      <c r="A1064" s="43"/>
      <c r="B1064" s="57"/>
      <c r="C1064" s="57"/>
      <c r="D1064" s="58"/>
      <c r="E1064" s="58"/>
      <c r="F1064" s="58"/>
      <c r="G1064" s="46"/>
      <c r="H1064" s="47"/>
      <c r="I1064" s="59"/>
      <c r="J1064" s="56"/>
      <c r="K1064" s="61"/>
      <c r="L1064" s="61"/>
      <c r="Q1064" s="49"/>
      <c r="R1064" s="49"/>
      <c r="S1064" s="50"/>
      <c r="T1064" s="50"/>
      <c r="U1064" s="50"/>
      <c r="V1064" s="50"/>
      <c r="W1064" s="50"/>
      <c r="X1064" s="50"/>
      <c r="Y1064" s="50"/>
      <c r="Z1064" s="50"/>
    </row>
    <row r="1065" spans="1:26" x14ac:dyDescent="0.15">
      <c r="A1065" s="43"/>
      <c r="B1065" s="57"/>
      <c r="C1065" s="57"/>
      <c r="D1065" s="58"/>
      <c r="E1065" s="58"/>
      <c r="F1065" s="58"/>
      <c r="G1065" s="46"/>
      <c r="H1065" s="47"/>
      <c r="I1065" s="59"/>
      <c r="J1065" s="56"/>
      <c r="K1065" s="61"/>
      <c r="L1065" s="61"/>
      <c r="Q1065" s="49"/>
      <c r="R1065" s="49"/>
      <c r="S1065" s="50"/>
      <c r="T1065" s="50"/>
      <c r="U1065" s="50"/>
      <c r="V1065" s="50"/>
      <c r="W1065" s="50"/>
      <c r="X1065" s="50"/>
      <c r="Y1065" s="50"/>
      <c r="Z1065" s="50"/>
    </row>
    <row r="1066" spans="1:26" x14ac:dyDescent="0.15">
      <c r="A1066" s="43"/>
      <c r="B1066" s="57"/>
      <c r="C1066" s="57"/>
      <c r="D1066" s="58"/>
      <c r="E1066" s="58"/>
      <c r="F1066" s="58"/>
      <c r="G1066" s="46"/>
      <c r="H1066" s="47"/>
      <c r="I1066" s="59"/>
      <c r="J1066" s="56"/>
      <c r="K1066" s="61"/>
      <c r="L1066" s="61"/>
      <c r="Q1066" s="49"/>
      <c r="R1066" s="49"/>
      <c r="S1066" s="50"/>
      <c r="T1066" s="50"/>
      <c r="U1066" s="50"/>
      <c r="V1066" s="50"/>
      <c r="W1066" s="50"/>
      <c r="X1066" s="50"/>
      <c r="Y1066" s="50"/>
      <c r="Z1066" s="50"/>
    </row>
    <row r="1067" spans="1:26" x14ac:dyDescent="0.15">
      <c r="A1067" s="43"/>
      <c r="B1067" s="57"/>
      <c r="C1067" s="57"/>
      <c r="D1067" s="58"/>
      <c r="E1067" s="58"/>
      <c r="F1067" s="58"/>
      <c r="G1067" s="46"/>
      <c r="H1067" s="47"/>
      <c r="I1067" s="59"/>
      <c r="J1067" s="56"/>
      <c r="K1067" s="61"/>
      <c r="L1067" s="61"/>
      <c r="Q1067" s="49"/>
      <c r="R1067" s="49"/>
      <c r="S1067" s="50"/>
      <c r="T1067" s="50"/>
      <c r="U1067" s="50"/>
      <c r="V1067" s="50"/>
      <c r="W1067" s="50"/>
      <c r="X1067" s="50"/>
      <c r="Y1067" s="50"/>
      <c r="Z1067" s="50"/>
    </row>
    <row r="1068" spans="1:26" x14ac:dyDescent="0.15">
      <c r="A1068" s="43"/>
      <c r="B1068" s="57"/>
      <c r="C1068" s="57"/>
      <c r="D1068" s="58"/>
      <c r="E1068" s="58"/>
      <c r="F1068" s="58"/>
      <c r="G1068" s="46"/>
      <c r="H1068" s="47"/>
      <c r="I1068" s="59"/>
      <c r="J1068" s="56"/>
      <c r="K1068" s="61"/>
      <c r="L1068" s="61"/>
      <c r="Q1068" s="49"/>
      <c r="R1068" s="49"/>
      <c r="S1068" s="50"/>
      <c r="T1068" s="50"/>
      <c r="U1068" s="50"/>
      <c r="V1068" s="50"/>
      <c r="W1068" s="50"/>
      <c r="X1068" s="50"/>
      <c r="Y1068" s="50"/>
      <c r="Z1068" s="50"/>
    </row>
    <row r="1069" spans="1:26" x14ac:dyDescent="0.15">
      <c r="A1069" s="43"/>
      <c r="B1069" s="57"/>
      <c r="C1069" s="57"/>
      <c r="D1069" s="58"/>
      <c r="E1069" s="58"/>
      <c r="F1069" s="58"/>
      <c r="G1069" s="46"/>
      <c r="H1069" s="47"/>
      <c r="I1069" s="59"/>
      <c r="J1069" s="56"/>
      <c r="K1069" s="61"/>
      <c r="L1069" s="61"/>
      <c r="Q1069" s="49"/>
      <c r="R1069" s="49"/>
      <c r="S1069" s="50"/>
      <c r="T1069" s="50"/>
      <c r="U1069" s="50"/>
      <c r="V1069" s="50"/>
      <c r="W1069" s="50"/>
      <c r="X1069" s="50"/>
      <c r="Y1069" s="50"/>
      <c r="Z1069" s="50"/>
    </row>
    <row r="1070" spans="1:26" x14ac:dyDescent="0.15">
      <c r="A1070" s="43"/>
      <c r="B1070" s="57"/>
      <c r="C1070" s="57"/>
      <c r="D1070" s="58"/>
      <c r="E1070" s="58"/>
      <c r="F1070" s="58"/>
      <c r="G1070" s="46"/>
      <c r="H1070" s="47"/>
      <c r="I1070" s="59"/>
      <c r="J1070" s="56"/>
      <c r="K1070" s="61"/>
      <c r="L1070" s="61"/>
      <c r="Q1070" s="49"/>
      <c r="R1070" s="49"/>
      <c r="S1070" s="50"/>
      <c r="T1070" s="50"/>
      <c r="U1070" s="50"/>
      <c r="V1070" s="50"/>
      <c r="W1070" s="50"/>
      <c r="X1070" s="50"/>
      <c r="Y1070" s="50"/>
      <c r="Z1070" s="50"/>
    </row>
    <row r="1071" spans="1:26" x14ac:dyDescent="0.15">
      <c r="A1071" s="43"/>
      <c r="B1071" s="57"/>
      <c r="C1071" s="57"/>
      <c r="D1071" s="58"/>
      <c r="E1071" s="58"/>
      <c r="F1071" s="58"/>
      <c r="G1071" s="46"/>
      <c r="H1071" s="47"/>
      <c r="I1071" s="59"/>
      <c r="J1071" s="56"/>
      <c r="K1071" s="61"/>
      <c r="L1071" s="61"/>
      <c r="Q1071" s="49"/>
      <c r="R1071" s="49"/>
      <c r="S1071" s="50"/>
      <c r="T1071" s="50"/>
      <c r="U1071" s="50"/>
      <c r="V1071" s="50"/>
      <c r="W1071" s="50"/>
      <c r="X1071" s="50"/>
      <c r="Y1071" s="50"/>
      <c r="Z1071" s="50"/>
    </row>
    <row r="1072" spans="1:26" x14ac:dyDescent="0.15">
      <c r="A1072" s="43"/>
      <c r="B1072" s="57"/>
      <c r="C1072" s="57"/>
      <c r="D1072" s="58"/>
      <c r="E1072" s="58"/>
      <c r="F1072" s="58"/>
      <c r="G1072" s="46"/>
      <c r="H1072" s="47"/>
      <c r="I1072" s="59"/>
      <c r="J1072" s="56"/>
      <c r="K1072" s="61"/>
      <c r="L1072" s="61"/>
      <c r="Q1072" s="49"/>
      <c r="R1072" s="49"/>
      <c r="S1072" s="50"/>
      <c r="T1072" s="50"/>
      <c r="U1072" s="50"/>
      <c r="V1072" s="50"/>
      <c r="W1072" s="50"/>
      <c r="X1072" s="50"/>
      <c r="Y1072" s="50"/>
      <c r="Z1072" s="50"/>
    </row>
    <row r="1073" spans="1:26" x14ac:dyDescent="0.15">
      <c r="A1073" s="43"/>
      <c r="B1073" s="57"/>
      <c r="C1073" s="57"/>
      <c r="D1073" s="58"/>
      <c r="E1073" s="58"/>
      <c r="F1073" s="58"/>
      <c r="G1073" s="46"/>
      <c r="H1073" s="47"/>
      <c r="I1073" s="59"/>
      <c r="J1073" s="56"/>
      <c r="K1073" s="61"/>
      <c r="L1073" s="61"/>
      <c r="Q1073" s="49"/>
      <c r="R1073" s="49"/>
      <c r="S1073" s="50"/>
      <c r="T1073" s="50"/>
      <c r="U1073" s="50"/>
      <c r="V1073" s="50"/>
      <c r="W1073" s="50"/>
      <c r="X1073" s="50"/>
      <c r="Y1073" s="50"/>
      <c r="Z1073" s="50"/>
    </row>
    <row r="1074" spans="1:26" x14ac:dyDescent="0.15">
      <c r="A1074" s="43"/>
      <c r="B1074" s="57"/>
      <c r="C1074" s="57"/>
      <c r="D1074" s="58"/>
      <c r="E1074" s="58"/>
      <c r="F1074" s="58"/>
      <c r="G1074" s="46"/>
      <c r="H1074" s="47"/>
      <c r="I1074" s="59"/>
      <c r="J1074" s="56"/>
      <c r="K1074" s="61"/>
      <c r="L1074" s="61"/>
      <c r="Q1074" s="49"/>
      <c r="R1074" s="49"/>
      <c r="S1074" s="50"/>
      <c r="T1074" s="50"/>
      <c r="U1074" s="50"/>
      <c r="V1074" s="50"/>
      <c r="W1074" s="50"/>
      <c r="X1074" s="50"/>
      <c r="Y1074" s="50"/>
      <c r="Z1074" s="50"/>
    </row>
    <row r="1075" spans="1:26" x14ac:dyDescent="0.15">
      <c r="A1075" s="43"/>
      <c r="B1075" s="57"/>
      <c r="C1075" s="57"/>
      <c r="D1075" s="58"/>
      <c r="E1075" s="58"/>
      <c r="F1075" s="58"/>
      <c r="G1075" s="46"/>
      <c r="H1075" s="47"/>
      <c r="I1075" s="59"/>
      <c r="J1075" s="56"/>
      <c r="K1075" s="61"/>
      <c r="L1075" s="61"/>
      <c r="Q1075" s="49"/>
      <c r="R1075" s="49"/>
      <c r="S1075" s="50"/>
      <c r="T1075" s="50"/>
      <c r="U1075" s="50"/>
      <c r="V1075" s="50"/>
      <c r="W1075" s="50"/>
      <c r="X1075" s="50"/>
      <c r="Y1075" s="50"/>
      <c r="Z1075" s="50"/>
    </row>
    <row r="1076" spans="1:26" x14ac:dyDescent="0.15">
      <c r="A1076" s="43"/>
      <c r="B1076" s="57"/>
      <c r="C1076" s="57"/>
      <c r="D1076" s="58"/>
      <c r="E1076" s="58"/>
      <c r="F1076" s="58"/>
      <c r="G1076" s="46"/>
      <c r="H1076" s="47"/>
      <c r="I1076" s="59"/>
      <c r="J1076" s="56"/>
      <c r="K1076" s="61"/>
      <c r="L1076" s="61"/>
      <c r="Q1076" s="49"/>
      <c r="R1076" s="49"/>
      <c r="S1076" s="50"/>
      <c r="T1076" s="50"/>
      <c r="U1076" s="50"/>
      <c r="V1076" s="50"/>
      <c r="W1076" s="50"/>
      <c r="X1076" s="50"/>
      <c r="Y1076" s="50"/>
      <c r="Z1076" s="50"/>
    </row>
    <row r="1077" spans="1:26" x14ac:dyDescent="0.15">
      <c r="A1077" s="43"/>
      <c r="B1077" s="57"/>
      <c r="C1077" s="57"/>
      <c r="D1077" s="58"/>
      <c r="E1077" s="58"/>
      <c r="F1077" s="58"/>
      <c r="G1077" s="46"/>
      <c r="H1077" s="47"/>
      <c r="I1077" s="59"/>
      <c r="J1077" s="56"/>
      <c r="K1077" s="61"/>
      <c r="L1077" s="61"/>
      <c r="Q1077" s="49"/>
      <c r="R1077" s="49"/>
      <c r="S1077" s="50"/>
      <c r="T1077" s="50"/>
      <c r="U1077" s="50"/>
      <c r="V1077" s="50"/>
      <c r="W1077" s="50"/>
      <c r="X1077" s="50"/>
      <c r="Y1077" s="50"/>
      <c r="Z1077" s="50"/>
    </row>
    <row r="1078" spans="1:26" x14ac:dyDescent="0.15">
      <c r="A1078" s="43"/>
      <c r="B1078" s="57"/>
      <c r="C1078" s="57"/>
      <c r="D1078" s="58"/>
      <c r="E1078" s="58"/>
      <c r="F1078" s="58"/>
      <c r="G1078" s="46"/>
      <c r="H1078" s="47"/>
      <c r="I1078" s="59"/>
      <c r="J1078" s="56"/>
      <c r="K1078" s="61"/>
      <c r="L1078" s="61"/>
      <c r="Q1078" s="49"/>
      <c r="R1078" s="49"/>
      <c r="S1078" s="50"/>
      <c r="T1078" s="50"/>
      <c r="U1078" s="50"/>
      <c r="V1078" s="50"/>
      <c r="W1078" s="50"/>
      <c r="X1078" s="50"/>
      <c r="Y1078" s="50"/>
      <c r="Z1078" s="50"/>
    </row>
    <row r="1079" spans="1:26" x14ac:dyDescent="0.15">
      <c r="A1079" s="43"/>
      <c r="B1079" s="57"/>
      <c r="C1079" s="57"/>
      <c r="D1079" s="58"/>
      <c r="E1079" s="58"/>
      <c r="F1079" s="58"/>
      <c r="G1079" s="46"/>
      <c r="H1079" s="47"/>
      <c r="I1079" s="59"/>
      <c r="J1079" s="56"/>
      <c r="K1079" s="61"/>
      <c r="L1079" s="61"/>
      <c r="Q1079" s="49"/>
      <c r="R1079" s="49"/>
      <c r="S1079" s="50"/>
      <c r="T1079" s="50"/>
      <c r="U1079" s="50"/>
      <c r="V1079" s="50"/>
      <c r="W1079" s="50"/>
      <c r="X1079" s="50"/>
      <c r="Y1079" s="50"/>
      <c r="Z1079" s="50"/>
    </row>
    <row r="1080" spans="1:26" x14ac:dyDescent="0.15">
      <c r="A1080" s="43"/>
      <c r="B1080" s="57"/>
      <c r="C1080" s="57"/>
      <c r="D1080" s="58"/>
      <c r="E1080" s="58"/>
      <c r="F1080" s="58"/>
      <c r="G1080" s="46"/>
      <c r="H1080" s="47"/>
      <c r="I1080" s="59"/>
      <c r="J1080" s="56"/>
      <c r="K1080" s="61"/>
      <c r="L1080" s="61"/>
      <c r="Q1080" s="49"/>
      <c r="R1080" s="49"/>
      <c r="S1080" s="50"/>
      <c r="T1080" s="50"/>
      <c r="U1080" s="50"/>
      <c r="V1080" s="50"/>
      <c r="W1080" s="50"/>
      <c r="X1080" s="50"/>
      <c r="Y1080" s="50"/>
      <c r="Z1080" s="50"/>
    </row>
    <row r="1081" spans="1:26" x14ac:dyDescent="0.15">
      <c r="A1081" s="43"/>
      <c r="B1081" s="57"/>
      <c r="C1081" s="57"/>
      <c r="D1081" s="58"/>
      <c r="E1081" s="58"/>
      <c r="F1081" s="58"/>
      <c r="G1081" s="46"/>
      <c r="H1081" s="47"/>
      <c r="I1081" s="59"/>
      <c r="J1081" s="56"/>
      <c r="K1081" s="61"/>
      <c r="L1081" s="61"/>
      <c r="Q1081" s="49"/>
      <c r="R1081" s="49"/>
      <c r="S1081" s="50"/>
      <c r="T1081" s="50"/>
      <c r="U1081" s="50"/>
      <c r="V1081" s="50"/>
      <c r="W1081" s="50"/>
      <c r="X1081" s="50"/>
      <c r="Y1081" s="50"/>
      <c r="Z1081" s="50"/>
    </row>
    <row r="1082" spans="1:26" x14ac:dyDescent="0.15">
      <c r="A1082" s="43"/>
      <c r="B1082" s="57"/>
      <c r="C1082" s="57"/>
      <c r="D1082" s="58"/>
      <c r="E1082" s="58"/>
      <c r="F1082" s="58"/>
      <c r="G1082" s="46"/>
      <c r="H1082" s="47"/>
      <c r="I1082" s="59"/>
      <c r="J1082" s="56"/>
      <c r="K1082" s="61"/>
      <c r="L1082" s="61"/>
      <c r="Q1082" s="49"/>
      <c r="R1082" s="49"/>
      <c r="S1082" s="50"/>
      <c r="T1082" s="50"/>
      <c r="U1082" s="50"/>
      <c r="V1082" s="50"/>
      <c r="W1082" s="50"/>
      <c r="X1082" s="50"/>
      <c r="Y1082" s="50"/>
      <c r="Z1082" s="50"/>
    </row>
    <row r="1083" spans="1:26" x14ac:dyDescent="0.15">
      <c r="A1083" s="43"/>
      <c r="B1083" s="57"/>
      <c r="C1083" s="57"/>
      <c r="D1083" s="58"/>
      <c r="E1083" s="58"/>
      <c r="F1083" s="58"/>
      <c r="G1083" s="46"/>
      <c r="H1083" s="47"/>
      <c r="I1083" s="59"/>
      <c r="J1083" s="56"/>
      <c r="K1083" s="61"/>
      <c r="L1083" s="61"/>
      <c r="Q1083" s="49"/>
      <c r="R1083" s="49"/>
      <c r="S1083" s="50"/>
      <c r="T1083" s="50"/>
      <c r="U1083" s="50"/>
      <c r="V1083" s="50"/>
      <c r="W1083" s="50"/>
      <c r="X1083" s="50"/>
      <c r="Y1083" s="50"/>
      <c r="Z1083" s="50"/>
    </row>
    <row r="1084" spans="1:26" x14ac:dyDescent="0.15">
      <c r="A1084" s="43"/>
      <c r="B1084" s="57"/>
      <c r="C1084" s="57"/>
      <c r="D1084" s="58"/>
      <c r="E1084" s="58"/>
      <c r="F1084" s="58"/>
      <c r="G1084" s="46"/>
      <c r="H1084" s="47"/>
      <c r="I1084" s="59"/>
      <c r="J1084" s="56"/>
      <c r="K1084" s="61"/>
      <c r="L1084" s="61"/>
      <c r="Q1084" s="49"/>
      <c r="R1084" s="49"/>
      <c r="S1084" s="50"/>
      <c r="T1084" s="50"/>
      <c r="U1084" s="50"/>
      <c r="V1084" s="50"/>
      <c r="W1084" s="50"/>
      <c r="X1084" s="50"/>
      <c r="Y1084" s="50"/>
      <c r="Z1084" s="50"/>
    </row>
    <row r="1085" spans="1:26" x14ac:dyDescent="0.15">
      <c r="A1085" s="43"/>
      <c r="B1085" s="57"/>
      <c r="C1085" s="57"/>
      <c r="D1085" s="58"/>
      <c r="E1085" s="58"/>
      <c r="F1085" s="58"/>
      <c r="G1085" s="46"/>
      <c r="H1085" s="47"/>
      <c r="I1085" s="59"/>
      <c r="J1085" s="56"/>
      <c r="K1085" s="61"/>
      <c r="L1085" s="61"/>
      <c r="Q1085" s="49"/>
      <c r="R1085" s="49"/>
      <c r="S1085" s="50"/>
      <c r="T1085" s="50"/>
      <c r="U1085" s="50"/>
      <c r="V1085" s="50"/>
      <c r="W1085" s="50"/>
      <c r="X1085" s="50"/>
      <c r="Y1085" s="50"/>
      <c r="Z1085" s="50"/>
    </row>
    <row r="1086" spans="1:26" x14ac:dyDescent="0.15">
      <c r="A1086" s="43"/>
      <c r="B1086" s="57"/>
      <c r="C1086" s="57"/>
      <c r="D1086" s="58"/>
      <c r="E1086" s="58"/>
      <c r="F1086" s="58"/>
      <c r="G1086" s="46"/>
      <c r="H1086" s="47"/>
      <c r="I1086" s="59"/>
      <c r="J1086" s="56"/>
      <c r="K1086" s="61"/>
      <c r="L1086" s="61"/>
      <c r="Q1086" s="49"/>
      <c r="R1086" s="49"/>
      <c r="S1086" s="50"/>
      <c r="T1086" s="50"/>
      <c r="U1086" s="50"/>
      <c r="V1086" s="50"/>
      <c r="W1086" s="50"/>
      <c r="X1086" s="50"/>
      <c r="Y1086" s="50"/>
      <c r="Z1086" s="50"/>
    </row>
    <row r="1087" spans="1:26" x14ac:dyDescent="0.15">
      <c r="A1087" s="43"/>
      <c r="B1087" s="57"/>
      <c r="C1087" s="57"/>
      <c r="D1087" s="58"/>
      <c r="E1087" s="58"/>
      <c r="F1087" s="58"/>
      <c r="G1087" s="46"/>
      <c r="H1087" s="47"/>
      <c r="I1087" s="59"/>
      <c r="J1087" s="56"/>
      <c r="K1087" s="61"/>
      <c r="L1087" s="61"/>
      <c r="Q1087" s="49"/>
      <c r="R1087" s="49"/>
      <c r="S1087" s="50"/>
      <c r="T1087" s="50"/>
      <c r="U1087" s="50"/>
      <c r="V1087" s="50"/>
      <c r="W1087" s="50"/>
      <c r="X1087" s="50"/>
      <c r="Y1087" s="50"/>
      <c r="Z1087" s="50"/>
    </row>
    <row r="1088" spans="1:26" x14ac:dyDescent="0.15">
      <c r="A1088" s="43"/>
      <c r="B1088" s="57"/>
      <c r="C1088" s="57"/>
      <c r="D1088" s="58"/>
      <c r="E1088" s="58"/>
      <c r="F1088" s="58"/>
      <c r="G1088" s="46"/>
      <c r="H1088" s="47"/>
      <c r="I1088" s="59"/>
      <c r="J1088" s="56"/>
      <c r="K1088" s="61"/>
      <c r="L1088" s="61"/>
      <c r="Q1088" s="49"/>
      <c r="R1088" s="49"/>
      <c r="S1088" s="50"/>
      <c r="T1088" s="50"/>
      <c r="U1088" s="50"/>
      <c r="V1088" s="50"/>
      <c r="W1088" s="50"/>
      <c r="X1088" s="50"/>
      <c r="Y1088" s="50"/>
      <c r="Z1088" s="50"/>
    </row>
    <row r="1089" spans="1:26" x14ac:dyDescent="0.15">
      <c r="A1089" s="43"/>
      <c r="B1089" s="57"/>
      <c r="C1089" s="57"/>
      <c r="D1089" s="58"/>
      <c r="E1089" s="58"/>
      <c r="F1089" s="58"/>
      <c r="G1089" s="46"/>
      <c r="H1089" s="47"/>
      <c r="I1089" s="59"/>
      <c r="J1089" s="56"/>
      <c r="K1089" s="61"/>
      <c r="L1089" s="61"/>
      <c r="Q1089" s="49"/>
      <c r="R1089" s="49"/>
      <c r="S1089" s="50"/>
      <c r="T1089" s="50"/>
      <c r="U1089" s="50"/>
      <c r="V1089" s="50"/>
      <c r="W1089" s="50"/>
      <c r="X1089" s="50"/>
      <c r="Y1089" s="50"/>
      <c r="Z1089" s="50"/>
    </row>
    <row r="1090" spans="1:26" x14ac:dyDescent="0.15">
      <c r="A1090" s="43"/>
      <c r="B1090" s="57"/>
      <c r="C1090" s="57"/>
      <c r="D1090" s="58"/>
      <c r="E1090" s="58"/>
      <c r="F1090" s="58"/>
      <c r="G1090" s="46"/>
      <c r="H1090" s="47"/>
      <c r="I1090" s="59"/>
      <c r="J1090" s="56"/>
      <c r="K1090" s="61"/>
      <c r="L1090" s="61"/>
      <c r="Q1090" s="49"/>
      <c r="R1090" s="49"/>
      <c r="S1090" s="50"/>
      <c r="T1090" s="50"/>
      <c r="U1090" s="50"/>
      <c r="V1090" s="50"/>
      <c r="W1090" s="50"/>
      <c r="X1090" s="50"/>
      <c r="Y1090" s="50"/>
      <c r="Z1090" s="50"/>
    </row>
    <row r="1091" spans="1:26" x14ac:dyDescent="0.15">
      <c r="A1091" s="43"/>
      <c r="B1091" s="57"/>
      <c r="C1091" s="57"/>
      <c r="D1091" s="58"/>
      <c r="E1091" s="58"/>
      <c r="F1091" s="58"/>
      <c r="G1091" s="46"/>
      <c r="H1091" s="47"/>
      <c r="I1091" s="59"/>
      <c r="J1091" s="56"/>
      <c r="K1091" s="61"/>
      <c r="L1091" s="61"/>
      <c r="Q1091" s="49"/>
      <c r="R1091" s="49"/>
      <c r="S1091" s="50"/>
      <c r="T1091" s="50"/>
      <c r="U1091" s="50"/>
      <c r="V1091" s="50"/>
      <c r="W1091" s="50"/>
      <c r="X1091" s="50"/>
      <c r="Y1091" s="50"/>
      <c r="Z1091" s="50"/>
    </row>
    <row r="1092" spans="1:26" x14ac:dyDescent="0.15">
      <c r="A1092" s="43"/>
      <c r="B1092" s="57"/>
      <c r="C1092" s="57"/>
      <c r="D1092" s="58"/>
      <c r="E1092" s="58"/>
      <c r="F1092" s="58"/>
      <c r="G1092" s="46"/>
      <c r="H1092" s="47"/>
      <c r="I1092" s="59"/>
      <c r="J1092" s="56"/>
      <c r="K1092" s="61"/>
      <c r="L1092" s="61"/>
      <c r="Q1092" s="49"/>
      <c r="R1092" s="49"/>
      <c r="S1092" s="50"/>
      <c r="T1092" s="50"/>
      <c r="U1092" s="50"/>
      <c r="V1092" s="50"/>
      <c r="W1092" s="50"/>
      <c r="X1092" s="50"/>
      <c r="Y1092" s="50"/>
      <c r="Z1092" s="50"/>
    </row>
    <row r="1093" spans="1:26" x14ac:dyDescent="0.15">
      <c r="A1093" s="43"/>
      <c r="B1093" s="57"/>
      <c r="C1093" s="57"/>
      <c r="D1093" s="58"/>
      <c r="E1093" s="58"/>
      <c r="F1093" s="58"/>
      <c r="G1093" s="46"/>
      <c r="H1093" s="47"/>
      <c r="I1093" s="59"/>
      <c r="J1093" s="56"/>
      <c r="K1093" s="61"/>
      <c r="L1093" s="61"/>
      <c r="Q1093" s="49"/>
      <c r="R1093" s="49"/>
      <c r="S1093" s="50"/>
      <c r="T1093" s="50"/>
      <c r="U1093" s="50"/>
      <c r="V1093" s="50"/>
      <c r="W1093" s="50"/>
      <c r="X1093" s="50"/>
      <c r="Y1093" s="50"/>
      <c r="Z1093" s="50"/>
    </row>
    <row r="1094" spans="1:26" x14ac:dyDescent="0.15">
      <c r="A1094" s="43"/>
      <c r="B1094" s="57"/>
      <c r="C1094" s="57"/>
      <c r="D1094" s="58"/>
      <c r="E1094" s="58"/>
      <c r="F1094" s="58"/>
      <c r="G1094" s="46"/>
      <c r="H1094" s="47"/>
      <c r="I1094" s="59"/>
      <c r="J1094" s="56"/>
      <c r="K1094" s="61"/>
      <c r="L1094" s="61"/>
      <c r="Q1094" s="49"/>
      <c r="R1094" s="49"/>
      <c r="S1094" s="50"/>
      <c r="T1094" s="50"/>
      <c r="U1094" s="50"/>
      <c r="V1094" s="50"/>
      <c r="W1094" s="50"/>
      <c r="X1094" s="50"/>
      <c r="Y1094" s="50"/>
      <c r="Z1094" s="50"/>
    </row>
    <row r="1095" spans="1:26" x14ac:dyDescent="0.15">
      <c r="A1095" s="43"/>
      <c r="B1095" s="57"/>
      <c r="C1095" s="57"/>
      <c r="D1095" s="58"/>
      <c r="E1095" s="58"/>
      <c r="F1095" s="58"/>
      <c r="G1095" s="46"/>
      <c r="H1095" s="47"/>
      <c r="I1095" s="59"/>
      <c r="J1095" s="56"/>
      <c r="K1095" s="61"/>
      <c r="L1095" s="61"/>
      <c r="Q1095" s="49"/>
      <c r="R1095" s="49"/>
      <c r="S1095" s="50"/>
      <c r="T1095" s="50"/>
      <c r="U1095" s="50"/>
      <c r="V1095" s="50"/>
      <c r="W1095" s="50"/>
      <c r="X1095" s="50"/>
      <c r="Y1095" s="50"/>
      <c r="Z1095" s="50"/>
    </row>
    <row r="1096" spans="1:26" x14ac:dyDescent="0.15">
      <c r="A1096" s="43"/>
      <c r="B1096" s="57"/>
      <c r="C1096" s="57"/>
      <c r="D1096" s="58"/>
      <c r="E1096" s="58"/>
      <c r="F1096" s="58"/>
      <c r="G1096" s="46"/>
      <c r="H1096" s="47"/>
      <c r="I1096" s="59"/>
      <c r="J1096" s="56"/>
      <c r="K1096" s="61"/>
      <c r="L1096" s="61"/>
      <c r="Q1096" s="49"/>
      <c r="R1096" s="49"/>
      <c r="S1096" s="50"/>
      <c r="T1096" s="50"/>
      <c r="U1096" s="50"/>
      <c r="V1096" s="50"/>
      <c r="W1096" s="50"/>
      <c r="X1096" s="50"/>
      <c r="Y1096" s="50"/>
      <c r="Z1096" s="50"/>
    </row>
    <row r="1097" spans="1:26" x14ac:dyDescent="0.15">
      <c r="A1097" s="43"/>
      <c r="B1097" s="57"/>
      <c r="C1097" s="57"/>
      <c r="D1097" s="58"/>
      <c r="E1097" s="58"/>
      <c r="F1097" s="58"/>
      <c r="G1097" s="46"/>
      <c r="H1097" s="47"/>
      <c r="I1097" s="59"/>
      <c r="J1097" s="56"/>
      <c r="K1097" s="61"/>
      <c r="L1097" s="61"/>
      <c r="Q1097" s="49"/>
      <c r="R1097" s="49"/>
      <c r="S1097" s="50"/>
      <c r="T1097" s="50"/>
      <c r="U1097" s="50"/>
      <c r="V1097" s="50"/>
      <c r="W1097" s="50"/>
      <c r="X1097" s="50"/>
      <c r="Y1097" s="50"/>
      <c r="Z1097" s="50"/>
    </row>
    <row r="1098" spans="1:26" x14ac:dyDescent="0.15">
      <c r="A1098" s="43"/>
      <c r="B1098" s="57"/>
      <c r="C1098" s="57"/>
      <c r="D1098" s="58"/>
      <c r="E1098" s="58"/>
      <c r="F1098" s="58"/>
      <c r="G1098" s="46"/>
      <c r="H1098" s="47"/>
      <c r="I1098" s="59"/>
      <c r="J1098" s="56"/>
      <c r="K1098" s="61"/>
      <c r="L1098" s="61"/>
      <c r="Q1098" s="49"/>
      <c r="R1098" s="49"/>
      <c r="S1098" s="50"/>
      <c r="T1098" s="50"/>
      <c r="U1098" s="50"/>
      <c r="V1098" s="50"/>
      <c r="W1098" s="50"/>
      <c r="X1098" s="50"/>
      <c r="Y1098" s="50"/>
      <c r="Z1098" s="50"/>
    </row>
    <row r="1099" spans="1:26" x14ac:dyDescent="0.15">
      <c r="A1099" s="43"/>
      <c r="B1099" s="57"/>
      <c r="C1099" s="57"/>
      <c r="D1099" s="58"/>
      <c r="E1099" s="58"/>
      <c r="F1099" s="58"/>
      <c r="G1099" s="46"/>
      <c r="H1099" s="47"/>
      <c r="I1099" s="59"/>
      <c r="J1099" s="56"/>
      <c r="K1099" s="61"/>
      <c r="L1099" s="61"/>
      <c r="Q1099" s="49"/>
      <c r="R1099" s="49"/>
      <c r="S1099" s="50"/>
      <c r="T1099" s="50"/>
      <c r="U1099" s="50"/>
      <c r="V1099" s="50"/>
      <c r="W1099" s="50"/>
      <c r="X1099" s="50"/>
      <c r="Y1099" s="50"/>
      <c r="Z1099" s="50"/>
    </row>
    <row r="1100" spans="1:26" x14ac:dyDescent="0.15">
      <c r="A1100" s="43"/>
      <c r="B1100" s="57"/>
      <c r="C1100" s="57"/>
      <c r="D1100" s="58"/>
      <c r="E1100" s="58"/>
      <c r="F1100" s="58"/>
      <c r="G1100" s="46"/>
      <c r="H1100" s="47"/>
      <c r="I1100" s="59"/>
      <c r="J1100" s="56"/>
      <c r="K1100" s="61"/>
      <c r="L1100" s="61"/>
      <c r="Q1100" s="49"/>
      <c r="R1100" s="49"/>
      <c r="S1100" s="50"/>
      <c r="T1100" s="50"/>
      <c r="U1100" s="50"/>
      <c r="V1100" s="50"/>
      <c r="W1100" s="50"/>
      <c r="X1100" s="50"/>
      <c r="Y1100" s="50"/>
      <c r="Z1100" s="50"/>
    </row>
    <row r="1101" spans="1:26" x14ac:dyDescent="0.15">
      <c r="A1101" s="43"/>
      <c r="B1101" s="57"/>
      <c r="C1101" s="57"/>
      <c r="D1101" s="58"/>
      <c r="E1101" s="58"/>
      <c r="F1101" s="58"/>
      <c r="G1101" s="46"/>
      <c r="H1101" s="47"/>
      <c r="I1101" s="59"/>
      <c r="J1101" s="56"/>
      <c r="K1101" s="61"/>
      <c r="L1101" s="61"/>
      <c r="Q1101" s="49"/>
      <c r="R1101" s="49"/>
      <c r="S1101" s="50"/>
      <c r="T1101" s="50"/>
      <c r="U1101" s="50"/>
      <c r="V1101" s="50"/>
      <c r="W1101" s="50"/>
      <c r="X1101" s="50"/>
      <c r="Y1101" s="50"/>
      <c r="Z1101" s="50"/>
    </row>
    <row r="1102" spans="1:26" x14ac:dyDescent="0.15">
      <c r="A1102" s="43"/>
      <c r="B1102" s="57"/>
      <c r="C1102" s="57"/>
      <c r="D1102" s="58"/>
      <c r="E1102" s="58"/>
      <c r="F1102" s="58"/>
      <c r="G1102" s="46"/>
      <c r="H1102" s="47"/>
      <c r="I1102" s="59"/>
      <c r="J1102" s="56"/>
      <c r="K1102" s="61"/>
      <c r="L1102" s="61"/>
      <c r="Q1102" s="49"/>
      <c r="R1102" s="49"/>
      <c r="S1102" s="50"/>
      <c r="T1102" s="50"/>
      <c r="U1102" s="50"/>
      <c r="V1102" s="50"/>
      <c r="W1102" s="50"/>
      <c r="X1102" s="50"/>
      <c r="Y1102" s="50"/>
      <c r="Z1102" s="50"/>
    </row>
    <row r="1103" spans="1:26" x14ac:dyDescent="0.15">
      <c r="A1103" s="43"/>
      <c r="B1103" s="57"/>
      <c r="C1103" s="57"/>
      <c r="D1103" s="58"/>
      <c r="E1103" s="58"/>
      <c r="F1103" s="58"/>
      <c r="G1103" s="46"/>
      <c r="H1103" s="47"/>
      <c r="I1103" s="59"/>
      <c r="J1103" s="56"/>
      <c r="K1103" s="61"/>
      <c r="L1103" s="61"/>
      <c r="Q1103" s="49"/>
      <c r="R1103" s="49"/>
      <c r="S1103" s="50"/>
      <c r="T1103" s="50"/>
      <c r="U1103" s="50"/>
      <c r="V1103" s="50"/>
      <c r="W1103" s="50"/>
      <c r="X1103" s="50"/>
      <c r="Y1103" s="50"/>
      <c r="Z1103" s="50"/>
    </row>
    <row r="1104" spans="1:26" x14ac:dyDescent="0.15">
      <c r="A1104" s="43"/>
      <c r="B1104" s="57"/>
      <c r="C1104" s="57"/>
      <c r="D1104" s="58"/>
      <c r="E1104" s="58"/>
      <c r="F1104" s="58"/>
      <c r="G1104" s="46"/>
      <c r="H1104" s="47"/>
      <c r="I1104" s="59"/>
      <c r="J1104" s="56"/>
      <c r="K1104" s="61"/>
      <c r="L1104" s="61"/>
      <c r="Q1104" s="49"/>
      <c r="R1104" s="49"/>
      <c r="S1104" s="50"/>
      <c r="T1104" s="50"/>
      <c r="U1104" s="50"/>
      <c r="V1104" s="50"/>
      <c r="W1104" s="50"/>
      <c r="X1104" s="50"/>
      <c r="Y1104" s="50"/>
      <c r="Z1104" s="50"/>
    </row>
    <row r="1105" spans="1:26" x14ac:dyDescent="0.15">
      <c r="A1105" s="43"/>
      <c r="B1105" s="57"/>
      <c r="C1105" s="57"/>
      <c r="D1105" s="58"/>
      <c r="E1105" s="58"/>
      <c r="F1105" s="58"/>
      <c r="G1105" s="46"/>
      <c r="H1105" s="47"/>
      <c r="I1105" s="59"/>
      <c r="J1105" s="56"/>
      <c r="K1105" s="61"/>
      <c r="L1105" s="61"/>
      <c r="Q1105" s="49"/>
      <c r="R1105" s="49"/>
      <c r="S1105" s="50"/>
      <c r="T1105" s="50"/>
      <c r="U1105" s="50"/>
      <c r="V1105" s="50"/>
      <c r="W1105" s="50"/>
      <c r="X1105" s="50"/>
      <c r="Y1105" s="50"/>
      <c r="Z1105" s="50"/>
    </row>
    <row r="1106" spans="1:26" x14ac:dyDescent="0.15">
      <c r="A1106" s="43"/>
      <c r="B1106" s="57"/>
      <c r="C1106" s="57"/>
      <c r="D1106" s="58"/>
      <c r="E1106" s="58"/>
      <c r="F1106" s="58"/>
      <c r="G1106" s="46"/>
      <c r="H1106" s="47"/>
      <c r="I1106" s="59"/>
      <c r="J1106" s="56"/>
      <c r="K1106" s="61"/>
      <c r="L1106" s="61"/>
      <c r="Q1106" s="49"/>
      <c r="R1106" s="49"/>
      <c r="S1106" s="50"/>
      <c r="T1106" s="50"/>
      <c r="U1106" s="50"/>
      <c r="V1106" s="50"/>
      <c r="W1106" s="50"/>
      <c r="X1106" s="50"/>
      <c r="Y1106" s="50"/>
      <c r="Z1106" s="50"/>
    </row>
    <row r="1107" spans="1:26" x14ac:dyDescent="0.15">
      <c r="A1107" s="43"/>
      <c r="B1107" s="57"/>
      <c r="C1107" s="57"/>
      <c r="D1107" s="58"/>
      <c r="E1107" s="58"/>
      <c r="F1107" s="58"/>
      <c r="G1107" s="46"/>
      <c r="H1107" s="47"/>
      <c r="I1107" s="59"/>
      <c r="J1107" s="56"/>
      <c r="K1107" s="61"/>
      <c r="L1107" s="61"/>
      <c r="Q1107" s="49"/>
      <c r="R1107" s="49"/>
      <c r="S1107" s="50"/>
      <c r="T1107" s="50"/>
      <c r="U1107" s="50"/>
      <c r="V1107" s="50"/>
      <c r="W1107" s="50"/>
      <c r="X1107" s="50"/>
      <c r="Y1107" s="50"/>
      <c r="Z1107" s="50"/>
    </row>
    <row r="1108" spans="1:26" x14ac:dyDescent="0.15">
      <c r="A1108" s="43"/>
      <c r="B1108" s="57"/>
      <c r="C1108" s="57"/>
      <c r="D1108" s="58"/>
      <c r="E1108" s="58"/>
      <c r="F1108" s="58"/>
      <c r="G1108" s="46"/>
      <c r="H1108" s="47"/>
      <c r="I1108" s="59"/>
      <c r="J1108" s="56"/>
      <c r="K1108" s="61"/>
      <c r="L1108" s="61"/>
      <c r="Q1108" s="49"/>
      <c r="R1108" s="49"/>
      <c r="S1108" s="50"/>
      <c r="T1108" s="50"/>
      <c r="U1108" s="50"/>
      <c r="V1108" s="50"/>
      <c r="W1108" s="50"/>
      <c r="X1108" s="50"/>
      <c r="Y1108" s="50"/>
      <c r="Z1108" s="50"/>
    </row>
    <row r="1109" spans="1:26" x14ac:dyDescent="0.15">
      <c r="A1109" s="43"/>
      <c r="B1109" s="57"/>
      <c r="C1109" s="57"/>
      <c r="D1109" s="58"/>
      <c r="E1109" s="58"/>
      <c r="F1109" s="58"/>
      <c r="G1109" s="46"/>
      <c r="H1109" s="47"/>
      <c r="I1109" s="59"/>
      <c r="J1109" s="56"/>
      <c r="K1109" s="61"/>
      <c r="L1109" s="61"/>
      <c r="Q1109" s="49"/>
      <c r="R1109" s="49"/>
      <c r="S1109" s="50"/>
      <c r="T1109" s="50"/>
      <c r="U1109" s="50"/>
      <c r="V1109" s="50"/>
      <c r="W1109" s="50"/>
      <c r="X1109" s="50"/>
      <c r="Y1109" s="50"/>
      <c r="Z1109" s="50"/>
    </row>
    <row r="1110" spans="1:26" x14ac:dyDescent="0.15">
      <c r="A1110" s="43"/>
      <c r="B1110" s="57"/>
      <c r="C1110" s="57"/>
      <c r="D1110" s="58"/>
      <c r="E1110" s="58"/>
      <c r="F1110" s="58"/>
      <c r="G1110" s="46"/>
      <c r="H1110" s="47"/>
      <c r="I1110" s="59"/>
      <c r="J1110" s="56"/>
      <c r="K1110" s="61"/>
      <c r="L1110" s="61"/>
      <c r="Q1110" s="49"/>
      <c r="R1110" s="49"/>
      <c r="S1110" s="50"/>
      <c r="T1110" s="50"/>
      <c r="U1110" s="50"/>
      <c r="V1110" s="50"/>
      <c r="W1110" s="50"/>
      <c r="X1110" s="50"/>
      <c r="Y1110" s="50"/>
      <c r="Z1110" s="50"/>
    </row>
    <row r="1111" spans="1:26" x14ac:dyDescent="0.15">
      <c r="A1111" s="43"/>
      <c r="B1111" s="57"/>
      <c r="C1111" s="57"/>
      <c r="D1111" s="58"/>
      <c r="E1111" s="58"/>
      <c r="F1111" s="58"/>
      <c r="G1111" s="46"/>
      <c r="H1111" s="47"/>
      <c r="I1111" s="59"/>
      <c r="J1111" s="56"/>
      <c r="K1111" s="61"/>
      <c r="L1111" s="61"/>
      <c r="Q1111" s="49"/>
      <c r="R1111" s="49"/>
      <c r="S1111" s="50"/>
      <c r="T1111" s="50"/>
      <c r="U1111" s="50"/>
      <c r="V1111" s="50"/>
      <c r="W1111" s="50"/>
      <c r="X1111" s="50"/>
      <c r="Y1111" s="50"/>
      <c r="Z1111" s="50"/>
    </row>
    <row r="1112" spans="1:26" x14ac:dyDescent="0.15">
      <c r="A1112" s="43"/>
      <c r="B1112" s="57"/>
      <c r="C1112" s="57"/>
      <c r="D1112" s="58"/>
      <c r="E1112" s="58"/>
      <c r="F1112" s="58"/>
      <c r="G1112" s="46"/>
      <c r="H1112" s="47"/>
      <c r="I1112" s="59"/>
      <c r="J1112" s="56"/>
      <c r="K1112" s="61"/>
      <c r="L1112" s="61"/>
      <c r="Q1112" s="49"/>
      <c r="R1112" s="49"/>
      <c r="S1112" s="50"/>
      <c r="T1112" s="50"/>
      <c r="U1112" s="50"/>
      <c r="V1112" s="50"/>
      <c r="W1112" s="50"/>
      <c r="X1112" s="50"/>
      <c r="Y1112" s="50"/>
      <c r="Z1112" s="50"/>
    </row>
    <row r="1113" spans="1:26" x14ac:dyDescent="0.15">
      <c r="A1113" s="43"/>
      <c r="B1113" s="57"/>
      <c r="C1113" s="57"/>
      <c r="D1113" s="58"/>
      <c r="E1113" s="58"/>
      <c r="F1113" s="58"/>
      <c r="G1113" s="46"/>
      <c r="H1113" s="47"/>
      <c r="I1113" s="59"/>
      <c r="J1113" s="56"/>
      <c r="K1113" s="61"/>
      <c r="L1113" s="61"/>
      <c r="Q1113" s="49"/>
      <c r="R1113" s="49"/>
      <c r="S1113" s="50"/>
      <c r="T1113" s="50"/>
      <c r="U1113" s="50"/>
      <c r="V1113" s="50"/>
      <c r="W1113" s="50"/>
      <c r="X1113" s="50"/>
      <c r="Y1113" s="50"/>
      <c r="Z1113" s="50"/>
    </row>
    <row r="1114" spans="1:26" x14ac:dyDescent="0.15">
      <c r="A1114" s="43"/>
      <c r="B1114" s="57"/>
      <c r="C1114" s="57"/>
      <c r="D1114" s="58"/>
      <c r="E1114" s="58"/>
      <c r="F1114" s="58"/>
      <c r="G1114" s="46"/>
      <c r="H1114" s="47"/>
      <c r="I1114" s="59"/>
      <c r="J1114" s="56"/>
      <c r="K1114" s="61"/>
      <c r="L1114" s="61"/>
      <c r="Q1114" s="49"/>
      <c r="R1114" s="49"/>
      <c r="S1114" s="50"/>
      <c r="T1114" s="50"/>
      <c r="U1114" s="50"/>
      <c r="V1114" s="50"/>
      <c r="W1114" s="50"/>
      <c r="X1114" s="50"/>
      <c r="Y1114" s="50"/>
      <c r="Z1114" s="50"/>
    </row>
    <row r="1115" spans="1:26" x14ac:dyDescent="0.15">
      <c r="A1115" s="43"/>
      <c r="B1115" s="57"/>
      <c r="C1115" s="57"/>
      <c r="D1115" s="58"/>
      <c r="E1115" s="58"/>
      <c r="F1115" s="58"/>
      <c r="G1115" s="46"/>
      <c r="H1115" s="47"/>
      <c r="I1115" s="59"/>
      <c r="J1115" s="56"/>
      <c r="K1115" s="61"/>
      <c r="L1115" s="61"/>
      <c r="Q1115" s="49"/>
      <c r="R1115" s="49"/>
      <c r="S1115" s="50"/>
      <c r="T1115" s="50"/>
      <c r="U1115" s="50"/>
      <c r="V1115" s="50"/>
      <c r="W1115" s="50"/>
      <c r="X1115" s="50"/>
      <c r="Y1115" s="50"/>
      <c r="Z1115" s="50"/>
    </row>
    <row r="1116" spans="1:26" x14ac:dyDescent="0.15">
      <c r="A1116" s="43"/>
      <c r="B1116" s="57"/>
      <c r="C1116" s="57"/>
      <c r="D1116" s="58"/>
      <c r="E1116" s="58"/>
      <c r="F1116" s="58"/>
      <c r="G1116" s="46"/>
      <c r="H1116" s="47"/>
      <c r="I1116" s="59"/>
      <c r="J1116" s="56"/>
      <c r="K1116" s="61"/>
      <c r="L1116" s="61"/>
      <c r="Q1116" s="49"/>
      <c r="R1116" s="49"/>
      <c r="S1116" s="50"/>
      <c r="T1116" s="50"/>
      <c r="U1116" s="50"/>
      <c r="V1116" s="50"/>
      <c r="W1116" s="50"/>
      <c r="X1116" s="50"/>
      <c r="Y1116" s="50"/>
      <c r="Z1116" s="50"/>
    </row>
    <row r="1117" spans="1:26" x14ac:dyDescent="0.15">
      <c r="A1117" s="43"/>
      <c r="B1117" s="57"/>
      <c r="C1117" s="57"/>
      <c r="D1117" s="58"/>
      <c r="E1117" s="58"/>
      <c r="F1117" s="58"/>
      <c r="G1117" s="46"/>
      <c r="H1117" s="47"/>
      <c r="I1117" s="59"/>
      <c r="J1117" s="56"/>
      <c r="K1117" s="61"/>
      <c r="L1117" s="61"/>
      <c r="Q1117" s="49"/>
      <c r="R1117" s="49"/>
      <c r="S1117" s="50"/>
      <c r="T1117" s="50"/>
      <c r="U1117" s="50"/>
      <c r="V1117" s="50"/>
      <c r="W1117" s="50"/>
      <c r="X1117" s="50"/>
      <c r="Y1117" s="50"/>
      <c r="Z1117" s="50"/>
    </row>
    <row r="1118" spans="1:26" x14ac:dyDescent="0.15">
      <c r="A1118" s="43"/>
      <c r="B1118" s="57"/>
      <c r="C1118" s="57"/>
      <c r="D1118" s="58"/>
      <c r="E1118" s="58"/>
      <c r="F1118" s="58"/>
      <c r="G1118" s="46"/>
      <c r="H1118" s="47"/>
      <c r="I1118" s="59"/>
      <c r="J1118" s="56"/>
      <c r="K1118" s="61"/>
      <c r="L1118" s="61"/>
      <c r="Q1118" s="49"/>
      <c r="R1118" s="49"/>
      <c r="S1118" s="50"/>
      <c r="T1118" s="50"/>
      <c r="U1118" s="50"/>
      <c r="V1118" s="50"/>
      <c r="W1118" s="50"/>
      <c r="X1118" s="50"/>
      <c r="Y1118" s="50"/>
      <c r="Z1118" s="50"/>
    </row>
    <row r="1119" spans="1:26" x14ac:dyDescent="0.15">
      <c r="A1119" s="43"/>
      <c r="B1119" s="57"/>
      <c r="C1119" s="57"/>
      <c r="D1119" s="58"/>
      <c r="E1119" s="58"/>
      <c r="F1119" s="58"/>
      <c r="G1119" s="46"/>
      <c r="H1119" s="47"/>
      <c r="I1119" s="59"/>
      <c r="J1119" s="56"/>
      <c r="K1119" s="61"/>
      <c r="L1119" s="61"/>
      <c r="Q1119" s="49"/>
      <c r="R1119" s="49"/>
      <c r="S1119" s="50"/>
      <c r="T1119" s="50"/>
      <c r="U1119" s="50"/>
      <c r="V1119" s="50"/>
      <c r="W1119" s="50"/>
      <c r="X1119" s="50"/>
      <c r="Y1119" s="50"/>
      <c r="Z1119" s="50"/>
    </row>
    <row r="1120" spans="1:26" x14ac:dyDescent="0.15">
      <c r="A1120" s="43"/>
      <c r="B1120" s="57"/>
      <c r="C1120" s="57"/>
      <c r="D1120" s="58"/>
      <c r="E1120" s="58"/>
      <c r="F1120" s="58"/>
      <c r="G1120" s="46"/>
      <c r="H1120" s="47"/>
      <c r="I1120" s="59"/>
      <c r="J1120" s="56"/>
      <c r="K1120" s="61"/>
      <c r="L1120" s="61"/>
      <c r="Q1120" s="49"/>
      <c r="R1120" s="49"/>
      <c r="S1120" s="50"/>
      <c r="T1120" s="50"/>
      <c r="U1120" s="50"/>
      <c r="V1120" s="50"/>
      <c r="W1120" s="50"/>
      <c r="X1120" s="50"/>
      <c r="Y1120" s="50"/>
      <c r="Z1120" s="50"/>
    </row>
    <row r="1121" spans="1:26" x14ac:dyDescent="0.15">
      <c r="A1121" s="43"/>
      <c r="B1121" s="57"/>
      <c r="C1121" s="57"/>
      <c r="D1121" s="58"/>
      <c r="E1121" s="58"/>
      <c r="F1121" s="58"/>
      <c r="G1121" s="46"/>
      <c r="H1121" s="47"/>
      <c r="I1121" s="59"/>
      <c r="J1121" s="56"/>
      <c r="K1121" s="61"/>
      <c r="L1121" s="61"/>
      <c r="Q1121" s="49"/>
      <c r="R1121" s="49"/>
      <c r="S1121" s="50"/>
      <c r="T1121" s="50"/>
      <c r="U1121" s="50"/>
      <c r="V1121" s="50"/>
      <c r="W1121" s="50"/>
      <c r="X1121" s="50"/>
      <c r="Y1121" s="50"/>
      <c r="Z1121" s="50"/>
    </row>
    <row r="1122" spans="1:26" x14ac:dyDescent="0.15">
      <c r="A1122" s="43"/>
      <c r="B1122" s="57"/>
      <c r="C1122" s="57"/>
      <c r="D1122" s="58"/>
      <c r="E1122" s="58"/>
      <c r="F1122" s="58"/>
      <c r="G1122" s="46"/>
      <c r="H1122" s="47"/>
      <c r="I1122" s="59"/>
      <c r="J1122" s="56"/>
      <c r="K1122" s="61"/>
      <c r="L1122" s="61"/>
      <c r="Q1122" s="49"/>
      <c r="R1122" s="49"/>
      <c r="S1122" s="50"/>
      <c r="T1122" s="50"/>
      <c r="U1122" s="50"/>
      <c r="V1122" s="50"/>
      <c r="W1122" s="50"/>
      <c r="X1122" s="50"/>
      <c r="Y1122" s="50"/>
      <c r="Z1122" s="50"/>
    </row>
    <row r="1123" spans="1:26" x14ac:dyDescent="0.15">
      <c r="A1123" s="43"/>
      <c r="B1123" s="57"/>
      <c r="C1123" s="57"/>
      <c r="D1123" s="58"/>
      <c r="E1123" s="58"/>
      <c r="F1123" s="58"/>
      <c r="G1123" s="46"/>
      <c r="H1123" s="47"/>
      <c r="I1123" s="59"/>
      <c r="J1123" s="56"/>
      <c r="K1123" s="61"/>
      <c r="L1123" s="61"/>
      <c r="Q1123" s="49"/>
      <c r="R1123" s="49"/>
      <c r="S1123" s="50"/>
      <c r="T1123" s="50"/>
      <c r="U1123" s="50"/>
      <c r="V1123" s="50"/>
      <c r="W1123" s="50"/>
      <c r="X1123" s="50"/>
      <c r="Y1123" s="50"/>
      <c r="Z1123" s="50"/>
    </row>
    <row r="1124" spans="1:26" x14ac:dyDescent="0.15">
      <c r="A1124" s="43"/>
      <c r="B1124" s="57"/>
      <c r="C1124" s="57"/>
      <c r="D1124" s="58"/>
      <c r="E1124" s="58"/>
      <c r="F1124" s="58"/>
      <c r="G1124" s="46"/>
      <c r="H1124" s="47"/>
      <c r="I1124" s="59"/>
      <c r="J1124" s="56"/>
      <c r="K1124" s="61"/>
      <c r="L1124" s="61"/>
      <c r="Q1124" s="49"/>
      <c r="R1124" s="49"/>
      <c r="S1124" s="50"/>
      <c r="T1124" s="50"/>
      <c r="U1124" s="50"/>
      <c r="V1124" s="50"/>
      <c r="W1124" s="50"/>
      <c r="X1124" s="50"/>
      <c r="Y1124" s="50"/>
      <c r="Z1124" s="50"/>
    </row>
    <row r="1125" spans="1:26" x14ac:dyDescent="0.15">
      <c r="A1125" s="43"/>
      <c r="B1125" s="57"/>
      <c r="C1125" s="57"/>
      <c r="D1125" s="58"/>
      <c r="E1125" s="58"/>
      <c r="F1125" s="58"/>
      <c r="G1125" s="46"/>
      <c r="H1125" s="47"/>
      <c r="I1125" s="59"/>
      <c r="J1125" s="56"/>
      <c r="K1125" s="61"/>
      <c r="L1125" s="61"/>
      <c r="Q1125" s="49"/>
      <c r="R1125" s="49"/>
      <c r="S1125" s="50"/>
      <c r="T1125" s="50"/>
      <c r="U1125" s="50"/>
      <c r="V1125" s="50"/>
      <c r="W1125" s="50"/>
      <c r="X1125" s="50"/>
      <c r="Y1125" s="50"/>
      <c r="Z1125" s="50"/>
    </row>
    <row r="1126" spans="1:26" x14ac:dyDescent="0.15">
      <c r="A1126" s="43"/>
      <c r="B1126" s="57"/>
      <c r="C1126" s="57"/>
      <c r="D1126" s="58"/>
      <c r="E1126" s="58"/>
      <c r="F1126" s="58"/>
      <c r="G1126" s="46"/>
      <c r="H1126" s="47"/>
      <c r="I1126" s="59"/>
      <c r="J1126" s="56"/>
      <c r="K1126" s="61"/>
      <c r="L1126" s="61"/>
      <c r="Q1126" s="49"/>
      <c r="R1126" s="49"/>
      <c r="S1126" s="50"/>
      <c r="T1126" s="50"/>
      <c r="U1126" s="50"/>
      <c r="V1126" s="50"/>
      <c r="W1126" s="50"/>
      <c r="X1126" s="50"/>
      <c r="Y1126" s="50"/>
      <c r="Z1126" s="50"/>
    </row>
    <row r="1127" spans="1:26" x14ac:dyDescent="0.15">
      <c r="A1127" s="43"/>
      <c r="B1127" s="57"/>
      <c r="C1127" s="57"/>
      <c r="D1127" s="58"/>
      <c r="E1127" s="58"/>
      <c r="F1127" s="58"/>
      <c r="G1127" s="46"/>
      <c r="H1127" s="47"/>
      <c r="I1127" s="59"/>
      <c r="J1127" s="56"/>
      <c r="K1127" s="61"/>
      <c r="L1127" s="61"/>
      <c r="Q1127" s="49"/>
      <c r="R1127" s="49"/>
      <c r="S1127" s="50"/>
      <c r="T1127" s="50"/>
      <c r="U1127" s="50"/>
      <c r="V1127" s="50"/>
      <c r="W1127" s="50"/>
      <c r="X1127" s="50"/>
      <c r="Y1127" s="50"/>
      <c r="Z1127" s="50"/>
    </row>
    <row r="1128" spans="1:26" x14ac:dyDescent="0.15">
      <c r="A1128" s="43"/>
      <c r="B1128" s="57"/>
      <c r="C1128" s="57"/>
      <c r="D1128" s="58"/>
      <c r="E1128" s="58"/>
      <c r="F1128" s="58"/>
      <c r="G1128" s="46"/>
      <c r="H1128" s="47"/>
      <c r="I1128" s="59"/>
      <c r="J1128" s="56"/>
      <c r="K1128" s="61"/>
      <c r="L1128" s="61"/>
      <c r="Q1128" s="49"/>
      <c r="R1128" s="49"/>
      <c r="S1128" s="50"/>
      <c r="T1128" s="50"/>
      <c r="U1128" s="50"/>
      <c r="V1128" s="50"/>
      <c r="W1128" s="50"/>
      <c r="X1128" s="50"/>
      <c r="Y1128" s="50"/>
      <c r="Z1128" s="50"/>
    </row>
    <row r="1129" spans="1:26" x14ac:dyDescent="0.15">
      <c r="A1129" s="43"/>
      <c r="B1129" s="57"/>
      <c r="C1129" s="57"/>
      <c r="D1129" s="58"/>
      <c r="E1129" s="58"/>
      <c r="F1129" s="58"/>
      <c r="G1129" s="46"/>
      <c r="H1129" s="47"/>
      <c r="I1129" s="59"/>
      <c r="J1129" s="56"/>
      <c r="K1129" s="61"/>
      <c r="L1129" s="61"/>
      <c r="Q1129" s="49"/>
      <c r="R1129" s="49"/>
      <c r="S1129" s="50"/>
      <c r="T1129" s="50"/>
      <c r="U1129" s="50"/>
      <c r="V1129" s="50"/>
      <c r="W1129" s="50"/>
      <c r="X1129" s="50"/>
      <c r="Y1129" s="50"/>
      <c r="Z1129" s="50"/>
    </row>
    <row r="1130" spans="1:26" x14ac:dyDescent="0.15">
      <c r="A1130" s="43"/>
      <c r="B1130" s="57"/>
      <c r="C1130" s="57"/>
      <c r="D1130" s="58"/>
      <c r="E1130" s="58"/>
      <c r="F1130" s="58"/>
      <c r="G1130" s="46"/>
      <c r="H1130" s="47"/>
      <c r="I1130" s="59"/>
      <c r="J1130" s="56"/>
      <c r="K1130" s="61"/>
      <c r="L1130" s="61"/>
      <c r="Q1130" s="49"/>
      <c r="R1130" s="49"/>
      <c r="S1130" s="50"/>
      <c r="T1130" s="50"/>
      <c r="U1130" s="50"/>
      <c r="V1130" s="50"/>
      <c r="W1130" s="50"/>
      <c r="X1130" s="50"/>
      <c r="Y1130" s="50"/>
      <c r="Z1130" s="50"/>
    </row>
    <row r="1131" spans="1:26" x14ac:dyDescent="0.15">
      <c r="A1131" s="43"/>
      <c r="B1131" s="57"/>
      <c r="C1131" s="57"/>
      <c r="D1131" s="58"/>
      <c r="E1131" s="58"/>
      <c r="F1131" s="58"/>
      <c r="G1131" s="46"/>
      <c r="H1131" s="47"/>
      <c r="I1131" s="59"/>
      <c r="J1131" s="56"/>
      <c r="K1131" s="61"/>
      <c r="L1131" s="61"/>
      <c r="Q1131" s="49"/>
      <c r="R1131" s="49"/>
      <c r="S1131" s="50"/>
      <c r="T1131" s="50"/>
      <c r="U1131" s="50"/>
      <c r="V1131" s="50"/>
      <c r="W1131" s="50"/>
      <c r="X1131" s="50"/>
      <c r="Y1131" s="50"/>
      <c r="Z1131" s="50"/>
    </row>
    <row r="1132" spans="1:26" x14ac:dyDescent="0.15">
      <c r="A1132" s="43"/>
      <c r="B1132" s="57"/>
      <c r="C1132" s="57"/>
      <c r="D1132" s="58"/>
      <c r="E1132" s="58"/>
      <c r="F1132" s="58"/>
      <c r="G1132" s="46"/>
      <c r="H1132" s="47"/>
      <c r="I1132" s="59"/>
      <c r="J1132" s="56"/>
      <c r="K1132" s="61"/>
      <c r="L1132" s="61"/>
      <c r="Q1132" s="49"/>
      <c r="R1132" s="49"/>
      <c r="S1132" s="50"/>
      <c r="T1132" s="50"/>
      <c r="U1132" s="50"/>
      <c r="V1132" s="50"/>
      <c r="W1132" s="50"/>
      <c r="X1132" s="50"/>
      <c r="Y1132" s="50"/>
      <c r="Z1132" s="50"/>
    </row>
    <row r="1133" spans="1:26" x14ac:dyDescent="0.15">
      <c r="A1133" s="43"/>
      <c r="B1133" s="57"/>
      <c r="C1133" s="57"/>
      <c r="D1133" s="58"/>
      <c r="E1133" s="58"/>
      <c r="F1133" s="58"/>
      <c r="G1133" s="46"/>
      <c r="H1133" s="47"/>
      <c r="I1133" s="59"/>
      <c r="J1133" s="56"/>
      <c r="K1133" s="61"/>
      <c r="L1133" s="61"/>
      <c r="Q1133" s="49"/>
      <c r="R1133" s="49"/>
      <c r="S1133" s="50"/>
      <c r="T1133" s="50"/>
      <c r="U1133" s="50"/>
      <c r="V1133" s="50"/>
      <c r="W1133" s="50"/>
      <c r="X1133" s="50"/>
      <c r="Y1133" s="50"/>
      <c r="Z1133" s="50"/>
    </row>
    <row r="1134" spans="1:26" x14ac:dyDescent="0.15">
      <c r="A1134" s="43"/>
      <c r="B1134" s="57"/>
      <c r="C1134" s="57"/>
      <c r="D1134" s="58"/>
      <c r="E1134" s="58"/>
      <c r="F1134" s="58"/>
      <c r="G1134" s="46"/>
      <c r="H1134" s="47"/>
      <c r="I1134" s="59"/>
      <c r="J1134" s="56"/>
      <c r="K1134" s="61"/>
      <c r="L1134" s="61"/>
      <c r="Q1134" s="49"/>
      <c r="R1134" s="49"/>
      <c r="S1134" s="50"/>
      <c r="T1134" s="50"/>
      <c r="U1134" s="50"/>
      <c r="V1134" s="50"/>
      <c r="W1134" s="50"/>
      <c r="X1134" s="50"/>
      <c r="Y1134" s="50"/>
      <c r="Z1134" s="50"/>
    </row>
    <row r="1135" spans="1:26" x14ac:dyDescent="0.15">
      <c r="A1135" s="43"/>
      <c r="B1135" s="57"/>
      <c r="C1135" s="57"/>
      <c r="D1135" s="58"/>
      <c r="E1135" s="58"/>
      <c r="F1135" s="58"/>
      <c r="G1135" s="46"/>
      <c r="H1135" s="47"/>
      <c r="I1135" s="59"/>
      <c r="J1135" s="56"/>
      <c r="K1135" s="61"/>
      <c r="L1135" s="61"/>
      <c r="Q1135" s="49"/>
      <c r="R1135" s="49"/>
      <c r="S1135" s="50"/>
      <c r="T1135" s="50"/>
      <c r="U1135" s="50"/>
      <c r="V1135" s="50"/>
      <c r="W1135" s="50"/>
      <c r="X1135" s="50"/>
      <c r="Y1135" s="50"/>
      <c r="Z1135" s="50"/>
    </row>
    <row r="1136" spans="1:26" x14ac:dyDescent="0.15">
      <c r="A1136" s="43"/>
      <c r="B1136" s="57"/>
      <c r="C1136" s="57"/>
      <c r="D1136" s="58"/>
      <c r="E1136" s="58"/>
      <c r="F1136" s="58"/>
      <c r="G1136" s="46"/>
      <c r="H1136" s="47"/>
      <c r="I1136" s="59"/>
      <c r="J1136" s="56"/>
      <c r="K1136" s="61"/>
      <c r="L1136" s="61"/>
      <c r="Q1136" s="49"/>
      <c r="R1136" s="49"/>
      <c r="S1136" s="50"/>
      <c r="T1136" s="50"/>
      <c r="U1136" s="50"/>
      <c r="V1136" s="50"/>
      <c r="W1136" s="50"/>
      <c r="X1136" s="50"/>
      <c r="Y1136" s="50"/>
      <c r="Z1136" s="50"/>
    </row>
    <row r="1137" spans="1:26" x14ac:dyDescent="0.15">
      <c r="A1137" s="43"/>
      <c r="B1137" s="57"/>
      <c r="C1137" s="57"/>
      <c r="D1137" s="58"/>
      <c r="E1137" s="58"/>
      <c r="F1137" s="58"/>
      <c r="G1137" s="46"/>
      <c r="H1137" s="47"/>
      <c r="I1137" s="59"/>
      <c r="J1137" s="56"/>
      <c r="K1137" s="61"/>
      <c r="L1137" s="61"/>
      <c r="Q1137" s="49"/>
      <c r="R1137" s="49"/>
      <c r="S1137" s="50"/>
      <c r="T1137" s="50"/>
      <c r="U1137" s="50"/>
      <c r="V1137" s="50"/>
      <c r="W1137" s="50"/>
      <c r="X1137" s="50"/>
      <c r="Y1137" s="50"/>
      <c r="Z1137" s="50"/>
    </row>
    <row r="1138" spans="1:26" x14ac:dyDescent="0.15">
      <c r="A1138" s="43"/>
      <c r="B1138" s="57"/>
      <c r="C1138" s="57"/>
      <c r="D1138" s="58"/>
      <c r="E1138" s="58"/>
      <c r="F1138" s="58"/>
      <c r="G1138" s="46"/>
      <c r="H1138" s="47"/>
      <c r="I1138" s="59"/>
      <c r="J1138" s="56"/>
      <c r="K1138" s="61"/>
      <c r="L1138" s="61"/>
      <c r="Q1138" s="49"/>
      <c r="R1138" s="49"/>
      <c r="S1138" s="50"/>
      <c r="T1138" s="50"/>
      <c r="U1138" s="50"/>
      <c r="V1138" s="50"/>
      <c r="W1138" s="50"/>
      <c r="X1138" s="50"/>
      <c r="Y1138" s="50"/>
      <c r="Z1138" s="50"/>
    </row>
    <row r="1139" spans="1:26" x14ac:dyDescent="0.15">
      <c r="A1139" s="43"/>
      <c r="B1139" s="57"/>
      <c r="C1139" s="57"/>
      <c r="D1139" s="58"/>
      <c r="E1139" s="58"/>
      <c r="F1139" s="58"/>
      <c r="G1139" s="46"/>
      <c r="H1139" s="47"/>
      <c r="I1139" s="59"/>
      <c r="J1139" s="56"/>
      <c r="K1139" s="61"/>
      <c r="L1139" s="61"/>
      <c r="Q1139" s="49"/>
      <c r="R1139" s="49"/>
      <c r="S1139" s="50"/>
      <c r="T1139" s="50"/>
      <c r="U1139" s="50"/>
      <c r="V1139" s="50"/>
      <c r="W1139" s="50"/>
      <c r="X1139" s="50"/>
      <c r="Y1139" s="50"/>
      <c r="Z1139" s="50"/>
    </row>
    <row r="1140" spans="1:26" x14ac:dyDescent="0.15">
      <c r="A1140" s="43"/>
      <c r="B1140" s="57"/>
      <c r="C1140" s="57"/>
      <c r="D1140" s="58"/>
      <c r="E1140" s="58"/>
      <c r="F1140" s="58"/>
      <c r="G1140" s="46"/>
      <c r="H1140" s="47"/>
      <c r="I1140" s="59"/>
      <c r="J1140" s="56"/>
      <c r="K1140" s="61"/>
      <c r="L1140" s="61"/>
      <c r="Q1140" s="49"/>
      <c r="R1140" s="49"/>
      <c r="S1140" s="50"/>
      <c r="T1140" s="50"/>
      <c r="U1140" s="50"/>
      <c r="V1140" s="50"/>
      <c r="W1140" s="50"/>
      <c r="X1140" s="50"/>
      <c r="Y1140" s="50"/>
      <c r="Z1140" s="50"/>
    </row>
    <row r="1141" spans="1:26" x14ac:dyDescent="0.15">
      <c r="A1141" s="43"/>
      <c r="B1141" s="57"/>
      <c r="C1141" s="57"/>
      <c r="D1141" s="58"/>
      <c r="E1141" s="58"/>
      <c r="F1141" s="58"/>
      <c r="G1141" s="46"/>
      <c r="H1141" s="47"/>
      <c r="I1141" s="59"/>
      <c r="J1141" s="56"/>
      <c r="K1141" s="61"/>
      <c r="L1141" s="61"/>
      <c r="Q1141" s="49"/>
      <c r="R1141" s="49"/>
      <c r="S1141" s="50"/>
      <c r="T1141" s="50"/>
      <c r="U1141" s="50"/>
      <c r="V1141" s="50"/>
      <c r="W1141" s="50"/>
      <c r="X1141" s="50"/>
      <c r="Y1141" s="50"/>
      <c r="Z1141" s="50"/>
    </row>
    <row r="1142" spans="1:26" x14ac:dyDescent="0.15">
      <c r="A1142" s="43"/>
      <c r="B1142" s="57"/>
      <c r="C1142" s="57"/>
      <c r="D1142" s="58"/>
      <c r="E1142" s="58"/>
      <c r="F1142" s="58"/>
      <c r="G1142" s="46"/>
      <c r="H1142" s="47"/>
      <c r="I1142" s="59"/>
      <c r="J1142" s="56"/>
      <c r="K1142" s="61"/>
      <c r="L1142" s="61"/>
      <c r="Q1142" s="49"/>
      <c r="R1142" s="49"/>
      <c r="S1142" s="50"/>
      <c r="T1142" s="50"/>
      <c r="U1142" s="50"/>
      <c r="V1142" s="50"/>
      <c r="W1142" s="50"/>
      <c r="X1142" s="50"/>
      <c r="Y1142" s="50"/>
      <c r="Z1142" s="50"/>
    </row>
    <row r="1143" spans="1:26" x14ac:dyDescent="0.15">
      <c r="A1143" s="43"/>
      <c r="B1143" s="57"/>
      <c r="C1143" s="57"/>
      <c r="D1143" s="58"/>
      <c r="E1143" s="58"/>
      <c r="F1143" s="58"/>
      <c r="G1143" s="46"/>
      <c r="H1143" s="47"/>
      <c r="I1143" s="59"/>
      <c r="J1143" s="56"/>
      <c r="K1143" s="61"/>
      <c r="L1143" s="61"/>
      <c r="Q1143" s="49"/>
      <c r="R1143" s="49"/>
      <c r="S1143" s="50"/>
      <c r="T1143" s="50"/>
      <c r="U1143" s="50"/>
      <c r="V1143" s="50"/>
      <c r="W1143" s="50"/>
      <c r="X1143" s="50"/>
      <c r="Y1143" s="50"/>
      <c r="Z1143" s="50"/>
    </row>
    <row r="1144" spans="1:26" x14ac:dyDescent="0.15">
      <c r="A1144" s="43"/>
      <c r="B1144" s="57"/>
      <c r="C1144" s="57"/>
      <c r="D1144" s="58"/>
      <c r="E1144" s="58"/>
      <c r="F1144" s="58"/>
      <c r="G1144" s="46"/>
      <c r="H1144" s="47"/>
      <c r="I1144" s="59"/>
      <c r="J1144" s="56"/>
      <c r="K1144" s="61"/>
      <c r="L1144" s="61"/>
      <c r="Q1144" s="49"/>
      <c r="R1144" s="49"/>
      <c r="S1144" s="50"/>
      <c r="T1144" s="50"/>
      <c r="U1144" s="50"/>
      <c r="V1144" s="50"/>
      <c r="W1144" s="50"/>
      <c r="X1144" s="50"/>
      <c r="Y1144" s="50"/>
      <c r="Z1144" s="50"/>
    </row>
    <row r="1145" spans="1:26" x14ac:dyDescent="0.15">
      <c r="A1145" s="43"/>
      <c r="B1145" s="57"/>
      <c r="C1145" s="57"/>
      <c r="D1145" s="58"/>
      <c r="E1145" s="58"/>
      <c r="F1145" s="58"/>
      <c r="G1145" s="46"/>
      <c r="H1145" s="47"/>
      <c r="I1145" s="59"/>
      <c r="J1145" s="56"/>
      <c r="K1145" s="61"/>
      <c r="L1145" s="61"/>
      <c r="Q1145" s="49"/>
      <c r="R1145" s="49"/>
      <c r="S1145" s="50"/>
      <c r="T1145" s="50"/>
      <c r="U1145" s="50"/>
      <c r="V1145" s="50"/>
      <c r="W1145" s="50"/>
      <c r="X1145" s="50"/>
      <c r="Y1145" s="50"/>
      <c r="Z1145" s="50"/>
    </row>
    <row r="1146" spans="1:26" x14ac:dyDescent="0.15">
      <c r="A1146" s="43"/>
      <c r="B1146" s="57"/>
      <c r="C1146" s="57"/>
      <c r="D1146" s="58"/>
      <c r="E1146" s="58"/>
      <c r="F1146" s="58"/>
      <c r="G1146" s="46"/>
      <c r="H1146" s="47"/>
      <c r="I1146" s="59"/>
      <c r="J1146" s="56"/>
      <c r="K1146" s="61"/>
      <c r="L1146" s="61"/>
      <c r="Q1146" s="49"/>
      <c r="R1146" s="49"/>
      <c r="S1146" s="50"/>
      <c r="T1146" s="50"/>
      <c r="U1146" s="50"/>
      <c r="V1146" s="50"/>
      <c r="W1146" s="50"/>
      <c r="X1146" s="50"/>
      <c r="Y1146" s="50"/>
      <c r="Z1146" s="50"/>
    </row>
    <row r="1147" spans="1:26" x14ac:dyDescent="0.15">
      <c r="A1147" s="43"/>
      <c r="B1147" s="57"/>
      <c r="C1147" s="57"/>
      <c r="D1147" s="58"/>
      <c r="E1147" s="58"/>
      <c r="F1147" s="58"/>
      <c r="G1147" s="46"/>
      <c r="H1147" s="47"/>
      <c r="I1147" s="59"/>
      <c r="J1147" s="56"/>
      <c r="K1147" s="61"/>
      <c r="L1147" s="61"/>
      <c r="Q1147" s="49"/>
      <c r="R1147" s="49"/>
      <c r="S1147" s="50"/>
      <c r="T1147" s="50"/>
      <c r="U1147" s="50"/>
      <c r="V1147" s="50"/>
      <c r="W1147" s="50"/>
      <c r="X1147" s="50"/>
      <c r="Y1147" s="50"/>
      <c r="Z1147" s="50"/>
    </row>
    <row r="1148" spans="1:26" x14ac:dyDescent="0.15">
      <c r="A1148" s="43"/>
      <c r="B1148" s="57"/>
      <c r="C1148" s="57"/>
      <c r="D1148" s="58"/>
      <c r="E1148" s="58"/>
      <c r="F1148" s="58"/>
      <c r="G1148" s="46"/>
      <c r="H1148" s="47"/>
      <c r="I1148" s="59"/>
      <c r="J1148" s="56"/>
      <c r="K1148" s="61"/>
      <c r="L1148" s="61"/>
      <c r="Q1148" s="49"/>
      <c r="R1148" s="49"/>
      <c r="S1148" s="50"/>
      <c r="T1148" s="50"/>
      <c r="U1148" s="50"/>
      <c r="V1148" s="50"/>
      <c r="W1148" s="50"/>
      <c r="X1148" s="50"/>
      <c r="Y1148" s="50"/>
      <c r="Z1148" s="50"/>
    </row>
    <row r="1149" spans="1:26" x14ac:dyDescent="0.15">
      <c r="A1149" s="43"/>
      <c r="B1149" s="57"/>
      <c r="C1149" s="57"/>
      <c r="D1149" s="58"/>
      <c r="E1149" s="58"/>
      <c r="F1149" s="58"/>
      <c r="G1149" s="46"/>
      <c r="H1149" s="47"/>
      <c r="I1149" s="59"/>
      <c r="J1149" s="56"/>
      <c r="K1149" s="61"/>
      <c r="L1149" s="61"/>
      <c r="Q1149" s="49"/>
      <c r="R1149" s="49"/>
      <c r="S1149" s="50"/>
      <c r="T1149" s="50"/>
      <c r="U1149" s="50"/>
      <c r="V1149" s="50"/>
      <c r="W1149" s="50"/>
      <c r="X1149" s="50"/>
      <c r="Y1149" s="50"/>
      <c r="Z1149" s="50"/>
    </row>
    <row r="1150" spans="1:26" x14ac:dyDescent="0.15">
      <c r="A1150" s="43"/>
      <c r="B1150" s="57"/>
      <c r="C1150" s="57"/>
      <c r="D1150" s="58"/>
      <c r="E1150" s="58"/>
      <c r="F1150" s="58"/>
      <c r="G1150" s="46"/>
      <c r="H1150" s="47"/>
      <c r="I1150" s="59"/>
      <c r="J1150" s="56"/>
      <c r="K1150" s="61"/>
      <c r="L1150" s="61"/>
      <c r="Q1150" s="49"/>
      <c r="R1150" s="49"/>
      <c r="S1150" s="50"/>
      <c r="T1150" s="50"/>
      <c r="U1150" s="50"/>
      <c r="V1150" s="50"/>
      <c r="W1150" s="50"/>
      <c r="X1150" s="50"/>
      <c r="Y1150" s="50"/>
      <c r="Z1150" s="50"/>
    </row>
    <row r="1151" spans="1:26" x14ac:dyDescent="0.15">
      <c r="A1151" s="43"/>
      <c r="B1151" s="57"/>
      <c r="C1151" s="57"/>
      <c r="D1151" s="58"/>
      <c r="E1151" s="58"/>
      <c r="F1151" s="58"/>
      <c r="G1151" s="46"/>
      <c r="H1151" s="47"/>
      <c r="I1151" s="59"/>
      <c r="J1151" s="56"/>
      <c r="K1151" s="61"/>
      <c r="L1151" s="61"/>
      <c r="Q1151" s="49"/>
      <c r="R1151" s="49"/>
      <c r="S1151" s="50"/>
      <c r="T1151" s="50"/>
      <c r="U1151" s="50"/>
      <c r="V1151" s="50"/>
      <c r="W1151" s="50"/>
      <c r="X1151" s="50"/>
      <c r="Y1151" s="50"/>
      <c r="Z1151" s="50"/>
    </row>
    <row r="1152" spans="1:26" x14ac:dyDescent="0.15">
      <c r="A1152" s="43"/>
      <c r="B1152" s="57"/>
      <c r="C1152" s="57"/>
      <c r="D1152" s="58"/>
      <c r="E1152" s="58"/>
      <c r="F1152" s="58"/>
      <c r="G1152" s="46"/>
      <c r="H1152" s="47"/>
      <c r="I1152" s="59"/>
      <c r="J1152" s="56"/>
      <c r="K1152" s="61"/>
      <c r="L1152" s="61"/>
      <c r="Q1152" s="49"/>
      <c r="R1152" s="49"/>
      <c r="S1152" s="50"/>
      <c r="T1152" s="50"/>
      <c r="U1152" s="50"/>
      <c r="V1152" s="50"/>
      <c r="W1152" s="50"/>
      <c r="X1152" s="50"/>
      <c r="Y1152" s="50"/>
      <c r="Z1152" s="50"/>
    </row>
    <row r="1153" spans="1:26" x14ac:dyDescent="0.15">
      <c r="A1153" s="43"/>
      <c r="B1153" s="57"/>
      <c r="C1153" s="57"/>
      <c r="D1153" s="58"/>
      <c r="E1153" s="58"/>
      <c r="F1153" s="58"/>
      <c r="G1153" s="46"/>
      <c r="H1153" s="47"/>
      <c r="I1153" s="59"/>
      <c r="J1153" s="56"/>
      <c r="K1153" s="61"/>
      <c r="L1153" s="61"/>
      <c r="Q1153" s="49"/>
      <c r="R1153" s="49"/>
      <c r="S1153" s="50"/>
      <c r="T1153" s="50"/>
      <c r="U1153" s="50"/>
      <c r="V1153" s="50"/>
      <c r="W1153" s="50"/>
      <c r="X1153" s="50"/>
      <c r="Y1153" s="50"/>
      <c r="Z1153" s="50"/>
    </row>
    <row r="1154" spans="1:26" x14ac:dyDescent="0.15">
      <c r="A1154" s="43"/>
      <c r="B1154" s="57"/>
      <c r="C1154" s="57"/>
      <c r="D1154" s="58"/>
      <c r="E1154" s="58"/>
      <c r="F1154" s="58"/>
      <c r="G1154" s="46"/>
      <c r="H1154" s="47"/>
      <c r="I1154" s="59"/>
      <c r="J1154" s="56"/>
      <c r="K1154" s="61"/>
      <c r="L1154" s="61"/>
      <c r="Q1154" s="49"/>
      <c r="R1154" s="49"/>
      <c r="S1154" s="50"/>
      <c r="T1154" s="50"/>
      <c r="U1154" s="50"/>
      <c r="V1154" s="50"/>
      <c r="W1154" s="50"/>
      <c r="X1154" s="50"/>
      <c r="Y1154" s="50"/>
      <c r="Z1154" s="50"/>
    </row>
    <row r="1155" spans="1:26" x14ac:dyDescent="0.15">
      <c r="A1155" s="43"/>
      <c r="B1155" s="57"/>
      <c r="C1155" s="57"/>
      <c r="D1155" s="58"/>
      <c r="E1155" s="58"/>
      <c r="F1155" s="58"/>
      <c r="G1155" s="46"/>
      <c r="H1155" s="47"/>
      <c r="I1155" s="59"/>
      <c r="J1155" s="56"/>
      <c r="K1155" s="61"/>
      <c r="L1155" s="61"/>
      <c r="Q1155" s="49"/>
      <c r="R1155" s="49"/>
      <c r="S1155" s="50"/>
      <c r="T1155" s="50"/>
      <c r="U1155" s="50"/>
      <c r="V1155" s="50"/>
      <c r="W1155" s="50"/>
      <c r="X1155" s="50"/>
      <c r="Y1155" s="50"/>
      <c r="Z1155" s="50"/>
    </row>
    <row r="1156" spans="1:26" x14ac:dyDescent="0.15">
      <c r="A1156" s="43"/>
      <c r="B1156" s="57"/>
      <c r="C1156" s="57"/>
      <c r="D1156" s="58"/>
      <c r="E1156" s="58"/>
      <c r="F1156" s="58"/>
      <c r="G1156" s="46"/>
      <c r="H1156" s="47"/>
      <c r="I1156" s="59"/>
      <c r="J1156" s="56"/>
      <c r="K1156" s="61"/>
      <c r="L1156" s="61"/>
      <c r="Q1156" s="49"/>
      <c r="R1156" s="49"/>
      <c r="S1156" s="50"/>
      <c r="T1156" s="50"/>
      <c r="U1156" s="50"/>
      <c r="V1156" s="50"/>
      <c r="W1156" s="50"/>
      <c r="X1156" s="50"/>
      <c r="Y1156" s="50"/>
      <c r="Z1156" s="50"/>
    </row>
    <row r="1157" spans="1:26" x14ac:dyDescent="0.15">
      <c r="A1157" s="43"/>
      <c r="B1157" s="57"/>
      <c r="C1157" s="57"/>
      <c r="D1157" s="58"/>
      <c r="E1157" s="58"/>
      <c r="F1157" s="58"/>
      <c r="G1157" s="46"/>
      <c r="H1157" s="47"/>
      <c r="I1157" s="59"/>
      <c r="J1157" s="56"/>
      <c r="K1157" s="61"/>
      <c r="L1157" s="61"/>
      <c r="Q1157" s="49"/>
      <c r="R1157" s="49"/>
      <c r="S1157" s="50"/>
      <c r="T1157" s="50"/>
      <c r="U1157" s="50"/>
      <c r="V1157" s="50"/>
      <c r="W1157" s="50"/>
      <c r="X1157" s="50"/>
      <c r="Y1157" s="50"/>
      <c r="Z1157" s="50"/>
    </row>
    <row r="1158" spans="1:26" x14ac:dyDescent="0.15">
      <c r="A1158" s="43"/>
      <c r="B1158" s="57"/>
      <c r="C1158" s="57"/>
      <c r="D1158" s="58"/>
      <c r="E1158" s="58"/>
      <c r="F1158" s="58"/>
      <c r="G1158" s="46"/>
      <c r="H1158" s="47"/>
      <c r="I1158" s="59"/>
      <c r="J1158" s="56"/>
      <c r="K1158" s="61"/>
      <c r="L1158" s="61"/>
      <c r="Q1158" s="49"/>
      <c r="R1158" s="49"/>
      <c r="S1158" s="50"/>
      <c r="T1158" s="50"/>
      <c r="U1158" s="50"/>
      <c r="V1158" s="50"/>
      <c r="W1158" s="50"/>
      <c r="X1158" s="50"/>
      <c r="Y1158" s="50"/>
      <c r="Z1158" s="50"/>
    </row>
    <row r="1159" spans="1:26" x14ac:dyDescent="0.15">
      <c r="A1159" s="43"/>
      <c r="B1159" s="57"/>
      <c r="C1159" s="57"/>
      <c r="D1159" s="58"/>
      <c r="E1159" s="58"/>
      <c r="F1159" s="58"/>
      <c r="G1159" s="46"/>
      <c r="H1159" s="47"/>
      <c r="I1159" s="59"/>
      <c r="J1159" s="56"/>
      <c r="K1159" s="61"/>
      <c r="L1159" s="61"/>
      <c r="Q1159" s="49"/>
      <c r="R1159" s="49"/>
      <c r="S1159" s="50"/>
      <c r="T1159" s="50"/>
      <c r="U1159" s="50"/>
      <c r="V1159" s="50"/>
      <c r="W1159" s="50"/>
      <c r="X1159" s="50"/>
      <c r="Y1159" s="50"/>
      <c r="Z1159" s="50"/>
    </row>
    <row r="1160" spans="1:26" x14ac:dyDescent="0.15">
      <c r="A1160" s="43"/>
      <c r="B1160" s="57"/>
      <c r="C1160" s="57"/>
      <c r="D1160" s="58"/>
      <c r="E1160" s="58"/>
      <c r="F1160" s="58"/>
      <c r="G1160" s="46"/>
      <c r="H1160" s="47"/>
      <c r="I1160" s="59"/>
      <c r="J1160" s="56"/>
      <c r="K1160" s="61"/>
      <c r="L1160" s="61"/>
      <c r="Q1160" s="49"/>
      <c r="R1160" s="49"/>
      <c r="S1160" s="50"/>
      <c r="T1160" s="50"/>
      <c r="U1160" s="50"/>
      <c r="V1160" s="50"/>
      <c r="W1160" s="50"/>
      <c r="X1160" s="50"/>
      <c r="Y1160" s="50"/>
      <c r="Z1160" s="50"/>
    </row>
    <row r="1161" spans="1:26" x14ac:dyDescent="0.15">
      <c r="A1161" s="43"/>
      <c r="B1161" s="57"/>
      <c r="C1161" s="57"/>
      <c r="D1161" s="58"/>
      <c r="E1161" s="58"/>
      <c r="F1161" s="58"/>
      <c r="G1161" s="46"/>
      <c r="H1161" s="47"/>
      <c r="I1161" s="59"/>
      <c r="J1161" s="56"/>
      <c r="K1161" s="61"/>
      <c r="L1161" s="61"/>
      <c r="Q1161" s="49"/>
      <c r="R1161" s="49"/>
      <c r="S1161" s="50"/>
      <c r="T1161" s="50"/>
      <c r="U1161" s="50"/>
      <c r="V1161" s="50"/>
      <c r="W1161" s="50"/>
      <c r="X1161" s="50"/>
      <c r="Y1161" s="50"/>
      <c r="Z1161" s="50"/>
    </row>
    <row r="1162" spans="1:26" x14ac:dyDescent="0.15">
      <c r="A1162" s="43"/>
      <c r="B1162" s="57"/>
      <c r="C1162" s="57"/>
      <c r="D1162" s="58"/>
      <c r="E1162" s="58"/>
      <c r="F1162" s="58"/>
      <c r="G1162" s="46"/>
      <c r="H1162" s="47"/>
      <c r="I1162" s="59"/>
      <c r="J1162" s="56"/>
      <c r="K1162" s="61"/>
      <c r="L1162" s="61"/>
      <c r="Q1162" s="49"/>
      <c r="R1162" s="49"/>
      <c r="S1162" s="50"/>
      <c r="T1162" s="50"/>
      <c r="U1162" s="50"/>
      <c r="V1162" s="50"/>
      <c r="W1162" s="50"/>
      <c r="X1162" s="50"/>
      <c r="Y1162" s="50"/>
      <c r="Z1162" s="50"/>
    </row>
    <row r="1163" spans="1:26" x14ac:dyDescent="0.15">
      <c r="A1163" s="43"/>
      <c r="B1163" s="57"/>
      <c r="C1163" s="57"/>
      <c r="D1163" s="58"/>
      <c r="E1163" s="58"/>
      <c r="F1163" s="58"/>
      <c r="G1163" s="46"/>
      <c r="H1163" s="47"/>
      <c r="I1163" s="59"/>
      <c r="J1163" s="56"/>
      <c r="K1163" s="61"/>
      <c r="L1163" s="61"/>
      <c r="Q1163" s="49"/>
      <c r="R1163" s="49"/>
      <c r="S1163" s="50"/>
      <c r="T1163" s="50"/>
      <c r="U1163" s="50"/>
      <c r="V1163" s="50"/>
      <c r="W1163" s="50"/>
      <c r="X1163" s="50"/>
      <c r="Y1163" s="50"/>
      <c r="Z1163" s="50"/>
    </row>
    <row r="1164" spans="1:26" x14ac:dyDescent="0.15">
      <c r="A1164" s="43"/>
      <c r="B1164" s="57"/>
      <c r="C1164" s="57"/>
      <c r="D1164" s="58"/>
      <c r="E1164" s="58"/>
      <c r="F1164" s="58"/>
      <c r="G1164" s="46"/>
      <c r="H1164" s="47"/>
      <c r="I1164" s="59"/>
      <c r="J1164" s="56"/>
      <c r="K1164" s="61"/>
      <c r="L1164" s="61"/>
      <c r="Q1164" s="49"/>
      <c r="R1164" s="49"/>
      <c r="S1164" s="50"/>
      <c r="T1164" s="50"/>
      <c r="U1164" s="50"/>
      <c r="V1164" s="50"/>
      <c r="W1164" s="50"/>
      <c r="X1164" s="50"/>
      <c r="Y1164" s="50"/>
      <c r="Z1164" s="50"/>
    </row>
    <row r="1165" spans="1:26" x14ac:dyDescent="0.15">
      <c r="A1165" s="43"/>
      <c r="B1165" s="57"/>
      <c r="C1165" s="57"/>
      <c r="D1165" s="58"/>
      <c r="E1165" s="58"/>
      <c r="F1165" s="58"/>
      <c r="G1165" s="46"/>
      <c r="H1165" s="47"/>
      <c r="I1165" s="59"/>
      <c r="J1165" s="56"/>
      <c r="K1165" s="61"/>
      <c r="L1165" s="61"/>
      <c r="Q1165" s="49"/>
      <c r="R1165" s="49"/>
      <c r="S1165" s="50"/>
      <c r="T1165" s="50"/>
      <c r="U1165" s="50"/>
      <c r="V1165" s="50"/>
      <c r="W1165" s="50"/>
      <c r="X1165" s="50"/>
      <c r="Y1165" s="50"/>
      <c r="Z1165" s="50"/>
    </row>
    <row r="1166" spans="1:26" x14ac:dyDescent="0.15">
      <c r="A1166" s="43"/>
      <c r="B1166" s="57"/>
      <c r="C1166" s="57"/>
      <c r="D1166" s="58"/>
      <c r="E1166" s="58"/>
      <c r="F1166" s="58"/>
      <c r="G1166" s="46"/>
      <c r="H1166" s="47"/>
      <c r="I1166" s="59"/>
      <c r="J1166" s="56"/>
      <c r="K1166" s="61"/>
      <c r="L1166" s="61"/>
      <c r="Q1166" s="49"/>
      <c r="R1166" s="49"/>
      <c r="S1166" s="50"/>
      <c r="T1166" s="50"/>
      <c r="U1166" s="50"/>
      <c r="V1166" s="50"/>
      <c r="W1166" s="50"/>
      <c r="X1166" s="50"/>
      <c r="Y1166" s="50"/>
      <c r="Z1166" s="50"/>
    </row>
    <row r="1167" spans="1:26" x14ac:dyDescent="0.15">
      <c r="A1167" s="43"/>
      <c r="B1167" s="57"/>
      <c r="C1167" s="57"/>
      <c r="D1167" s="58"/>
      <c r="E1167" s="58"/>
      <c r="F1167" s="58"/>
      <c r="G1167" s="46"/>
      <c r="H1167" s="47"/>
      <c r="I1167" s="59"/>
      <c r="J1167" s="56"/>
      <c r="K1167" s="61"/>
      <c r="L1167" s="61"/>
      <c r="Q1167" s="49"/>
      <c r="R1167" s="49"/>
      <c r="S1167" s="50"/>
      <c r="T1167" s="50"/>
      <c r="U1167" s="50"/>
      <c r="V1167" s="50"/>
      <c r="W1167" s="50"/>
      <c r="X1167" s="50"/>
      <c r="Y1167" s="50"/>
      <c r="Z1167" s="50"/>
    </row>
    <row r="1168" spans="1:26" x14ac:dyDescent="0.15">
      <c r="A1168" s="43"/>
      <c r="B1168" s="57"/>
      <c r="C1168" s="57"/>
      <c r="D1168" s="58"/>
      <c r="E1168" s="58"/>
      <c r="F1168" s="58"/>
      <c r="G1168" s="46"/>
      <c r="H1168" s="47"/>
      <c r="I1168" s="59"/>
      <c r="J1168" s="56"/>
      <c r="K1168" s="61"/>
      <c r="L1168" s="61"/>
      <c r="Q1168" s="49"/>
      <c r="R1168" s="49"/>
      <c r="S1168" s="50"/>
      <c r="T1168" s="50"/>
      <c r="U1168" s="50"/>
      <c r="V1168" s="50"/>
      <c r="W1168" s="50"/>
      <c r="X1168" s="50"/>
      <c r="Y1168" s="50"/>
      <c r="Z1168" s="50"/>
    </row>
    <row r="1169" spans="1:26" x14ac:dyDescent="0.15">
      <c r="A1169" s="43"/>
      <c r="B1169" s="57"/>
      <c r="C1169" s="57"/>
      <c r="D1169" s="58"/>
      <c r="E1169" s="58"/>
      <c r="F1169" s="58"/>
      <c r="G1169" s="46"/>
      <c r="H1169" s="47"/>
      <c r="I1169" s="59"/>
      <c r="J1169" s="56"/>
      <c r="K1169" s="61"/>
      <c r="L1169" s="61"/>
      <c r="Q1169" s="49"/>
      <c r="R1169" s="49"/>
      <c r="S1169" s="50"/>
      <c r="T1169" s="50"/>
      <c r="U1169" s="50"/>
      <c r="V1169" s="50"/>
      <c r="W1169" s="50"/>
      <c r="X1169" s="50"/>
      <c r="Y1169" s="50"/>
      <c r="Z1169" s="50"/>
    </row>
    <row r="1170" spans="1:26" x14ac:dyDescent="0.15">
      <c r="A1170" s="43"/>
      <c r="B1170" s="57"/>
      <c r="C1170" s="57"/>
      <c r="D1170" s="58"/>
      <c r="E1170" s="58"/>
      <c r="F1170" s="58"/>
      <c r="G1170" s="46"/>
      <c r="H1170" s="47"/>
      <c r="I1170" s="59"/>
      <c r="J1170" s="56"/>
      <c r="K1170" s="61"/>
      <c r="L1170" s="61"/>
      <c r="Q1170" s="49"/>
      <c r="R1170" s="49"/>
      <c r="S1170" s="50"/>
      <c r="T1170" s="50"/>
      <c r="U1170" s="50"/>
      <c r="V1170" s="50"/>
      <c r="W1170" s="50"/>
      <c r="X1170" s="50"/>
      <c r="Y1170" s="50"/>
      <c r="Z1170" s="50"/>
    </row>
    <row r="1171" spans="1:26" x14ac:dyDescent="0.15">
      <c r="A1171" s="43"/>
      <c r="B1171" s="57"/>
      <c r="C1171" s="57"/>
      <c r="D1171" s="58"/>
      <c r="E1171" s="58"/>
      <c r="F1171" s="58"/>
      <c r="G1171" s="46"/>
      <c r="H1171" s="47"/>
      <c r="I1171" s="59"/>
      <c r="J1171" s="56"/>
      <c r="K1171" s="61"/>
      <c r="L1171" s="61"/>
      <c r="Q1171" s="49"/>
      <c r="R1171" s="49"/>
      <c r="S1171" s="50"/>
      <c r="T1171" s="50"/>
      <c r="U1171" s="50"/>
      <c r="V1171" s="50"/>
      <c r="W1171" s="50"/>
      <c r="X1171" s="50"/>
      <c r="Y1171" s="50"/>
      <c r="Z1171" s="50"/>
    </row>
    <row r="1172" spans="1:26" x14ac:dyDescent="0.15">
      <c r="A1172" s="43"/>
      <c r="B1172" s="57"/>
      <c r="C1172" s="57"/>
      <c r="D1172" s="58"/>
      <c r="E1172" s="58"/>
      <c r="F1172" s="58"/>
      <c r="G1172" s="46"/>
      <c r="H1172" s="47"/>
      <c r="I1172" s="59"/>
      <c r="J1172" s="56"/>
      <c r="K1172" s="61"/>
      <c r="L1172" s="61"/>
      <c r="Q1172" s="49"/>
      <c r="R1172" s="49"/>
      <c r="S1172" s="50"/>
      <c r="T1172" s="50"/>
      <c r="U1172" s="50"/>
      <c r="V1172" s="50"/>
      <c r="W1172" s="50"/>
      <c r="X1172" s="50"/>
      <c r="Y1172" s="50"/>
      <c r="Z1172" s="50"/>
    </row>
    <row r="1173" spans="1:26" x14ac:dyDescent="0.15">
      <c r="A1173" s="43"/>
      <c r="B1173" s="57"/>
      <c r="C1173" s="57"/>
      <c r="D1173" s="58"/>
      <c r="E1173" s="58"/>
      <c r="F1173" s="58"/>
      <c r="G1173" s="46"/>
      <c r="H1173" s="47"/>
      <c r="I1173" s="59"/>
      <c r="J1173" s="56"/>
      <c r="K1173" s="61"/>
      <c r="L1173" s="61"/>
      <c r="Q1173" s="49"/>
      <c r="R1173" s="49"/>
      <c r="S1173" s="50"/>
      <c r="T1173" s="50"/>
      <c r="U1173" s="50"/>
      <c r="V1173" s="50"/>
      <c r="W1173" s="50"/>
      <c r="X1173" s="50"/>
      <c r="Y1173" s="50"/>
      <c r="Z1173" s="50"/>
    </row>
    <row r="1174" spans="1:26" x14ac:dyDescent="0.15">
      <c r="A1174" s="43"/>
      <c r="B1174" s="57"/>
      <c r="C1174" s="57"/>
      <c r="D1174" s="58"/>
      <c r="E1174" s="58"/>
      <c r="F1174" s="58"/>
      <c r="G1174" s="46"/>
      <c r="H1174" s="47"/>
      <c r="I1174" s="59"/>
      <c r="J1174" s="56"/>
      <c r="K1174" s="61"/>
      <c r="L1174" s="61"/>
      <c r="Q1174" s="49"/>
      <c r="R1174" s="49"/>
      <c r="S1174" s="50"/>
      <c r="T1174" s="50"/>
      <c r="U1174" s="50"/>
      <c r="V1174" s="50"/>
      <c r="W1174" s="50"/>
      <c r="X1174" s="50"/>
      <c r="Y1174" s="50"/>
      <c r="Z1174" s="50"/>
    </row>
    <row r="1175" spans="1:26" x14ac:dyDescent="0.15">
      <c r="A1175" s="43"/>
      <c r="B1175" s="57"/>
      <c r="C1175" s="57"/>
      <c r="D1175" s="58"/>
      <c r="E1175" s="58"/>
      <c r="F1175" s="58"/>
      <c r="G1175" s="46"/>
      <c r="H1175" s="47"/>
      <c r="I1175" s="59"/>
      <c r="J1175" s="56"/>
      <c r="K1175" s="61"/>
      <c r="L1175" s="61"/>
      <c r="Q1175" s="49"/>
      <c r="R1175" s="49"/>
      <c r="S1175" s="50"/>
      <c r="T1175" s="50"/>
      <c r="U1175" s="50"/>
      <c r="V1175" s="50"/>
      <c r="W1175" s="50"/>
      <c r="X1175" s="50"/>
      <c r="Y1175" s="50"/>
      <c r="Z1175" s="50"/>
    </row>
    <row r="1176" spans="1:26" x14ac:dyDescent="0.15">
      <c r="A1176" s="43"/>
      <c r="B1176" s="57"/>
      <c r="C1176" s="57"/>
      <c r="D1176" s="58"/>
      <c r="E1176" s="58"/>
      <c r="F1176" s="58"/>
      <c r="G1176" s="46"/>
      <c r="H1176" s="47"/>
      <c r="I1176" s="59"/>
      <c r="J1176" s="56"/>
      <c r="K1176" s="61"/>
      <c r="L1176" s="61"/>
      <c r="Q1176" s="49"/>
      <c r="R1176" s="49"/>
      <c r="S1176" s="50"/>
      <c r="T1176" s="50"/>
      <c r="U1176" s="50"/>
      <c r="V1176" s="50"/>
      <c r="W1176" s="50"/>
      <c r="X1176" s="50"/>
      <c r="Y1176" s="50"/>
      <c r="Z1176" s="50"/>
    </row>
    <row r="1177" spans="1:26" x14ac:dyDescent="0.15">
      <c r="A1177" s="43"/>
      <c r="B1177" s="57"/>
      <c r="C1177" s="57"/>
      <c r="D1177" s="58"/>
      <c r="E1177" s="58"/>
      <c r="F1177" s="58"/>
      <c r="G1177" s="46"/>
      <c r="H1177" s="47"/>
      <c r="I1177" s="59"/>
      <c r="J1177" s="56"/>
      <c r="K1177" s="61"/>
      <c r="L1177" s="61"/>
      <c r="Q1177" s="49"/>
      <c r="R1177" s="49"/>
      <c r="S1177" s="50"/>
      <c r="T1177" s="50"/>
      <c r="U1177" s="50"/>
      <c r="V1177" s="50"/>
      <c r="W1177" s="50"/>
      <c r="X1177" s="50"/>
      <c r="Y1177" s="50"/>
      <c r="Z1177" s="50"/>
    </row>
    <row r="1178" spans="1:26" x14ac:dyDescent="0.15">
      <c r="A1178" s="43"/>
      <c r="B1178" s="57"/>
      <c r="C1178" s="57"/>
      <c r="D1178" s="58"/>
      <c r="E1178" s="58"/>
      <c r="F1178" s="58"/>
      <c r="G1178" s="46"/>
      <c r="H1178" s="47"/>
      <c r="I1178" s="59"/>
      <c r="J1178" s="56"/>
      <c r="K1178" s="61"/>
      <c r="L1178" s="61"/>
      <c r="Q1178" s="49"/>
      <c r="R1178" s="49"/>
      <c r="S1178" s="50"/>
      <c r="T1178" s="50"/>
      <c r="U1178" s="50"/>
      <c r="V1178" s="50"/>
      <c r="W1178" s="50"/>
      <c r="X1178" s="50"/>
      <c r="Y1178" s="50"/>
      <c r="Z1178" s="50"/>
    </row>
    <row r="1179" spans="1:26" x14ac:dyDescent="0.15">
      <c r="A1179" s="43"/>
      <c r="B1179" s="57"/>
      <c r="C1179" s="57"/>
      <c r="D1179" s="58"/>
      <c r="E1179" s="58"/>
      <c r="F1179" s="58"/>
      <c r="G1179" s="46"/>
      <c r="H1179" s="47"/>
      <c r="I1179" s="59"/>
      <c r="J1179" s="56"/>
      <c r="K1179" s="61"/>
      <c r="L1179" s="61"/>
      <c r="Q1179" s="49"/>
      <c r="R1179" s="49"/>
      <c r="S1179" s="50"/>
      <c r="T1179" s="50"/>
      <c r="U1179" s="50"/>
      <c r="V1179" s="50"/>
      <c r="W1179" s="50"/>
      <c r="X1179" s="50"/>
      <c r="Y1179" s="50"/>
      <c r="Z1179" s="50"/>
    </row>
    <row r="1180" spans="1:26" x14ac:dyDescent="0.15">
      <c r="A1180" s="43"/>
      <c r="B1180" s="57"/>
      <c r="C1180" s="57"/>
      <c r="D1180" s="58"/>
      <c r="E1180" s="58"/>
      <c r="F1180" s="58"/>
      <c r="G1180" s="46"/>
      <c r="H1180" s="47"/>
      <c r="I1180" s="59"/>
      <c r="J1180" s="56"/>
      <c r="K1180" s="61"/>
      <c r="L1180" s="61"/>
      <c r="Q1180" s="49"/>
      <c r="R1180" s="49"/>
      <c r="S1180" s="50"/>
      <c r="T1180" s="50"/>
      <c r="U1180" s="50"/>
      <c r="V1180" s="50"/>
      <c r="W1180" s="50"/>
      <c r="X1180" s="50"/>
      <c r="Y1180" s="50"/>
      <c r="Z1180" s="50"/>
    </row>
    <row r="1181" spans="1:26" x14ac:dyDescent="0.15">
      <c r="A1181" s="43"/>
      <c r="B1181" s="57"/>
      <c r="C1181" s="57"/>
      <c r="D1181" s="58"/>
      <c r="E1181" s="58"/>
      <c r="F1181" s="58"/>
      <c r="G1181" s="46"/>
      <c r="H1181" s="47"/>
      <c r="I1181" s="59"/>
      <c r="J1181" s="56"/>
      <c r="K1181" s="61"/>
      <c r="L1181" s="61"/>
      <c r="Q1181" s="49"/>
      <c r="R1181" s="49"/>
      <c r="S1181" s="50"/>
      <c r="T1181" s="50"/>
      <c r="U1181" s="50"/>
      <c r="V1181" s="50"/>
      <c r="W1181" s="50"/>
      <c r="X1181" s="50"/>
      <c r="Y1181" s="50"/>
      <c r="Z1181" s="50"/>
    </row>
    <row r="1182" spans="1:26" x14ac:dyDescent="0.15">
      <c r="A1182" s="43"/>
      <c r="B1182" s="57"/>
      <c r="C1182" s="57"/>
      <c r="D1182" s="58"/>
      <c r="E1182" s="58"/>
      <c r="F1182" s="58"/>
      <c r="G1182" s="46"/>
      <c r="H1182" s="47"/>
      <c r="I1182" s="59"/>
      <c r="J1182" s="56"/>
      <c r="K1182" s="61"/>
      <c r="L1182" s="61"/>
      <c r="Q1182" s="49"/>
      <c r="R1182" s="49"/>
      <c r="S1182" s="50"/>
      <c r="T1182" s="50"/>
      <c r="U1182" s="50"/>
      <c r="V1182" s="50"/>
      <c r="W1182" s="50"/>
      <c r="X1182" s="50"/>
      <c r="Y1182" s="50"/>
      <c r="Z1182" s="50"/>
    </row>
    <row r="1183" spans="1:26" x14ac:dyDescent="0.15">
      <c r="A1183" s="43"/>
      <c r="B1183" s="57"/>
      <c r="C1183" s="57"/>
      <c r="D1183" s="58"/>
      <c r="E1183" s="58"/>
      <c r="F1183" s="58"/>
      <c r="G1183" s="46"/>
      <c r="H1183" s="47"/>
      <c r="I1183" s="59"/>
      <c r="J1183" s="56"/>
      <c r="K1183" s="61"/>
      <c r="L1183" s="61"/>
      <c r="Q1183" s="49"/>
      <c r="R1183" s="49"/>
      <c r="S1183" s="50"/>
      <c r="T1183" s="50"/>
      <c r="U1183" s="50"/>
      <c r="V1183" s="50"/>
      <c r="W1183" s="50"/>
      <c r="X1183" s="50"/>
      <c r="Y1183" s="50"/>
      <c r="Z1183" s="50"/>
    </row>
    <row r="1184" spans="1:26" x14ac:dyDescent="0.15">
      <c r="A1184" s="43"/>
      <c r="B1184" s="57"/>
      <c r="C1184" s="57"/>
      <c r="D1184" s="58"/>
      <c r="E1184" s="58"/>
      <c r="F1184" s="58"/>
      <c r="G1184" s="46"/>
      <c r="H1184" s="47"/>
      <c r="I1184" s="59"/>
      <c r="J1184" s="56"/>
      <c r="K1184" s="61"/>
      <c r="L1184" s="61"/>
      <c r="Q1184" s="49"/>
      <c r="R1184" s="49"/>
      <c r="S1184" s="50"/>
      <c r="T1184" s="50"/>
      <c r="U1184" s="50"/>
      <c r="V1184" s="50"/>
      <c r="W1184" s="50"/>
      <c r="X1184" s="50"/>
      <c r="Y1184" s="50"/>
      <c r="Z1184" s="50"/>
    </row>
    <row r="1185" spans="1:26" x14ac:dyDescent="0.15">
      <c r="A1185" s="43"/>
      <c r="B1185" s="57"/>
      <c r="C1185" s="57"/>
      <c r="D1185" s="58"/>
      <c r="E1185" s="58"/>
      <c r="F1185" s="58"/>
      <c r="G1185" s="46"/>
      <c r="H1185" s="47"/>
      <c r="I1185" s="59"/>
      <c r="J1185" s="56"/>
      <c r="K1185" s="61"/>
      <c r="L1185" s="61"/>
      <c r="Q1185" s="49"/>
      <c r="R1185" s="49"/>
      <c r="S1185" s="50"/>
      <c r="T1185" s="50"/>
      <c r="U1185" s="50"/>
      <c r="V1185" s="50"/>
      <c r="W1185" s="50"/>
      <c r="X1185" s="50"/>
      <c r="Y1185" s="50"/>
      <c r="Z1185" s="50"/>
    </row>
    <row r="1186" spans="1:26" x14ac:dyDescent="0.15">
      <c r="A1186" s="43"/>
      <c r="B1186" s="57"/>
      <c r="C1186" s="57"/>
      <c r="D1186" s="58"/>
      <c r="E1186" s="58"/>
      <c r="F1186" s="58"/>
      <c r="G1186" s="46"/>
      <c r="H1186" s="47"/>
      <c r="I1186" s="59"/>
      <c r="J1186" s="56"/>
      <c r="K1186" s="61"/>
      <c r="L1186" s="61"/>
      <c r="Q1186" s="49"/>
      <c r="R1186" s="49"/>
      <c r="S1186" s="50"/>
      <c r="T1186" s="50"/>
      <c r="U1186" s="50"/>
      <c r="V1186" s="50"/>
      <c r="W1186" s="50"/>
      <c r="X1186" s="50"/>
      <c r="Y1186" s="50"/>
      <c r="Z1186" s="50"/>
    </row>
  </sheetData>
  <autoFilter ref="A1:AF673"/>
  <sortState ref="A2:T501">
    <sortCondition ref="J2:J501"/>
  </sortState>
  <phoneticPr fontId="1" type="noConversion"/>
  <conditionalFormatting sqref="AB1:AB1048576">
    <cfRule type="colorScale" priority="175">
      <colorScale>
        <cfvo type="min"/>
        <cfvo type="percentile" val="50"/>
        <cfvo type="max"/>
        <color rgb="FF5A8AC6"/>
        <color rgb="FFFCFCFF"/>
        <color rgb="FFF8696B"/>
      </colorScale>
    </cfRule>
    <cfRule type="cellIs" dxfId="87" priority="178" operator="greaterThan">
      <formula>0.208333333333333</formula>
    </cfRule>
  </conditionalFormatting>
  <conditionalFormatting sqref="AB2:AB673">
    <cfRule type="cellIs" dxfId="86" priority="177" operator="greaterThan">
      <formula>0.208333333333333</formula>
    </cfRule>
  </conditionalFormatting>
  <conditionalFormatting sqref="H1:H10 H11:I273 H274:H374 H377:H388 H390:H391 H394 H398 H401:H403 H406 H408 H411:H413 H415 H417 H420 H423:H424 H427 H431 H433 H435 H438 H441 H444:H452 H455:H468 H470:H1048576">
    <cfRule type="containsText" dxfId="85" priority="163" operator="containsText" text="AC">
      <formula>NOT(ISERROR(SEARCH("AC",H1)))</formula>
    </cfRule>
  </conditionalFormatting>
  <conditionalFormatting sqref="H1:H374 H377:H388 H390:H391 H394 H398 H401:H403 H406 H408 H411:H413 H415 H417 H420 H423:H424 H427 H431 H433 H435 H438 H441 H444:H452 H455:H468 H470:H1048576">
    <cfRule type="notContainsText" dxfId="84" priority="162" operator="notContains" text="AC">
      <formula>ISERROR(SEARCH("AC",H1))</formula>
    </cfRule>
  </conditionalFormatting>
  <conditionalFormatting sqref="F1:F392 F394:F1048576">
    <cfRule type="colorScale" priority="137">
      <colorScale>
        <cfvo type="min"/>
        <cfvo type="percentile" val="50"/>
        <cfvo type="max"/>
        <color rgb="FFF8696B"/>
        <color rgb="FFFCFCFF"/>
        <color rgb="FF5A8AC6"/>
      </colorScale>
    </cfRule>
  </conditionalFormatting>
  <conditionalFormatting sqref="G1:G392 G394:G442 G444:G1048576">
    <cfRule type="colorScale" priority="135">
      <colorScale>
        <cfvo type="min"/>
        <cfvo type="percentile" val="50"/>
        <cfvo type="max"/>
        <color rgb="FF5A8AC6"/>
        <color rgb="FFFCFCFF"/>
        <color rgb="FFF8696B"/>
      </colorScale>
    </cfRule>
  </conditionalFormatting>
  <conditionalFormatting sqref="Q1:U1048576">
    <cfRule type="colorScale" priority="159">
      <colorScale>
        <cfvo type="min"/>
        <cfvo type="percentile" val="50"/>
        <cfvo type="max"/>
        <color rgb="FF5A8AC6"/>
        <color rgb="FFFCFCFF"/>
        <color rgb="FFF8696B"/>
      </colorScale>
    </cfRule>
  </conditionalFormatting>
  <conditionalFormatting sqref="A1:A392 A394:A1048576">
    <cfRule type="containsText" dxfId="83" priority="131" operator="containsText" text="LintCode">
      <formula>NOT(ISERROR(SEARCH("LintCode",A1)))</formula>
    </cfRule>
    <cfRule type="containsText" dxfId="82" priority="132" operator="containsText" text="LintCode">
      <formula>NOT(ISERROR(SEARCH("LintCode",A1)))</formula>
    </cfRule>
    <cfRule type="containsText" dxfId="81" priority="156" operator="containsText" text="LeetCode">
      <formula>NOT(ISERROR(SEARCH("LeetCode",A1)))</formula>
    </cfRule>
    <cfRule type="containsText" dxfId="80" priority="157" operator="containsText" text="UVa">
      <formula>NOT(ISERROR(SEARCH("UVa",A1)))</formula>
    </cfRule>
    <cfRule type="containsText" dxfId="79" priority="158" operator="containsText" text="CodeForces">
      <formula>NOT(ISERROR(SEARCH("CodeForces",A1)))</formula>
    </cfRule>
  </conditionalFormatting>
  <conditionalFormatting sqref="S1:S1048576">
    <cfRule type="colorScale" priority="154">
      <colorScale>
        <cfvo type="min"/>
        <cfvo type="percentile" val="50"/>
        <cfvo type="max"/>
        <color rgb="FFF8696B"/>
        <color rgb="FFFCFCFF"/>
        <color rgb="FF5A8AC6"/>
      </colorScale>
    </cfRule>
  </conditionalFormatting>
  <conditionalFormatting sqref="T1:U1048576">
    <cfRule type="colorScale" priority="145">
      <colorScale>
        <cfvo type="min"/>
        <cfvo type="percentile" val="50"/>
        <cfvo type="max"/>
        <color rgb="FFF8696B"/>
        <color rgb="FFFCFCFF"/>
        <color rgb="FF5A8AC6"/>
      </colorScale>
    </cfRule>
  </conditionalFormatting>
  <conditionalFormatting sqref="R1:R1048576">
    <cfRule type="colorScale" priority="147">
      <colorScale>
        <cfvo type="min"/>
        <cfvo type="percentile" val="50"/>
        <cfvo type="max"/>
        <color rgb="FF5A8AC6"/>
        <color rgb="FFFCFCFF"/>
        <color rgb="FFF8696B"/>
      </colorScale>
    </cfRule>
  </conditionalFormatting>
  <conditionalFormatting sqref="Q1:Q1048576">
    <cfRule type="colorScale" priority="148">
      <colorScale>
        <cfvo type="min"/>
        <cfvo type="percentile" val="50"/>
        <cfvo type="max"/>
        <color rgb="FFF8696B"/>
        <color rgb="FFFCFCFF"/>
        <color rgb="FF5A8AC6"/>
      </colorScale>
    </cfRule>
  </conditionalFormatting>
  <conditionalFormatting sqref="V1:V1048576">
    <cfRule type="colorScale" priority="143">
      <colorScale>
        <cfvo type="min"/>
        <cfvo type="percentile" val="50"/>
        <cfvo type="max"/>
        <color rgb="FFF8696B"/>
        <color rgb="FFFCFCFF"/>
        <color rgb="FF5A8AC6"/>
      </colorScale>
    </cfRule>
  </conditionalFormatting>
  <conditionalFormatting sqref="W1:W1048576">
    <cfRule type="colorScale" priority="142">
      <colorScale>
        <cfvo type="min"/>
        <cfvo type="percentile" val="50"/>
        <cfvo type="max"/>
        <color rgb="FF5A8AC6"/>
        <color rgb="FFFCFCFF"/>
        <color rgb="FFF8696B"/>
      </colorScale>
    </cfRule>
  </conditionalFormatting>
  <conditionalFormatting sqref="X1:X1048576">
    <cfRule type="colorScale" priority="141">
      <colorScale>
        <cfvo type="min"/>
        <cfvo type="percentile" val="50"/>
        <cfvo type="max"/>
        <color rgb="FFF8696B"/>
        <color rgb="FFFCFCFF"/>
        <color rgb="FF5A8AC6"/>
      </colorScale>
    </cfRule>
  </conditionalFormatting>
  <conditionalFormatting sqref="Y1:Z1048576">
    <cfRule type="colorScale" priority="140">
      <colorScale>
        <cfvo type="min"/>
        <cfvo type="percentile" val="50"/>
        <cfvo type="max"/>
        <color rgb="FFF8696B"/>
        <color rgb="FFFCFCFF"/>
        <color rgb="FF5A8AC6"/>
      </colorScale>
    </cfRule>
  </conditionalFormatting>
  <conditionalFormatting sqref="AA1:AA1048576">
    <cfRule type="dataBar" priority="138">
      <dataBar>
        <cfvo type="min"/>
        <cfvo type="max"/>
        <color rgb="FFFF555A"/>
      </dataBar>
      <extLst>
        <ext xmlns:x14="http://schemas.microsoft.com/office/spreadsheetml/2009/9/main" uri="{B025F937-C7B1-47D3-B67F-A62EFF666E3E}">
          <x14:id>{F1FBD7F7-9B89-494D-8E63-3330E0A55174}</x14:id>
        </ext>
      </extLst>
    </cfRule>
  </conditionalFormatting>
  <conditionalFormatting sqref="U1:U1048576">
    <cfRule type="colorScale" priority="134">
      <colorScale>
        <cfvo type="min"/>
        <cfvo type="percentile" val="50"/>
        <cfvo type="max"/>
        <color rgb="FFF8696B"/>
        <color rgb="FFFCFCFF"/>
        <color rgb="FF5A8AC6"/>
      </colorScale>
    </cfRule>
  </conditionalFormatting>
  <conditionalFormatting sqref="Z1:Z1048576">
    <cfRule type="colorScale" priority="133">
      <colorScale>
        <cfvo type="min"/>
        <cfvo type="percentile" val="50"/>
        <cfvo type="max"/>
        <color rgb="FFF8696B"/>
        <color rgb="FFFCFCFF"/>
        <color rgb="FF5A8AC6"/>
      </colorScale>
    </cfRule>
  </conditionalFormatting>
  <conditionalFormatting sqref="N1:N1048576">
    <cfRule type="colorScale" priority="130">
      <colorScale>
        <cfvo type="min"/>
        <cfvo type="percentile" val="50"/>
        <cfvo type="max"/>
        <color rgb="FFF8696B"/>
        <color rgb="FFFCFCFF"/>
        <color rgb="FF5A8AC6"/>
      </colorScale>
    </cfRule>
  </conditionalFormatting>
  <conditionalFormatting sqref="O1:P1048576">
    <cfRule type="colorScale" priority="179">
      <colorScale>
        <cfvo type="min"/>
        <cfvo type="percentile" val="50"/>
        <cfvo type="max"/>
        <color rgb="FFF8696B"/>
        <color rgb="FFFCFCFF"/>
        <color rgb="FF5A8AC6"/>
      </colorScale>
    </cfRule>
  </conditionalFormatting>
  <conditionalFormatting sqref="H375">
    <cfRule type="containsText" dxfId="78" priority="128" operator="containsText" text="AC">
      <formula>NOT(ISERROR(SEARCH("AC",H375)))</formula>
    </cfRule>
  </conditionalFormatting>
  <conditionalFormatting sqref="H375">
    <cfRule type="notContainsText" dxfId="77" priority="127" operator="notContains" text="AC">
      <formula>ISERROR(SEARCH("AC",H375))</formula>
    </cfRule>
  </conditionalFormatting>
  <conditionalFormatting sqref="H376">
    <cfRule type="containsText" dxfId="76" priority="126" operator="containsText" text="AC">
      <formula>NOT(ISERROR(SEARCH("AC",H376)))</formula>
    </cfRule>
  </conditionalFormatting>
  <conditionalFormatting sqref="H376">
    <cfRule type="notContainsText" dxfId="75" priority="125" operator="notContains" text="AC">
      <formula>ISERROR(SEARCH("AC",H376))</formula>
    </cfRule>
  </conditionalFormatting>
  <conditionalFormatting sqref="H393">
    <cfRule type="containsText" dxfId="74" priority="120" operator="containsText" text="AC">
      <formula>NOT(ISERROR(SEARCH("AC",H393)))</formula>
    </cfRule>
  </conditionalFormatting>
  <conditionalFormatting sqref="H393">
    <cfRule type="notContainsText" dxfId="73" priority="119" operator="notContains" text="AC">
      <formula>ISERROR(SEARCH("AC",H393))</formula>
    </cfRule>
  </conditionalFormatting>
  <conditionalFormatting sqref="F393">
    <cfRule type="colorScale" priority="105">
      <colorScale>
        <cfvo type="min"/>
        <cfvo type="percentile" val="50"/>
        <cfvo type="max"/>
        <color rgb="FFF8696B"/>
        <color rgb="FFFCFCFF"/>
        <color rgb="FF5A8AC6"/>
      </colorScale>
    </cfRule>
  </conditionalFormatting>
  <conditionalFormatting sqref="G393">
    <cfRule type="colorScale" priority="104">
      <colorScale>
        <cfvo type="min"/>
        <cfvo type="percentile" val="50"/>
        <cfvo type="max"/>
        <color rgb="FF5A8AC6"/>
        <color rgb="FFFCFCFF"/>
        <color rgb="FFF8696B"/>
      </colorScale>
    </cfRule>
  </conditionalFormatting>
  <conditionalFormatting sqref="A393">
    <cfRule type="containsText" dxfId="72" priority="100" operator="containsText" text="LintCode">
      <formula>NOT(ISERROR(SEARCH("LintCode",A393)))</formula>
    </cfRule>
    <cfRule type="containsText" dxfId="71" priority="101" operator="containsText" text="LintCode">
      <formula>NOT(ISERROR(SEARCH("LintCode",A393)))</formula>
    </cfRule>
    <cfRule type="containsText" dxfId="70" priority="115" operator="containsText" text="LeetCode">
      <formula>NOT(ISERROR(SEARCH("LeetCode",A393)))</formula>
    </cfRule>
    <cfRule type="containsText" dxfId="69" priority="116" operator="containsText" text="UVa">
      <formula>NOT(ISERROR(SEARCH("UVa",A393)))</formula>
    </cfRule>
    <cfRule type="containsText" dxfId="68" priority="117" operator="containsText" text="CodeForces">
      <formula>NOT(ISERROR(SEARCH("CodeForces",A393)))</formula>
    </cfRule>
  </conditionalFormatting>
  <conditionalFormatting sqref="H389">
    <cfRule type="containsText" dxfId="67" priority="98" operator="containsText" text="AC">
      <formula>NOT(ISERROR(SEARCH("AC",H389)))</formula>
    </cfRule>
  </conditionalFormatting>
  <conditionalFormatting sqref="H389">
    <cfRule type="notContainsText" dxfId="66" priority="97" operator="notContains" text="AC">
      <formula>ISERROR(SEARCH("AC",H389))</formula>
    </cfRule>
  </conditionalFormatting>
  <conditionalFormatting sqref="H392">
    <cfRule type="containsText" dxfId="65" priority="96" operator="containsText" text="AC">
      <formula>NOT(ISERROR(SEARCH("AC",H392)))</formula>
    </cfRule>
  </conditionalFormatting>
  <conditionalFormatting sqref="H392">
    <cfRule type="notContainsText" dxfId="64" priority="95" operator="notContains" text="AC">
      <formula>ISERROR(SEARCH("AC",H392))</formula>
    </cfRule>
  </conditionalFormatting>
  <conditionalFormatting sqref="H395">
    <cfRule type="containsText" dxfId="63" priority="94" operator="containsText" text="AC">
      <formula>NOT(ISERROR(SEARCH("AC",H395)))</formula>
    </cfRule>
  </conditionalFormatting>
  <conditionalFormatting sqref="H395">
    <cfRule type="notContainsText" dxfId="62" priority="93" operator="notContains" text="AC">
      <formula>ISERROR(SEARCH("AC",H395))</formula>
    </cfRule>
  </conditionalFormatting>
  <conditionalFormatting sqref="H396">
    <cfRule type="containsText" dxfId="61" priority="92" operator="containsText" text="AC">
      <formula>NOT(ISERROR(SEARCH("AC",H396)))</formula>
    </cfRule>
  </conditionalFormatting>
  <conditionalFormatting sqref="H396">
    <cfRule type="notContainsText" dxfId="60" priority="91" operator="notContains" text="AC">
      <formula>ISERROR(SEARCH("AC",H396))</formula>
    </cfRule>
  </conditionalFormatting>
  <conditionalFormatting sqref="H397">
    <cfRule type="containsText" dxfId="59" priority="90" operator="containsText" text="AC">
      <formula>NOT(ISERROR(SEARCH("AC",H397)))</formula>
    </cfRule>
  </conditionalFormatting>
  <conditionalFormatting sqref="H397">
    <cfRule type="notContainsText" dxfId="58" priority="89" operator="notContains" text="AC">
      <formula>ISERROR(SEARCH("AC",H397))</formula>
    </cfRule>
  </conditionalFormatting>
  <conditionalFormatting sqref="H399">
    <cfRule type="containsText" dxfId="57" priority="88" operator="containsText" text="AC">
      <formula>NOT(ISERROR(SEARCH("AC",H399)))</formula>
    </cfRule>
  </conditionalFormatting>
  <conditionalFormatting sqref="H399">
    <cfRule type="notContainsText" dxfId="56" priority="87" operator="notContains" text="AC">
      <formula>ISERROR(SEARCH("AC",H399))</formula>
    </cfRule>
  </conditionalFormatting>
  <conditionalFormatting sqref="H400">
    <cfRule type="containsText" dxfId="55" priority="86" operator="containsText" text="AC">
      <formula>NOT(ISERROR(SEARCH("AC",H400)))</formula>
    </cfRule>
  </conditionalFormatting>
  <conditionalFormatting sqref="H400">
    <cfRule type="notContainsText" dxfId="54" priority="85" operator="notContains" text="AC">
      <formula>ISERROR(SEARCH("AC",H400))</formula>
    </cfRule>
  </conditionalFormatting>
  <conditionalFormatting sqref="H404">
    <cfRule type="containsText" dxfId="53" priority="84" operator="containsText" text="AC">
      <formula>NOT(ISERROR(SEARCH("AC",H404)))</formula>
    </cfRule>
  </conditionalFormatting>
  <conditionalFormatting sqref="H404">
    <cfRule type="notContainsText" dxfId="52" priority="83" operator="notContains" text="AC">
      <formula>ISERROR(SEARCH("AC",H404))</formula>
    </cfRule>
  </conditionalFormatting>
  <conditionalFormatting sqref="H405">
    <cfRule type="containsText" dxfId="51" priority="82" operator="containsText" text="AC">
      <formula>NOT(ISERROR(SEARCH("AC",H405)))</formula>
    </cfRule>
  </conditionalFormatting>
  <conditionalFormatting sqref="H405">
    <cfRule type="notContainsText" dxfId="50" priority="81" operator="notContains" text="AC">
      <formula>ISERROR(SEARCH("AC",H405))</formula>
    </cfRule>
  </conditionalFormatting>
  <conditionalFormatting sqref="H407">
    <cfRule type="containsText" dxfId="49" priority="80" operator="containsText" text="AC">
      <formula>NOT(ISERROR(SEARCH("AC",H407)))</formula>
    </cfRule>
  </conditionalFormatting>
  <conditionalFormatting sqref="H407">
    <cfRule type="notContainsText" dxfId="48" priority="79" operator="notContains" text="AC">
      <formula>ISERROR(SEARCH("AC",H407))</formula>
    </cfRule>
  </conditionalFormatting>
  <conditionalFormatting sqref="H409">
    <cfRule type="containsText" dxfId="47" priority="78" operator="containsText" text="AC">
      <formula>NOT(ISERROR(SEARCH("AC",H409)))</formula>
    </cfRule>
  </conditionalFormatting>
  <conditionalFormatting sqref="H409">
    <cfRule type="notContainsText" dxfId="46" priority="77" operator="notContains" text="AC">
      <formula>ISERROR(SEARCH("AC",H409))</formula>
    </cfRule>
  </conditionalFormatting>
  <conditionalFormatting sqref="H410">
    <cfRule type="containsText" dxfId="45" priority="76" operator="containsText" text="AC">
      <formula>NOT(ISERROR(SEARCH("AC",H410)))</formula>
    </cfRule>
  </conditionalFormatting>
  <conditionalFormatting sqref="H410">
    <cfRule type="notContainsText" dxfId="44" priority="75" operator="notContains" text="AC">
      <formula>ISERROR(SEARCH("AC",H410))</formula>
    </cfRule>
  </conditionalFormatting>
  <conditionalFormatting sqref="H414">
    <cfRule type="containsText" dxfId="43" priority="74" operator="containsText" text="AC">
      <formula>NOT(ISERROR(SEARCH("AC",H414)))</formula>
    </cfRule>
  </conditionalFormatting>
  <conditionalFormatting sqref="H414">
    <cfRule type="notContainsText" dxfId="42" priority="73" operator="notContains" text="AC">
      <formula>ISERROR(SEARCH("AC",H414))</formula>
    </cfRule>
  </conditionalFormatting>
  <conditionalFormatting sqref="H416">
    <cfRule type="containsText" dxfId="41" priority="72" operator="containsText" text="AC">
      <formula>NOT(ISERROR(SEARCH("AC",H416)))</formula>
    </cfRule>
  </conditionalFormatting>
  <conditionalFormatting sqref="H416">
    <cfRule type="notContainsText" dxfId="40" priority="71" operator="notContains" text="AC">
      <formula>ISERROR(SEARCH("AC",H416))</formula>
    </cfRule>
  </conditionalFormatting>
  <conditionalFormatting sqref="H418">
    <cfRule type="containsText" dxfId="39" priority="70" operator="containsText" text="AC">
      <formula>NOT(ISERROR(SEARCH("AC",H418)))</formula>
    </cfRule>
  </conditionalFormatting>
  <conditionalFormatting sqref="H418">
    <cfRule type="notContainsText" dxfId="38" priority="69" operator="notContains" text="AC">
      <formula>ISERROR(SEARCH("AC",H418))</formula>
    </cfRule>
  </conditionalFormatting>
  <conditionalFormatting sqref="H419">
    <cfRule type="containsText" dxfId="37" priority="68" operator="containsText" text="AC">
      <formula>NOT(ISERROR(SEARCH("AC",H419)))</formula>
    </cfRule>
  </conditionalFormatting>
  <conditionalFormatting sqref="H419">
    <cfRule type="notContainsText" dxfId="36" priority="67" operator="notContains" text="AC">
      <formula>ISERROR(SEARCH("AC",H419))</formula>
    </cfRule>
  </conditionalFormatting>
  <conditionalFormatting sqref="H421">
    <cfRule type="containsText" dxfId="35" priority="66" operator="containsText" text="AC">
      <formula>NOT(ISERROR(SEARCH("AC",H421)))</formula>
    </cfRule>
  </conditionalFormatting>
  <conditionalFormatting sqref="H421">
    <cfRule type="notContainsText" dxfId="34" priority="65" operator="notContains" text="AC">
      <formula>ISERROR(SEARCH("AC",H421))</formula>
    </cfRule>
  </conditionalFormatting>
  <conditionalFormatting sqref="H422">
    <cfRule type="containsText" dxfId="33" priority="64" operator="containsText" text="AC">
      <formula>NOT(ISERROR(SEARCH("AC",H422)))</formula>
    </cfRule>
  </conditionalFormatting>
  <conditionalFormatting sqref="H422">
    <cfRule type="notContainsText" dxfId="32" priority="63" operator="notContains" text="AC">
      <formula>ISERROR(SEARCH("AC",H422))</formula>
    </cfRule>
  </conditionalFormatting>
  <conditionalFormatting sqref="H425">
    <cfRule type="containsText" dxfId="31" priority="62" operator="containsText" text="AC">
      <formula>NOT(ISERROR(SEARCH("AC",H425)))</formula>
    </cfRule>
  </conditionalFormatting>
  <conditionalFormatting sqref="H425">
    <cfRule type="notContainsText" dxfId="30" priority="61" operator="notContains" text="AC">
      <formula>ISERROR(SEARCH("AC",H425))</formula>
    </cfRule>
  </conditionalFormatting>
  <conditionalFormatting sqref="H426">
    <cfRule type="containsText" dxfId="29" priority="60" operator="containsText" text="AC">
      <formula>NOT(ISERROR(SEARCH("AC",H426)))</formula>
    </cfRule>
  </conditionalFormatting>
  <conditionalFormatting sqref="H426">
    <cfRule type="notContainsText" dxfId="28" priority="59" operator="notContains" text="AC">
      <formula>ISERROR(SEARCH("AC",H426))</formula>
    </cfRule>
  </conditionalFormatting>
  <conditionalFormatting sqref="H428">
    <cfRule type="containsText" dxfId="27" priority="58" operator="containsText" text="AC">
      <formula>NOT(ISERROR(SEARCH("AC",H428)))</formula>
    </cfRule>
  </conditionalFormatting>
  <conditionalFormatting sqref="H428">
    <cfRule type="notContainsText" dxfId="26" priority="57" operator="notContains" text="AC">
      <formula>ISERROR(SEARCH("AC",H428))</formula>
    </cfRule>
  </conditionalFormatting>
  <conditionalFormatting sqref="H429">
    <cfRule type="containsText" dxfId="25" priority="56" operator="containsText" text="AC">
      <formula>NOT(ISERROR(SEARCH("AC",H429)))</formula>
    </cfRule>
  </conditionalFormatting>
  <conditionalFormatting sqref="H429">
    <cfRule type="notContainsText" dxfId="24" priority="55" operator="notContains" text="AC">
      <formula>ISERROR(SEARCH("AC",H429))</formula>
    </cfRule>
  </conditionalFormatting>
  <conditionalFormatting sqref="H430">
    <cfRule type="containsText" dxfId="23" priority="54" operator="containsText" text="AC">
      <formula>NOT(ISERROR(SEARCH("AC",H430)))</formula>
    </cfRule>
  </conditionalFormatting>
  <conditionalFormatting sqref="H430">
    <cfRule type="notContainsText" dxfId="22" priority="53" operator="notContains" text="AC">
      <formula>ISERROR(SEARCH("AC",H430))</formula>
    </cfRule>
  </conditionalFormatting>
  <conditionalFormatting sqref="H432">
    <cfRule type="containsText" dxfId="21" priority="52" operator="containsText" text="AC">
      <formula>NOT(ISERROR(SEARCH("AC",H432)))</formula>
    </cfRule>
  </conditionalFormatting>
  <conditionalFormatting sqref="H432">
    <cfRule type="notContainsText" dxfId="20" priority="51" operator="notContains" text="AC">
      <formula>ISERROR(SEARCH("AC",H432))</formula>
    </cfRule>
  </conditionalFormatting>
  <conditionalFormatting sqref="H434">
    <cfRule type="containsText" dxfId="19" priority="50" operator="containsText" text="AC">
      <formula>NOT(ISERROR(SEARCH("AC",H434)))</formula>
    </cfRule>
  </conditionalFormatting>
  <conditionalFormatting sqref="H434">
    <cfRule type="notContainsText" dxfId="18" priority="49" operator="notContains" text="AC">
      <formula>ISERROR(SEARCH("AC",H434))</formula>
    </cfRule>
  </conditionalFormatting>
  <conditionalFormatting sqref="H436">
    <cfRule type="containsText" dxfId="17" priority="48" operator="containsText" text="AC">
      <formula>NOT(ISERROR(SEARCH("AC",H436)))</formula>
    </cfRule>
  </conditionalFormatting>
  <conditionalFormatting sqref="H436">
    <cfRule type="notContainsText" dxfId="16" priority="47" operator="notContains" text="AC">
      <formula>ISERROR(SEARCH("AC",H436))</formula>
    </cfRule>
  </conditionalFormatting>
  <conditionalFormatting sqref="H437">
    <cfRule type="containsText" dxfId="15" priority="46" operator="containsText" text="AC">
      <formula>NOT(ISERROR(SEARCH("AC",H437)))</formula>
    </cfRule>
  </conditionalFormatting>
  <conditionalFormatting sqref="H437">
    <cfRule type="notContainsText" dxfId="14" priority="45" operator="notContains" text="AC">
      <formula>ISERROR(SEARCH("AC",H437))</formula>
    </cfRule>
  </conditionalFormatting>
  <conditionalFormatting sqref="H439">
    <cfRule type="containsText" dxfId="13" priority="18" operator="containsText" text="AC">
      <formula>NOT(ISERROR(SEARCH("AC",H439)))</formula>
    </cfRule>
  </conditionalFormatting>
  <conditionalFormatting sqref="H439">
    <cfRule type="notContainsText" dxfId="12" priority="17" operator="notContains" text="AC">
      <formula>ISERROR(SEARCH("AC",H439))</formula>
    </cfRule>
  </conditionalFormatting>
  <conditionalFormatting sqref="H440">
    <cfRule type="containsText" dxfId="11" priority="16" operator="containsText" text="AC">
      <formula>NOT(ISERROR(SEARCH("AC",H440)))</formula>
    </cfRule>
  </conditionalFormatting>
  <conditionalFormatting sqref="H440">
    <cfRule type="notContainsText" dxfId="10" priority="15" operator="notContains" text="AC">
      <formula>ISERROR(SEARCH("AC",H440))</formula>
    </cfRule>
  </conditionalFormatting>
  <conditionalFormatting sqref="H442">
    <cfRule type="containsText" dxfId="9" priority="14" operator="containsText" text="AC">
      <formula>NOT(ISERROR(SEARCH("AC",H442)))</formula>
    </cfRule>
  </conditionalFormatting>
  <conditionalFormatting sqref="H442">
    <cfRule type="notContainsText" dxfId="8" priority="13" operator="notContains" text="AC">
      <formula>ISERROR(SEARCH("AC",H442))</formula>
    </cfRule>
  </conditionalFormatting>
  <conditionalFormatting sqref="H443">
    <cfRule type="containsText" dxfId="7" priority="11" operator="containsText" text="AC">
      <formula>NOT(ISERROR(SEARCH("AC",H443)))</formula>
    </cfRule>
  </conditionalFormatting>
  <conditionalFormatting sqref="H443">
    <cfRule type="notContainsText" dxfId="6" priority="10" operator="notContains" text="AC">
      <formula>ISERROR(SEARCH("AC",H443))</formula>
    </cfRule>
  </conditionalFormatting>
  <conditionalFormatting sqref="G443">
    <cfRule type="colorScale" priority="9">
      <colorScale>
        <cfvo type="min"/>
        <cfvo type="percentile" val="50"/>
        <cfvo type="max"/>
        <color rgb="FF5A8AC6"/>
        <color rgb="FFFCFCFF"/>
        <color rgb="FFF8696B"/>
      </colorScale>
    </cfRule>
  </conditionalFormatting>
  <conditionalFormatting sqref="G1:G1048576">
    <cfRule type="colorScale" priority="7">
      <colorScale>
        <cfvo type="min"/>
        <cfvo type="percentile" val="50"/>
        <cfvo type="max"/>
        <color rgb="FF5A8AC6"/>
        <color rgb="FFFCFCFF"/>
        <color rgb="FFF8696B"/>
      </colorScale>
    </cfRule>
  </conditionalFormatting>
  <conditionalFormatting sqref="H453">
    <cfRule type="containsText" dxfId="5" priority="6" operator="containsText" text="AC">
      <formula>NOT(ISERROR(SEARCH("AC",H453)))</formula>
    </cfRule>
  </conditionalFormatting>
  <conditionalFormatting sqref="H453">
    <cfRule type="notContainsText" dxfId="4" priority="5" operator="notContains" text="AC">
      <formula>ISERROR(SEARCH("AC",H453))</formula>
    </cfRule>
  </conditionalFormatting>
  <conditionalFormatting sqref="H454">
    <cfRule type="containsText" dxfId="3" priority="4" operator="containsText" text="AC">
      <formula>NOT(ISERROR(SEARCH("AC",H454)))</formula>
    </cfRule>
  </conditionalFormatting>
  <conditionalFormatting sqref="H454">
    <cfRule type="notContainsText" dxfId="2" priority="3" operator="notContains" text="AC">
      <formula>ISERROR(SEARCH("AC",H454))</formula>
    </cfRule>
  </conditionalFormatting>
  <conditionalFormatting sqref="H469">
    <cfRule type="containsText" dxfId="1" priority="2" operator="containsText" text="AC">
      <formula>NOT(ISERROR(SEARCH("AC",H469)))</formula>
    </cfRule>
  </conditionalFormatting>
  <conditionalFormatting sqref="H469">
    <cfRule type="notContainsText" dxfId="0" priority="1" operator="notContains" text="AC">
      <formula>ISERROR(SEARCH("AC",H469))</formula>
    </cfRule>
  </conditionalFormatting>
  <hyperlinks>
    <hyperlink ref="L214" r:id="rId1"/>
  </hyperlinks>
  <pageMargins left="0.7" right="0.7" top="0.75" bottom="0.75" header="0.3" footer="0.3"/>
  <pageSetup paperSize="9" orientation="portrait" r:id="rId2"/>
  <legacyDrawing r:id="rId3"/>
  <extLst>
    <ext xmlns:x14="http://schemas.microsoft.com/office/spreadsheetml/2009/9/main" uri="{78C0D931-6437-407d-A8EE-F0AAD7539E65}">
      <x14:conditionalFormattings>
        <x14:conditionalFormatting xmlns:xm="http://schemas.microsoft.com/office/excel/2006/main">
          <x14:cfRule type="dataBar" id="{F1FBD7F7-9B89-494D-8E63-3330E0A55174}">
            <x14:dataBar minLength="0" maxLength="100" border="1" negativeBarBorderColorSameAsPositive="0">
              <x14:cfvo type="autoMin"/>
              <x14:cfvo type="autoMax"/>
              <x14:borderColor rgb="FFFF555A"/>
              <x14:negativeFillColor rgb="FFFF0000"/>
              <x14:negativeBorderColor rgb="FFFF0000"/>
              <x14:axisColor rgb="FF000000"/>
            </x14:dataBar>
          </x14:cfRule>
          <xm:sqref>AA1:AA1048576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1"/>
  <sheetViews>
    <sheetView topLeftCell="A66" workbookViewId="0">
      <selection activeCell="E4" sqref="E4"/>
    </sheetView>
  </sheetViews>
  <sheetFormatPr baseColWidth="10" defaultColWidth="8.83203125" defaultRowHeight="13" x14ac:dyDescent="0.15"/>
  <cols>
    <col min="1" max="1" width="67.6640625" style="2" customWidth="1"/>
    <col min="2" max="2" width="9.83203125" style="2" customWidth="1"/>
    <col min="3" max="16384" width="8.83203125" style="2"/>
  </cols>
  <sheetData>
    <row r="1" spans="1:5" ht="15" x14ac:dyDescent="0.2">
      <c r="A1" s="1" t="s">
        <v>933</v>
      </c>
    </row>
    <row r="2" spans="1:5" ht="16" thickBot="1" x14ac:dyDescent="0.25">
      <c r="A2" s="1"/>
    </row>
    <row r="3" spans="1:5" ht="16" thickBot="1" x14ac:dyDescent="0.25">
      <c r="A3" s="3" t="s">
        <v>798</v>
      </c>
      <c r="B3" s="4" t="s">
        <v>799</v>
      </c>
      <c r="D3" s="2" t="s">
        <v>934</v>
      </c>
      <c r="E3" s="2">
        <f>SUM(B13:B138)</f>
        <v>247</v>
      </c>
    </row>
    <row r="4" spans="1:5" x14ac:dyDescent="0.15">
      <c r="A4" s="5" t="s">
        <v>800</v>
      </c>
      <c r="B4" s="6">
        <v>1</v>
      </c>
    </row>
    <row r="5" spans="1:5" x14ac:dyDescent="0.15">
      <c r="A5" s="5" t="s">
        <v>801</v>
      </c>
      <c r="B5" s="6">
        <v>2</v>
      </c>
    </row>
    <row r="6" spans="1:5" x14ac:dyDescent="0.15">
      <c r="A6" s="5" t="s">
        <v>802</v>
      </c>
      <c r="B6" s="6">
        <v>3</v>
      </c>
    </row>
    <row r="7" spans="1:5" x14ac:dyDescent="0.15">
      <c r="A7" s="5" t="s">
        <v>803</v>
      </c>
      <c r="B7" s="6">
        <v>4</v>
      </c>
    </row>
    <row r="8" spans="1:5" ht="14" thickBot="1" x14ac:dyDescent="0.2">
      <c r="A8" s="7" t="s">
        <v>804</v>
      </c>
      <c r="B8" s="8">
        <v>5</v>
      </c>
    </row>
    <row r="10" spans="1:5" ht="15" x14ac:dyDescent="0.2">
      <c r="A10" s="1" t="s">
        <v>805</v>
      </c>
    </row>
    <row r="11" spans="1:5" ht="16" thickBot="1" x14ac:dyDescent="0.25">
      <c r="A11" s="9"/>
      <c r="B11" s="10"/>
    </row>
    <row r="12" spans="1:5" ht="16" thickBot="1" x14ac:dyDescent="0.25">
      <c r="A12" s="9" t="s">
        <v>806</v>
      </c>
      <c r="B12" s="9" t="s">
        <v>807</v>
      </c>
    </row>
    <row r="13" spans="1:5" x14ac:dyDescent="0.15">
      <c r="A13" s="11" t="s">
        <v>808</v>
      </c>
      <c r="B13" s="11">
        <v>4</v>
      </c>
    </row>
    <row r="14" spans="1:5" ht="14" thickBot="1" x14ac:dyDescent="0.2">
      <c r="A14" s="10" t="s">
        <v>809</v>
      </c>
      <c r="B14" s="12">
        <v>4</v>
      </c>
    </row>
    <row r="15" spans="1:5" ht="14" thickBot="1" x14ac:dyDescent="0.2">
      <c r="A15" s="13" t="s">
        <v>810</v>
      </c>
      <c r="B15" s="14">
        <v>4</v>
      </c>
    </row>
    <row r="16" spans="1:5" x14ac:dyDescent="0.15">
      <c r="A16" s="15" t="s">
        <v>811</v>
      </c>
      <c r="B16" s="19">
        <v>2</v>
      </c>
    </row>
    <row r="17" spans="1:2" x14ac:dyDescent="0.15">
      <c r="A17" s="17" t="s">
        <v>812</v>
      </c>
      <c r="B17" s="19">
        <v>1</v>
      </c>
    </row>
    <row r="18" spans="1:2" x14ac:dyDescent="0.15">
      <c r="A18" s="15" t="s">
        <v>813</v>
      </c>
      <c r="B18" s="19">
        <v>4</v>
      </c>
    </row>
    <row r="19" spans="1:2" x14ac:dyDescent="0.15">
      <c r="A19" s="17" t="s">
        <v>814</v>
      </c>
      <c r="B19" s="19">
        <v>1</v>
      </c>
    </row>
    <row r="20" spans="1:2" x14ac:dyDescent="0.15">
      <c r="A20" s="15" t="s">
        <v>815</v>
      </c>
      <c r="B20" s="19">
        <v>1</v>
      </c>
    </row>
    <row r="21" spans="1:2" x14ac:dyDescent="0.15">
      <c r="A21" s="15" t="s">
        <v>816</v>
      </c>
      <c r="B21" s="19">
        <v>2</v>
      </c>
    </row>
    <row r="22" spans="1:2" x14ac:dyDescent="0.15">
      <c r="A22" s="17" t="s">
        <v>817</v>
      </c>
      <c r="B22" s="19">
        <v>2</v>
      </c>
    </row>
    <row r="23" spans="1:2" x14ac:dyDescent="0.15">
      <c r="A23" s="15" t="s">
        <v>818</v>
      </c>
      <c r="B23" s="19">
        <v>1</v>
      </c>
    </row>
    <row r="24" spans="1:2" x14ac:dyDescent="0.15">
      <c r="A24" s="15" t="s">
        <v>819</v>
      </c>
      <c r="B24" s="19">
        <v>2</v>
      </c>
    </row>
    <row r="25" spans="1:2" x14ac:dyDescent="0.15">
      <c r="A25" s="15" t="s">
        <v>820</v>
      </c>
      <c r="B25" s="19">
        <v>1</v>
      </c>
    </row>
    <row r="26" spans="1:2" x14ac:dyDescent="0.15">
      <c r="A26" s="17" t="s">
        <v>821</v>
      </c>
      <c r="B26" s="19">
        <v>4</v>
      </c>
    </row>
    <row r="27" spans="1:2" x14ac:dyDescent="0.15">
      <c r="A27" s="15" t="s">
        <v>822</v>
      </c>
      <c r="B27" s="19">
        <v>1</v>
      </c>
    </row>
    <row r="28" spans="1:2" x14ac:dyDescent="0.15">
      <c r="A28" s="17" t="s">
        <v>823</v>
      </c>
      <c r="B28" s="19">
        <v>1</v>
      </c>
    </row>
    <row r="29" spans="1:2" ht="14" thickBot="1" x14ac:dyDescent="0.2">
      <c r="A29" s="10" t="s">
        <v>824</v>
      </c>
      <c r="B29" s="10">
        <v>1</v>
      </c>
    </row>
    <row r="30" spans="1:2" ht="15" x14ac:dyDescent="0.2">
      <c r="A30" s="18" t="s">
        <v>447</v>
      </c>
      <c r="B30" s="19">
        <v>5</v>
      </c>
    </row>
    <row r="31" spans="1:2" ht="15" x14ac:dyDescent="0.2">
      <c r="A31" s="18" t="s">
        <v>825</v>
      </c>
      <c r="B31" s="19">
        <v>4</v>
      </c>
    </row>
    <row r="32" spans="1:2" ht="15" x14ac:dyDescent="0.2">
      <c r="A32" s="18" t="s">
        <v>826</v>
      </c>
      <c r="B32" s="19">
        <v>1</v>
      </c>
    </row>
    <row r="33" spans="1:2" ht="15" x14ac:dyDescent="0.2">
      <c r="A33" s="18" t="s">
        <v>827</v>
      </c>
      <c r="B33" s="19">
        <v>2</v>
      </c>
    </row>
    <row r="34" spans="1:2" ht="15" x14ac:dyDescent="0.2">
      <c r="A34" s="18" t="s">
        <v>828</v>
      </c>
      <c r="B34" s="19">
        <v>4</v>
      </c>
    </row>
    <row r="35" spans="1:2" ht="15" x14ac:dyDescent="0.2">
      <c r="A35" s="18" t="s">
        <v>829</v>
      </c>
      <c r="B35" s="19">
        <v>1</v>
      </c>
    </row>
    <row r="36" spans="1:2" x14ac:dyDescent="0.15">
      <c r="A36" s="16" t="s">
        <v>830</v>
      </c>
      <c r="B36" s="19">
        <v>1</v>
      </c>
    </row>
    <row r="37" spans="1:2" x14ac:dyDescent="0.15">
      <c r="A37" s="16" t="s">
        <v>831</v>
      </c>
      <c r="B37" s="19">
        <v>1</v>
      </c>
    </row>
    <row r="38" spans="1:2" ht="14" thickBot="1" x14ac:dyDescent="0.2">
      <c r="A38" s="10" t="s">
        <v>832</v>
      </c>
      <c r="B38" s="20">
        <v>1</v>
      </c>
    </row>
    <row r="39" spans="1:2" x14ac:dyDescent="0.15">
      <c r="A39" s="15" t="s">
        <v>833</v>
      </c>
      <c r="B39" s="19">
        <v>4</v>
      </c>
    </row>
    <row r="40" spans="1:2" ht="15" x14ac:dyDescent="0.2">
      <c r="A40" s="17" t="s">
        <v>834</v>
      </c>
      <c r="B40" s="19">
        <v>3</v>
      </c>
    </row>
    <row r="41" spans="1:2" x14ac:dyDescent="0.15">
      <c r="A41" s="17" t="s">
        <v>835</v>
      </c>
      <c r="B41" s="19">
        <v>1</v>
      </c>
    </row>
    <row r="42" spans="1:2" x14ac:dyDescent="0.15">
      <c r="A42" s="17" t="s">
        <v>836</v>
      </c>
      <c r="B42" s="19">
        <v>4</v>
      </c>
    </row>
    <row r="43" spans="1:2" x14ac:dyDescent="0.15">
      <c r="A43" s="17" t="s">
        <v>837</v>
      </c>
      <c r="B43" s="19">
        <v>1</v>
      </c>
    </row>
    <row r="44" spans="1:2" ht="14" thickBot="1" x14ac:dyDescent="0.2">
      <c r="A44" s="10" t="s">
        <v>838</v>
      </c>
      <c r="B44" s="20">
        <v>1</v>
      </c>
    </row>
    <row r="45" spans="1:2" ht="15" x14ac:dyDescent="0.2">
      <c r="A45" s="21" t="s">
        <v>839</v>
      </c>
      <c r="B45" s="19">
        <v>3</v>
      </c>
    </row>
    <row r="46" spans="1:2" ht="14" thickBot="1" x14ac:dyDescent="0.2">
      <c r="A46" s="15" t="s">
        <v>840</v>
      </c>
      <c r="B46" s="19">
        <v>4</v>
      </c>
    </row>
    <row r="47" spans="1:2" ht="16" thickBot="1" x14ac:dyDescent="0.25">
      <c r="A47" s="22" t="s">
        <v>841</v>
      </c>
      <c r="B47" s="14">
        <v>3</v>
      </c>
    </row>
    <row r="48" spans="1:2" x14ac:dyDescent="0.15">
      <c r="A48" s="15" t="s">
        <v>842</v>
      </c>
      <c r="B48" s="19">
        <v>4</v>
      </c>
    </row>
    <row r="49" spans="1:2" x14ac:dyDescent="0.15">
      <c r="A49" s="15" t="s">
        <v>843</v>
      </c>
      <c r="B49" s="19">
        <v>1</v>
      </c>
    </row>
    <row r="50" spans="1:2" x14ac:dyDescent="0.15">
      <c r="A50" s="17" t="s">
        <v>844</v>
      </c>
      <c r="B50" s="19">
        <v>1</v>
      </c>
    </row>
    <row r="51" spans="1:2" x14ac:dyDescent="0.15">
      <c r="A51" s="17" t="s">
        <v>845</v>
      </c>
      <c r="B51" s="19">
        <v>4</v>
      </c>
    </row>
    <row r="52" spans="1:2" x14ac:dyDescent="0.15">
      <c r="A52" s="17" t="s">
        <v>846</v>
      </c>
      <c r="B52" s="19">
        <v>1</v>
      </c>
    </row>
    <row r="53" spans="1:2" x14ac:dyDescent="0.15">
      <c r="A53" s="17" t="s">
        <v>847</v>
      </c>
      <c r="B53" s="19">
        <v>1</v>
      </c>
    </row>
    <row r="54" spans="1:2" x14ac:dyDescent="0.15">
      <c r="A54" s="15" t="s">
        <v>848</v>
      </c>
      <c r="B54" s="19">
        <v>4</v>
      </c>
    </row>
    <row r="55" spans="1:2" x14ac:dyDescent="0.15">
      <c r="A55" s="17" t="s">
        <v>849</v>
      </c>
      <c r="B55" s="19">
        <v>3</v>
      </c>
    </row>
    <row r="56" spans="1:2" x14ac:dyDescent="0.15">
      <c r="A56" s="17" t="s">
        <v>850</v>
      </c>
      <c r="B56" s="19">
        <v>1</v>
      </c>
    </row>
    <row r="57" spans="1:2" x14ac:dyDescent="0.15">
      <c r="A57" s="17" t="s">
        <v>851</v>
      </c>
      <c r="B57" s="19">
        <v>1</v>
      </c>
    </row>
    <row r="58" spans="1:2" x14ac:dyDescent="0.15">
      <c r="A58" s="16" t="s">
        <v>852</v>
      </c>
      <c r="B58" s="19">
        <v>4</v>
      </c>
    </row>
    <row r="59" spans="1:2" x14ac:dyDescent="0.15">
      <c r="A59" s="16" t="s">
        <v>853</v>
      </c>
      <c r="B59" s="19">
        <v>3</v>
      </c>
    </row>
    <row r="60" spans="1:2" x14ac:dyDescent="0.15">
      <c r="A60" s="15" t="s">
        <v>854</v>
      </c>
      <c r="B60" s="19">
        <v>2</v>
      </c>
    </row>
    <row r="61" spans="1:2" x14ac:dyDescent="0.15">
      <c r="A61" s="19" t="s">
        <v>855</v>
      </c>
      <c r="B61" s="19">
        <v>1</v>
      </c>
    </row>
    <row r="62" spans="1:2" x14ac:dyDescent="0.15">
      <c r="A62" s="17" t="s">
        <v>856</v>
      </c>
      <c r="B62" s="19">
        <v>3</v>
      </c>
    </row>
    <row r="63" spans="1:2" ht="14" thickBot="1" x14ac:dyDescent="0.2">
      <c r="A63" s="10" t="s">
        <v>857</v>
      </c>
      <c r="B63" s="12">
        <v>1</v>
      </c>
    </row>
    <row r="64" spans="1:2" x14ac:dyDescent="0.15">
      <c r="A64" s="15" t="s">
        <v>858</v>
      </c>
      <c r="B64" s="19">
        <v>4</v>
      </c>
    </row>
    <row r="65" spans="1:4" x14ac:dyDescent="0.15">
      <c r="A65" s="17" t="s">
        <v>859</v>
      </c>
      <c r="B65" s="19">
        <v>1</v>
      </c>
    </row>
    <row r="66" spans="1:4" x14ac:dyDescent="0.15">
      <c r="A66" s="15" t="s">
        <v>860</v>
      </c>
      <c r="B66" s="19">
        <v>4</v>
      </c>
    </row>
    <row r="67" spans="1:4" x14ac:dyDescent="0.15">
      <c r="A67" s="15" t="s">
        <v>861</v>
      </c>
      <c r="B67" s="19">
        <v>1</v>
      </c>
    </row>
    <row r="68" spans="1:4" x14ac:dyDescent="0.15">
      <c r="A68" s="17" t="s">
        <v>862</v>
      </c>
      <c r="B68" s="19">
        <v>4</v>
      </c>
    </row>
    <row r="69" spans="1:4" ht="15" x14ac:dyDescent="0.2">
      <c r="A69" s="18" t="s">
        <v>863</v>
      </c>
      <c r="B69" s="19">
        <v>3</v>
      </c>
    </row>
    <row r="70" spans="1:4" x14ac:dyDescent="0.15">
      <c r="A70" s="15" t="s">
        <v>864</v>
      </c>
      <c r="B70" s="19">
        <v>2</v>
      </c>
    </row>
    <row r="71" spans="1:4" x14ac:dyDescent="0.15">
      <c r="A71" s="15" t="s">
        <v>865</v>
      </c>
      <c r="B71" s="19">
        <v>2</v>
      </c>
      <c r="D71" s="19"/>
    </row>
    <row r="72" spans="1:4" x14ac:dyDescent="0.15">
      <c r="A72" s="15" t="s">
        <v>866</v>
      </c>
      <c r="B72" s="19">
        <v>2</v>
      </c>
      <c r="D72" s="15"/>
    </row>
    <row r="73" spans="1:4" ht="15" x14ac:dyDescent="0.2">
      <c r="A73" s="18" t="s">
        <v>867</v>
      </c>
      <c r="B73" s="19">
        <v>2</v>
      </c>
    </row>
    <row r="74" spans="1:4" x14ac:dyDescent="0.15">
      <c r="A74" s="15" t="s">
        <v>868</v>
      </c>
      <c r="B74" s="19">
        <v>3</v>
      </c>
    </row>
    <row r="75" spans="1:4" x14ac:dyDescent="0.15">
      <c r="A75" s="15" t="s">
        <v>869</v>
      </c>
      <c r="B75" s="19">
        <v>1</v>
      </c>
    </row>
    <row r="76" spans="1:4" x14ac:dyDescent="0.15">
      <c r="A76" s="17" t="s">
        <v>870</v>
      </c>
      <c r="B76" s="19">
        <v>1</v>
      </c>
    </row>
    <row r="77" spans="1:4" x14ac:dyDescent="0.15">
      <c r="A77" s="17" t="s">
        <v>871</v>
      </c>
      <c r="B77" s="19">
        <v>2</v>
      </c>
    </row>
    <row r="78" spans="1:4" x14ac:dyDescent="0.15">
      <c r="A78" s="17" t="s">
        <v>872</v>
      </c>
      <c r="B78" s="19">
        <v>2</v>
      </c>
    </row>
    <row r="79" spans="1:4" x14ac:dyDescent="0.15">
      <c r="A79" s="17" t="s">
        <v>873</v>
      </c>
      <c r="B79" s="19">
        <v>1</v>
      </c>
    </row>
    <row r="80" spans="1:4" x14ac:dyDescent="0.15">
      <c r="A80" s="17" t="s">
        <v>874</v>
      </c>
      <c r="B80" s="19">
        <v>1</v>
      </c>
    </row>
    <row r="81" spans="1:2" x14ac:dyDescent="0.15">
      <c r="A81" s="17" t="s">
        <v>875</v>
      </c>
      <c r="B81" s="19">
        <v>2</v>
      </c>
    </row>
    <row r="82" spans="1:2" x14ac:dyDescent="0.15">
      <c r="A82" s="17" t="s">
        <v>876</v>
      </c>
      <c r="B82" s="19">
        <v>2</v>
      </c>
    </row>
    <row r="83" spans="1:2" x14ac:dyDescent="0.15">
      <c r="A83" s="17" t="s">
        <v>877</v>
      </c>
      <c r="B83" s="19">
        <v>2</v>
      </c>
    </row>
    <row r="84" spans="1:2" x14ac:dyDescent="0.15">
      <c r="A84" s="17" t="s">
        <v>878</v>
      </c>
      <c r="B84" s="19">
        <v>1</v>
      </c>
    </row>
    <row r="85" spans="1:2" x14ac:dyDescent="0.15">
      <c r="A85" s="17" t="s">
        <v>879</v>
      </c>
      <c r="B85" s="19">
        <v>1</v>
      </c>
    </row>
    <row r="86" spans="1:2" x14ac:dyDescent="0.15">
      <c r="A86" s="17" t="s">
        <v>880</v>
      </c>
      <c r="B86" s="19">
        <v>2</v>
      </c>
    </row>
    <row r="87" spans="1:2" x14ac:dyDescent="0.15">
      <c r="A87" s="17" t="s">
        <v>881</v>
      </c>
      <c r="B87" s="19">
        <v>1</v>
      </c>
    </row>
    <row r="88" spans="1:2" x14ac:dyDescent="0.15">
      <c r="A88" s="17" t="s">
        <v>882</v>
      </c>
      <c r="B88" s="19">
        <v>1</v>
      </c>
    </row>
    <row r="89" spans="1:2" x14ac:dyDescent="0.15">
      <c r="A89" s="17" t="s">
        <v>883</v>
      </c>
      <c r="B89" s="19">
        <v>1</v>
      </c>
    </row>
    <row r="90" spans="1:2" x14ac:dyDescent="0.15">
      <c r="A90" s="17" t="s">
        <v>884</v>
      </c>
      <c r="B90" s="19">
        <v>1</v>
      </c>
    </row>
    <row r="91" spans="1:2" x14ac:dyDescent="0.15">
      <c r="A91" s="17" t="s">
        <v>885</v>
      </c>
      <c r="B91" s="19">
        <v>1</v>
      </c>
    </row>
    <row r="92" spans="1:2" x14ac:dyDescent="0.15">
      <c r="A92" s="15" t="s">
        <v>886</v>
      </c>
      <c r="B92" s="19">
        <v>1</v>
      </c>
    </row>
    <row r="93" spans="1:2" ht="14" thickBot="1" x14ac:dyDescent="0.2">
      <c r="A93" s="23" t="s">
        <v>887</v>
      </c>
      <c r="B93" s="12">
        <v>1</v>
      </c>
    </row>
    <row r="94" spans="1:2" x14ac:dyDescent="0.15">
      <c r="A94" s="19" t="s">
        <v>888</v>
      </c>
      <c r="B94" s="19">
        <v>4</v>
      </c>
    </row>
    <row r="95" spans="1:2" x14ac:dyDescent="0.15">
      <c r="A95" s="19" t="s">
        <v>889</v>
      </c>
      <c r="B95" s="19">
        <v>4</v>
      </c>
    </row>
    <row r="96" spans="1:2" x14ac:dyDescent="0.15">
      <c r="A96" s="17" t="s">
        <v>890</v>
      </c>
      <c r="B96" s="19">
        <v>3</v>
      </c>
    </row>
    <row r="97" spans="1:2" x14ac:dyDescent="0.15">
      <c r="A97" s="16" t="s">
        <v>891</v>
      </c>
      <c r="B97" s="19">
        <v>3</v>
      </c>
    </row>
    <row r="98" spans="1:2" x14ac:dyDescent="0.15">
      <c r="A98" s="19" t="s">
        <v>892</v>
      </c>
      <c r="B98" s="19">
        <v>4</v>
      </c>
    </row>
    <row r="99" spans="1:2" x14ac:dyDescent="0.15">
      <c r="A99" s="2" t="s">
        <v>893</v>
      </c>
      <c r="B99" s="19">
        <v>4</v>
      </c>
    </row>
    <row r="100" spans="1:2" x14ac:dyDescent="0.15">
      <c r="A100" s="17" t="s">
        <v>894</v>
      </c>
      <c r="B100" s="19">
        <v>3</v>
      </c>
    </row>
    <row r="101" spans="1:2" x14ac:dyDescent="0.15">
      <c r="A101" s="15" t="s">
        <v>895</v>
      </c>
      <c r="B101" s="19">
        <v>1</v>
      </c>
    </row>
    <row r="102" spans="1:2" x14ac:dyDescent="0.15">
      <c r="A102" s="17" t="s">
        <v>896</v>
      </c>
      <c r="B102" s="19">
        <v>4</v>
      </c>
    </row>
    <row r="103" spans="1:2" x14ac:dyDescent="0.15">
      <c r="A103" s="17" t="s">
        <v>897</v>
      </c>
      <c r="B103" s="19">
        <v>1</v>
      </c>
    </row>
    <row r="104" spans="1:2" x14ac:dyDescent="0.15">
      <c r="A104" s="17" t="s">
        <v>898</v>
      </c>
      <c r="B104" s="19">
        <v>1</v>
      </c>
    </row>
    <row r="105" spans="1:2" x14ac:dyDescent="0.15">
      <c r="A105" s="17" t="s">
        <v>899</v>
      </c>
      <c r="B105" s="19">
        <v>1</v>
      </c>
    </row>
    <row r="106" spans="1:2" x14ac:dyDescent="0.15">
      <c r="A106" s="17" t="s">
        <v>900</v>
      </c>
      <c r="B106" s="19">
        <v>1</v>
      </c>
    </row>
    <row r="107" spans="1:2" x14ac:dyDescent="0.15">
      <c r="A107" s="15" t="s">
        <v>901</v>
      </c>
      <c r="B107" s="19">
        <v>3</v>
      </c>
    </row>
    <row r="108" spans="1:2" x14ac:dyDescent="0.15">
      <c r="A108" s="15" t="s">
        <v>902</v>
      </c>
      <c r="B108" s="19">
        <v>1</v>
      </c>
    </row>
    <row r="109" spans="1:2" x14ac:dyDescent="0.15">
      <c r="A109" s="17" t="s">
        <v>903</v>
      </c>
      <c r="B109" s="19">
        <v>1</v>
      </c>
    </row>
    <row r="110" spans="1:2" x14ac:dyDescent="0.15">
      <c r="A110" s="19" t="s">
        <v>904</v>
      </c>
      <c r="B110" s="19">
        <v>1</v>
      </c>
    </row>
    <row r="111" spans="1:2" x14ac:dyDescent="0.15">
      <c r="A111" s="17" t="s">
        <v>905</v>
      </c>
      <c r="B111" s="19">
        <v>4</v>
      </c>
    </row>
    <row r="112" spans="1:2" x14ac:dyDescent="0.15">
      <c r="A112" s="19" t="s">
        <v>906</v>
      </c>
      <c r="B112" s="19">
        <v>4</v>
      </c>
    </row>
    <row r="113" spans="1:5" x14ac:dyDescent="0.15">
      <c r="A113" s="17" t="s">
        <v>907</v>
      </c>
      <c r="B113" s="19">
        <v>1</v>
      </c>
    </row>
    <row r="114" spans="1:5" x14ac:dyDescent="0.15">
      <c r="A114" s="17" t="s">
        <v>908</v>
      </c>
      <c r="B114" s="19">
        <v>1</v>
      </c>
    </row>
    <row r="115" spans="1:5" x14ac:dyDescent="0.15">
      <c r="A115" s="17" t="s">
        <v>909</v>
      </c>
      <c r="B115" s="19">
        <v>1</v>
      </c>
    </row>
    <row r="116" spans="1:5" ht="14" thickBot="1" x14ac:dyDescent="0.2">
      <c r="A116" s="10" t="s">
        <v>910</v>
      </c>
      <c r="B116" s="12">
        <v>3</v>
      </c>
    </row>
    <row r="117" spans="1:5" x14ac:dyDescent="0.15">
      <c r="A117" s="16" t="s">
        <v>911</v>
      </c>
      <c r="B117" s="19">
        <v>1</v>
      </c>
    </row>
    <row r="118" spans="1:5" x14ac:dyDescent="0.15">
      <c r="A118" s="15" t="s">
        <v>912</v>
      </c>
      <c r="B118" s="19">
        <v>1</v>
      </c>
    </row>
    <row r="119" spans="1:5" x14ac:dyDescent="0.15">
      <c r="A119" s="17" t="s">
        <v>913</v>
      </c>
      <c r="B119" s="19">
        <v>1</v>
      </c>
    </row>
    <row r="120" spans="1:5" x14ac:dyDescent="0.15">
      <c r="A120" s="17" t="s">
        <v>914</v>
      </c>
      <c r="B120" s="19">
        <v>1</v>
      </c>
    </row>
    <row r="121" spans="1:5" x14ac:dyDescent="0.15">
      <c r="A121" s="17" t="s">
        <v>915</v>
      </c>
      <c r="B121" s="19">
        <v>1</v>
      </c>
    </row>
    <row r="122" spans="1:5" ht="14" thickBot="1" x14ac:dyDescent="0.2">
      <c r="A122" s="10" t="s">
        <v>916</v>
      </c>
      <c r="B122" s="10">
        <v>1</v>
      </c>
    </row>
    <row r="123" spans="1:5" x14ac:dyDescent="0.15">
      <c r="A123" s="17" t="s">
        <v>917</v>
      </c>
      <c r="B123" s="17">
        <v>4</v>
      </c>
    </row>
    <row r="124" spans="1:5" x14ac:dyDescent="0.15">
      <c r="A124" s="17" t="s">
        <v>918</v>
      </c>
      <c r="B124" s="19">
        <v>1</v>
      </c>
      <c r="E124" s="19"/>
    </row>
    <row r="125" spans="1:5" x14ac:dyDescent="0.15">
      <c r="A125" s="17" t="s">
        <v>919</v>
      </c>
      <c r="B125" s="19">
        <v>1</v>
      </c>
      <c r="E125" s="19"/>
    </row>
    <row r="126" spans="1:5" x14ac:dyDescent="0.15">
      <c r="A126" s="17" t="s">
        <v>920</v>
      </c>
      <c r="B126" s="19">
        <v>1</v>
      </c>
      <c r="E126" s="19"/>
    </row>
    <row r="127" spans="1:5" x14ac:dyDescent="0.15">
      <c r="A127" s="17" t="s">
        <v>921</v>
      </c>
      <c r="B127" s="19">
        <v>1</v>
      </c>
      <c r="E127" s="19"/>
    </row>
    <row r="128" spans="1:5" x14ac:dyDescent="0.15">
      <c r="A128" s="17" t="s">
        <v>922</v>
      </c>
      <c r="B128" s="19">
        <v>1</v>
      </c>
      <c r="E128" s="19"/>
    </row>
    <row r="129" spans="1:2" x14ac:dyDescent="0.15">
      <c r="A129" s="17" t="s">
        <v>923</v>
      </c>
      <c r="B129" s="19">
        <v>1</v>
      </c>
    </row>
    <row r="130" spans="1:2" x14ac:dyDescent="0.15">
      <c r="A130" s="17" t="s">
        <v>924</v>
      </c>
      <c r="B130" s="19">
        <v>1</v>
      </c>
    </row>
    <row r="131" spans="1:2" x14ac:dyDescent="0.15">
      <c r="A131" s="17" t="s">
        <v>925</v>
      </c>
      <c r="B131" s="19">
        <v>1</v>
      </c>
    </row>
    <row r="132" spans="1:2" x14ac:dyDescent="0.15">
      <c r="A132" s="17" t="s">
        <v>926</v>
      </c>
      <c r="B132" s="19">
        <v>1</v>
      </c>
    </row>
    <row r="133" spans="1:2" x14ac:dyDescent="0.15">
      <c r="A133" s="17" t="s">
        <v>927</v>
      </c>
      <c r="B133" s="19">
        <v>1</v>
      </c>
    </row>
    <row r="134" spans="1:2" x14ac:dyDescent="0.15">
      <c r="A134" s="17" t="s">
        <v>928</v>
      </c>
      <c r="B134" s="19">
        <v>1</v>
      </c>
    </row>
    <row r="135" spans="1:2" ht="14" thickBot="1" x14ac:dyDescent="0.2">
      <c r="A135" s="10" t="s">
        <v>929</v>
      </c>
      <c r="B135" s="10">
        <v>1</v>
      </c>
    </row>
    <row r="136" spans="1:2" x14ac:dyDescent="0.15">
      <c r="A136" s="17" t="s">
        <v>930</v>
      </c>
      <c r="B136" s="17">
        <v>1</v>
      </c>
    </row>
    <row r="137" spans="1:2" x14ac:dyDescent="0.15">
      <c r="A137" s="15" t="s">
        <v>931</v>
      </c>
      <c r="B137" s="19">
        <v>1</v>
      </c>
    </row>
    <row r="138" spans="1:2" ht="16" thickBot="1" x14ac:dyDescent="0.25">
      <c r="A138" s="24" t="s">
        <v>932</v>
      </c>
      <c r="B138" s="12">
        <v>1</v>
      </c>
    </row>
    <row r="139" spans="1:2" x14ac:dyDescent="0.15">
      <c r="A139" s="16"/>
      <c r="B139" s="16"/>
    </row>
    <row r="140" spans="1:2" x14ac:dyDescent="0.15">
      <c r="A140" s="16"/>
      <c r="B140" s="16"/>
    </row>
    <row r="141" spans="1:2" x14ac:dyDescent="0.15">
      <c r="A141" s="15"/>
      <c r="B141" s="15"/>
    </row>
    <row r="142" spans="1:2" x14ac:dyDescent="0.15">
      <c r="A142" s="15"/>
      <c r="B142" s="15"/>
    </row>
    <row r="143" spans="1:2" x14ac:dyDescent="0.15">
      <c r="A143" s="15"/>
      <c r="B143" s="15"/>
    </row>
    <row r="144" spans="1:2" x14ac:dyDescent="0.15">
      <c r="A144" s="15"/>
      <c r="B144" s="15"/>
    </row>
    <row r="145" spans="1:2" x14ac:dyDescent="0.15">
      <c r="A145" s="15"/>
      <c r="B145" s="15"/>
    </row>
    <row r="146" spans="1:2" x14ac:dyDescent="0.15">
      <c r="A146" s="15"/>
      <c r="B146" s="15"/>
    </row>
    <row r="147" spans="1:2" x14ac:dyDescent="0.15">
      <c r="A147" s="15"/>
      <c r="B147" s="15"/>
    </row>
    <row r="148" spans="1:2" x14ac:dyDescent="0.15">
      <c r="A148" s="15"/>
      <c r="B148" s="15"/>
    </row>
    <row r="149" spans="1:2" x14ac:dyDescent="0.15">
      <c r="A149" s="15"/>
      <c r="B149" s="15"/>
    </row>
    <row r="150" spans="1:2" x14ac:dyDescent="0.15">
      <c r="A150" s="15"/>
      <c r="B150" s="15"/>
    </row>
    <row r="151" spans="1:2" x14ac:dyDescent="0.15">
      <c r="A151" s="15"/>
      <c r="B151" s="15"/>
    </row>
    <row r="152" spans="1:2" x14ac:dyDescent="0.15">
      <c r="A152" s="15"/>
      <c r="B152" s="15"/>
    </row>
    <row r="153" spans="1:2" x14ac:dyDescent="0.15">
      <c r="A153" s="15"/>
      <c r="B153" s="15"/>
    </row>
    <row r="154" spans="1:2" x14ac:dyDescent="0.15">
      <c r="A154" s="15"/>
      <c r="B154" s="15"/>
    </row>
    <row r="155" spans="1:2" x14ac:dyDescent="0.15">
      <c r="A155" s="15"/>
      <c r="B155" s="15"/>
    </row>
    <row r="156" spans="1:2" x14ac:dyDescent="0.15">
      <c r="A156" s="15"/>
      <c r="B156" s="15"/>
    </row>
    <row r="157" spans="1:2" x14ac:dyDescent="0.15">
      <c r="A157" s="15"/>
      <c r="B157" s="15"/>
    </row>
    <row r="158" spans="1:2" x14ac:dyDescent="0.15">
      <c r="A158" s="15"/>
      <c r="B158" s="15"/>
    </row>
    <row r="159" spans="1:2" x14ac:dyDescent="0.15">
      <c r="A159" s="15"/>
      <c r="B159" s="15"/>
    </row>
    <row r="160" spans="1:2" x14ac:dyDescent="0.15">
      <c r="A160" s="15"/>
      <c r="B160" s="15"/>
    </row>
    <row r="161" spans="1:2" x14ac:dyDescent="0.15">
      <c r="A161" s="15"/>
      <c r="B161" s="15"/>
    </row>
    <row r="162" spans="1:2" x14ac:dyDescent="0.15">
      <c r="A162" s="15"/>
      <c r="B162" s="15"/>
    </row>
    <row r="163" spans="1:2" x14ac:dyDescent="0.15">
      <c r="A163" s="15"/>
      <c r="B163" s="15"/>
    </row>
    <row r="164" spans="1:2" x14ac:dyDescent="0.15">
      <c r="A164" s="15"/>
      <c r="B164" s="15"/>
    </row>
    <row r="165" spans="1:2" x14ac:dyDescent="0.15">
      <c r="A165" s="15"/>
      <c r="B165" s="15"/>
    </row>
    <row r="166" spans="1:2" x14ac:dyDescent="0.15">
      <c r="A166" s="15"/>
      <c r="B166" s="15"/>
    </row>
    <row r="167" spans="1:2" x14ac:dyDescent="0.15">
      <c r="A167" s="15"/>
      <c r="B167" s="15"/>
    </row>
    <row r="168" spans="1:2" x14ac:dyDescent="0.15">
      <c r="A168" s="15"/>
      <c r="B168" s="15"/>
    </row>
    <row r="169" spans="1:2" x14ac:dyDescent="0.15">
      <c r="A169" s="15"/>
      <c r="B169" s="15"/>
    </row>
    <row r="170" spans="1:2" x14ac:dyDescent="0.15">
      <c r="A170" s="15"/>
      <c r="B170" s="15"/>
    </row>
    <row r="171" spans="1:2" x14ac:dyDescent="0.15">
      <c r="A171" s="15"/>
      <c r="B171" s="15"/>
    </row>
    <row r="172" spans="1:2" x14ac:dyDescent="0.15">
      <c r="A172" s="15"/>
      <c r="B172" s="15"/>
    </row>
    <row r="173" spans="1:2" x14ac:dyDescent="0.15">
      <c r="A173" s="15"/>
      <c r="B173" s="15"/>
    </row>
    <row r="174" spans="1:2" x14ac:dyDescent="0.15">
      <c r="A174" s="15"/>
      <c r="B174" s="15"/>
    </row>
    <row r="175" spans="1:2" x14ac:dyDescent="0.15">
      <c r="A175" s="15"/>
      <c r="B175" s="15"/>
    </row>
    <row r="176" spans="1:2" x14ac:dyDescent="0.15">
      <c r="A176" s="15"/>
      <c r="B176" s="15"/>
    </row>
    <row r="177" spans="1:2" x14ac:dyDescent="0.15">
      <c r="A177" s="15"/>
      <c r="B177" s="15"/>
    </row>
    <row r="178" spans="1:2" x14ac:dyDescent="0.15">
      <c r="A178" s="15"/>
      <c r="B178" s="15"/>
    </row>
    <row r="179" spans="1:2" x14ac:dyDescent="0.15">
      <c r="A179" s="15"/>
      <c r="B179" s="15"/>
    </row>
    <row r="180" spans="1:2" x14ac:dyDescent="0.15">
      <c r="A180" s="15"/>
      <c r="B180" s="15"/>
    </row>
    <row r="181" spans="1:2" x14ac:dyDescent="0.15">
      <c r="A181" s="15"/>
      <c r="B181" s="15"/>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Problems Set</vt:lpstr>
      <vt:lpstr>Skills Set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2018-09-06T02:59:16Z</dcterms:modified>
</cp:coreProperties>
</file>