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28800" yWindow="460" windowWidth="38400" windowHeight="21140" activeTab="1"/>
  </bookViews>
  <sheets>
    <sheet name="Dashboard" sheetId="5" r:id="rId1"/>
    <sheet name="Problems Set" sheetId="3" r:id="rId2"/>
    <sheet name="Skills Set" sheetId="4" r:id="rId3"/>
  </sheets>
  <definedNames>
    <definedName name="_xlnm._FilterDatabase" localSheetId="1" hidden="1">'Problems Set'!$A$1:$AF$502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95" i="3" l="1"/>
  <c r="P295" i="3"/>
  <c r="Q295" i="3"/>
  <c r="R295" i="3"/>
  <c r="S295" i="3"/>
  <c r="T295" i="3"/>
  <c r="U295" i="3"/>
  <c r="V295" i="3"/>
  <c r="W295" i="3"/>
  <c r="X295" i="3"/>
  <c r="Y295" i="3"/>
  <c r="Z295" i="3"/>
  <c r="N295" i="3"/>
  <c r="O294" i="3"/>
  <c r="P294" i="3"/>
  <c r="Q294" i="3"/>
  <c r="R294" i="3"/>
  <c r="S294" i="3"/>
  <c r="T294" i="3"/>
  <c r="U294" i="3"/>
  <c r="V294" i="3"/>
  <c r="W294" i="3"/>
  <c r="X294" i="3"/>
  <c r="Y294" i="3"/>
  <c r="Z294" i="3"/>
  <c r="N294" i="3"/>
  <c r="O293" i="3"/>
  <c r="P293" i="3"/>
  <c r="Q293" i="3"/>
  <c r="R293" i="3"/>
  <c r="S293" i="3"/>
  <c r="T293" i="3"/>
  <c r="U293" i="3"/>
  <c r="V293" i="3"/>
  <c r="W293" i="3"/>
  <c r="X293" i="3"/>
  <c r="Y293" i="3"/>
  <c r="Z293" i="3"/>
  <c r="N293" i="3"/>
  <c r="O292" i="3"/>
  <c r="P292" i="3"/>
  <c r="Q292" i="3"/>
  <c r="R292" i="3"/>
  <c r="S292" i="3"/>
  <c r="T292" i="3"/>
  <c r="U292" i="3"/>
  <c r="V292" i="3"/>
  <c r="W292" i="3"/>
  <c r="X292" i="3"/>
  <c r="Y292" i="3"/>
  <c r="Z292" i="3"/>
  <c r="N29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O291" i="3"/>
  <c r="O290" i="3"/>
  <c r="P291" i="3"/>
  <c r="Q291" i="3"/>
  <c r="R291" i="3"/>
  <c r="S291" i="3"/>
  <c r="T291" i="3"/>
  <c r="Q290" i="3"/>
  <c r="R290" i="3"/>
  <c r="S290" i="3"/>
  <c r="T290" i="3"/>
  <c r="U291" i="3"/>
  <c r="V291" i="3"/>
  <c r="W291" i="3"/>
  <c r="X291" i="3"/>
  <c r="Y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N303" i="3"/>
  <c r="O303" i="3"/>
  <c r="P303" i="3"/>
  <c r="Q303" i="3"/>
  <c r="R303" i="3"/>
  <c r="S303" i="3"/>
  <c r="T303" i="3"/>
  <c r="Q283" i="3"/>
  <c r="R283" i="3"/>
  <c r="S283" i="3"/>
  <c r="T283" i="3"/>
  <c r="U303" i="3"/>
  <c r="V303" i="3"/>
  <c r="W303" i="3"/>
  <c r="X303" i="3"/>
  <c r="Y303" i="3"/>
  <c r="V283" i="3"/>
  <c r="W283" i="3"/>
  <c r="X283" i="3"/>
  <c r="Y283" i="3"/>
  <c r="Z303" i="3"/>
  <c r="N304" i="3"/>
  <c r="O304" i="3"/>
  <c r="P304" i="3"/>
  <c r="Q304" i="3"/>
  <c r="R304" i="3"/>
  <c r="S304" i="3"/>
  <c r="T304" i="3"/>
  <c r="U304" i="3"/>
  <c r="V304" i="3"/>
  <c r="W304" i="3"/>
  <c r="X304" i="3"/>
  <c r="Y304" i="3"/>
  <c r="Z304"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3" i="3"/>
  <c r="AA303" i="3"/>
  <c r="AB304" i="3"/>
  <c r="AA304"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B296" i="3"/>
  <c r="AA296" i="3"/>
  <c r="AB297" i="3"/>
  <c r="AA297" i="3"/>
  <c r="AB298" i="3"/>
  <c r="AA298" i="3"/>
  <c r="AB299" i="3"/>
  <c r="AA299" i="3"/>
  <c r="AB300" i="3"/>
  <c r="AA300" i="3"/>
  <c r="AB301" i="3"/>
  <c r="AA301" i="3"/>
  <c r="AB302" i="3"/>
  <c r="AA302" i="3"/>
  <c r="AB305" i="3"/>
  <c r="AA305" i="3"/>
  <c r="AB306" i="3"/>
  <c r="AA306"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4" i="3"/>
  <c r="AA404" i="3"/>
  <c r="AB405" i="3"/>
  <c r="AA405"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<sst xmlns="http://schemas.openxmlformats.org/spreadsheetml/2006/main" count="4392" uniqueCount="1121">
  <si>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</si>
  <si>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</si>
  <si>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</si>
  <si>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</si>
  <si>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</si>
  <si>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</si>
  <si>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</si>
  <si>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</si>
  <si>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</si>
  <si>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</si>
  <si>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</si>
  <si>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</si>
  <si>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</si>
  <si>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</si>
  <si>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</si>
  <si>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</si>
  <si>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</si>
  <si>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</si>
  <si>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</si>
  <si>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</si>
  <si>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</si>
  <si>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</si>
  <si>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</si>
  <si>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</si>
  <si>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</si>
  <si>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</si>
  <si>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</si>
  <si>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</si>
  <si>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</si>
  <si>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</si>
  <si>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</si>
  <si>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</si>
  <si>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</si>
  <si>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</si>
  <si>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</si>
  <si>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</si>
  <si>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</si>
  <si>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</si>
  <si>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</si>
  <si>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</si>
  <si>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</si>
  <si>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</si>
  <si>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</si>
  <si>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</si>
  <si>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</si>
  <si>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</si>
  <si>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</si>
  <si>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</si>
  <si>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</si>
  <si>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</si>
  <si>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</si>
  <si>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</si>
  <si>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</si>
  <si>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</si>
  <si>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</si>
  <si>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</si>
  <si>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</si>
  <si>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</si>
  <si>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</si>
  <si>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</si>
  <si>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</si>
  <si>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</si>
  <si>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</si>
  <si>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</si>
  <si>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</si>
  <si>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</si>
  <si>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</si>
  <si>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</si>
  <si>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</si>
  <si>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</si>
  <si>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</si>
  <si>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</si>
  <si>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</si>
  <si>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</si>
  <si>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</si>
  <si>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</si>
  <si>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</si>
  <si>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</si>
  <si>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</si>
  <si>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</si>
  <si>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</si>
  <si>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</si>
  <si>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</si>
  <si>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</si>
  <si>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</si>
  <si>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</si>
  <si>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</si>
  <si>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</si>
  <si>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</si>
  <si>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</si>
  <si>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</si>
  <si>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</si>
  <si>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</si>
  <si>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</si>
  <si>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</si>
  <si>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</si>
  <si>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</si>
  <si>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</si>
  <si>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</si>
  <si>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</si>
  <si>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</si>
  <si>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</si>
  <si>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</si>
  <si>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</si>
  <si>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</si>
  <si>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</si>
  <si>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</si>
  <si>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</si>
  <si>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</si>
  <si>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</si>
  <si>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</si>
  <si>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</si>
  <si>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</si>
  <si>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</si>
  <si>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</si>
  <si>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</si>
  <si>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</si>
  <si>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</si>
  <si>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</si>
  <si>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</si>
  <si>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</si>
  <si>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</si>
  <si>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</si>
  <si>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</si>
  <si>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</si>
  <si>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</si>
  <si>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</si>
  <si>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</si>
  <si>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</si>
  <si>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</si>
  <si>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</si>
  <si>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</si>
  <si>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</si>
  <si>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</si>
  <si>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</si>
  <si>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</si>
  <si>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</si>
  <si>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</si>
  <si>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</si>
  <si>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</si>
  <si>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</si>
  <si>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</si>
  <si>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</si>
  <si>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</si>
  <si>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</si>
  <si>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</si>
  <si>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</si>
  <si>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</si>
  <si>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</si>
  <si>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</si>
  <si>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</si>
  <si>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</si>
  <si>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</si>
  <si>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</si>
  <si>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</si>
  <si>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</si>
  <si>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</si>
  <si>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</si>
  <si>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</si>
  <si>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</si>
  <si>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</si>
  <si>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</si>
  <si>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</si>
  <si>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</si>
  <si>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</si>
  <si>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</si>
  <si>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</si>
  <si>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</si>
  <si>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</si>
  <si>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</si>
  <si>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</si>
  <si>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</si>
  <si>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</si>
  <si>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</si>
  <si>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</si>
  <si>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</si>
  <si>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</si>
  <si>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</si>
  <si>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</si>
  <si>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</si>
  <si>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</si>
  <si>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</si>
  <si>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</si>
  <si>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</si>
  <si>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</si>
  <si>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</si>
  <si>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</si>
  <si>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</si>
  <si>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</si>
  <si>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</si>
  <si>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</si>
  <si>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</si>
  <si>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</si>
  <si>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</si>
  <si>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</si>
  <si>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</si>
  <si>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</si>
  <si>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</si>
  <si>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</si>
  <si>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</si>
  <si>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</si>
  <si>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</si>
  <si>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</si>
  <si>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</si>
  <si>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</si>
  <si>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</si>
  <si>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</si>
  <si>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</si>
  <si>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</si>
  <si>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</si>
  <si>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</si>
  <si>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</si>
  <si>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</si>
  <si>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</si>
  <si>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</si>
  <si>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</si>
  <si>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</si>
  <si>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</si>
  <si>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</si>
  <si>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</si>
  <si>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</si>
  <si>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</si>
  <si>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</si>
  <si>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</si>
  <si>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</si>
  <si>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</si>
  <si>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</si>
  <si>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</si>
  <si>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</si>
  <si>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</si>
  <si>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</si>
  <si>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</si>
  <si>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</si>
  <si>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</si>
  <si>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</si>
  <si>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</si>
  <si>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</si>
  <si>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</si>
  <si>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</si>
  <si>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</si>
  <si>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</si>
  <si>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</si>
  <si>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</si>
  <si>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</si>
  <si>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</si>
  <si>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</si>
  <si>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</si>
  <si>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</si>
  <si>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</si>
  <si>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</si>
  <si>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</si>
  <si>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</si>
  <si>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</si>
  <si>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</si>
  <si>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</si>
  <si>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</si>
  <si>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</si>
  <si>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</si>
  <si>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</si>
  <si>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</si>
  <si>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</si>
  <si>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</si>
  <si>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</si>
  <si>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</si>
  <si>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</si>
  <si>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</si>
  <si>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</si>
  <si>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</si>
  <si>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</si>
  <si>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</si>
  <si>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</si>
  <si>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</si>
  <si>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</si>
  <si>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</si>
  <si>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</si>
  <si>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</si>
  <si>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</si>
  <si>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</si>
  <si>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</si>
  <si>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</si>
  <si>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</si>
  <si>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</si>
  <si>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</si>
  <si>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</si>
  <si>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</si>
  <si>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</si>
  <si>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</si>
  <si>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</si>
  <si>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</si>
  <si>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</si>
  <si>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</si>
  <si>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</si>
  <si>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</si>
  <si>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</si>
  <si>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</si>
  <si>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</si>
  <si>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</si>
  <si>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</si>
  <si>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</si>
  <si>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</si>
  <si>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</si>
  <si>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</si>
  <si>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</si>
  <si>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</si>
  <si>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</si>
  <si>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</si>
  <si>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</si>
  <si>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</si>
  <si>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</si>
  <si>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</si>
  <si>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</si>
  <si>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</si>
  <si>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</si>
  <si>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</si>
  <si>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</si>
  <si>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</si>
  <si>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</si>
  <si>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</si>
  <si>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</si>
  <si>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</si>
  <si>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</si>
  <si>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</si>
  <si>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</si>
  <si>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</si>
  <si>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</si>
  <si>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</si>
  <si>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</si>
  <si>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</si>
  <si>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</si>
  <si>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</si>
  <si>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</si>
  <si>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</si>
  <si>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</si>
  <si>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</si>
  <si>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</si>
  <si>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</si>
  <si>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</si>
  <si>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</si>
  <si>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</si>
  <si>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</si>
  <si>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</si>
  <si>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</si>
  <si>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</si>
  <si>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</si>
  <si>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</si>
  <si>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</si>
  <si>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</si>
  <si>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</si>
  <si>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</si>
  <si>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</si>
  <si>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</si>
  <si>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</si>
  <si>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</si>
  <si>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</si>
  <si>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</si>
  <si>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</si>
  <si>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</si>
  <si>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</si>
  <si>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</si>
  <si>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</si>
  <si>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</si>
  <si>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</si>
  <si>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</si>
  <si>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</si>
  <si>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</si>
  <si>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</si>
  <si>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</si>
  <si>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</si>
  <si>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</si>
  <si>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</si>
  <si>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</si>
  <si>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</si>
  <si>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</si>
  <si>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</si>
  <si>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</si>
  <si>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</si>
  <si>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</si>
  <si>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</si>
  <si>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</si>
  <si>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</si>
  <si>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</si>
  <si>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</si>
  <si>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</si>
  <si>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</si>
  <si>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</si>
  <si>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</si>
  <si>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</si>
  <si>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</si>
  <si>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</si>
  <si>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</si>
  <si>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</si>
  <si>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</si>
  <si>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</si>
  <si>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</si>
  <si>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</si>
  <si>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</si>
  <si>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</si>
  <si>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</si>
  <si>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</si>
  <si>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</si>
  <si>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</si>
  <si>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</si>
  <si>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</si>
  <si>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</si>
  <si>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</si>
  <si>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</si>
  <si>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</si>
  <si>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</si>
  <si>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</si>
  <si>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</si>
  <si>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</si>
  <si>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</si>
  <si>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</si>
  <si>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</si>
  <si>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</si>
  <si>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</si>
  <si>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</si>
  <si>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</si>
  <si>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</si>
  <si>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</si>
  <si>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</si>
  <si>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</si>
  <si>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</si>
  <si>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</si>
  <si>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</si>
  <si>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</si>
  <si>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</si>
  <si>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</si>
  <si>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</si>
  <si>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</si>
  <si>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</si>
  <si>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</si>
  <si>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</si>
  <si>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</si>
  <si>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</si>
  <si>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</si>
  <si>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</si>
  <si>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</si>
  <si>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</si>
  <si>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</si>
  <si>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</si>
  <si>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</si>
  <si>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</si>
  <si>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</si>
  <si>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</si>
  <si>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</si>
  <si>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</si>
  <si>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</si>
  <si>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</si>
  <si>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</si>
  <si>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</si>
  <si>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</si>
  <si>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</si>
  <si>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</si>
  <si>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</si>
  <si>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</si>
  <si>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</si>
  <si>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</si>
  <si>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</si>
  <si>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</si>
  <si>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</si>
  <si>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</si>
  <si>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</si>
  <si>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</si>
  <si>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</si>
  <si>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</si>
  <si>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</si>
  <si>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</si>
  <si>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</si>
  <si>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</si>
  <si>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</si>
  <si>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</si>
  <si>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</si>
  <si>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</si>
  <si>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</si>
  <si>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</si>
  <si>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</si>
  <si>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</si>
  <si>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</si>
  <si>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</si>
  <si>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</si>
  <si>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</si>
  <si>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</si>
  <si>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</si>
  <si>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</si>
  <si>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</si>
  <si>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</si>
  <si>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</si>
  <si>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</si>
  <si>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</si>
  <si>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</si>
  <si>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</si>
  <si>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</si>
  <si>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</si>
  <si>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</si>
  <si>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</si>
  <si>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</si>
  <si>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</si>
  <si>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</si>
  <si>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</si>
  <si>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</si>
  <si>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</si>
  <si>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</si>
  <si>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</si>
  <si>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</si>
  <si>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</si>
  <si>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</si>
  <si>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</si>
  <si>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</si>
  <si>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</si>
  <si>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</si>
  <si>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</si>
  <si>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</si>
  <si>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</si>
  <si>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</si>
  <si>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</si>
  <si>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</si>
  <si>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</si>
  <si>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</si>
  <si>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</si>
  <si>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</si>
  <si>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</si>
  <si>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</si>
  <si>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</si>
  <si>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</si>
  <si>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</si>
  <si>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</si>
  <si>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</si>
  <si>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</si>
  <si>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</si>
  <si>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</si>
  <si>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</si>
  <si>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</si>
  <si>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</si>
  <si>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</si>
  <si>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</si>
  <si>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</si>
  <si>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</si>
  <si>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</si>
  <si>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</si>
  <si>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</si>
  <si>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</si>
  <si>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</si>
  <si>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</si>
  <si>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</si>
  <si>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</si>
  <si>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</si>
  <si>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</si>
  <si>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</si>
  <si>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</si>
  <si>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</si>
  <si>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</si>
  <si>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</si>
  <si>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</si>
  <si>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</si>
  <si>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</si>
  <si>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</si>
  <si>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</si>
  <si>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</si>
  <si>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</si>
  <si>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</si>
  <si>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</si>
  <si>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</si>
  <si>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</si>
  <si>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</si>
  <si>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</si>
  <si>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</si>
  <si>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</si>
  <si>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</si>
  <si>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</si>
  <si>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</si>
  <si>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</si>
  <si>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</si>
  <si>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</si>
  <si>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</si>
  <si>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</si>
  <si>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</si>
  <si>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</si>
  <si>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</si>
  <si>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</si>
  <si>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</si>
  <si>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</si>
  <si>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</si>
  <si>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</si>
  <si>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</si>
  <si>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</si>
  <si>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</si>
  <si>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</si>
  <si>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</si>
  <si>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</si>
  <si>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</si>
  <si>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</si>
  <si>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</si>
  <si>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</si>
  <si>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</si>
  <si>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</si>
  <si>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</si>
  <si>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</si>
  <si>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</si>
  <si>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</si>
  <si>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</si>
  <si>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</si>
  <si>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</si>
  <si>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</si>
  <si>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</si>
  <si>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</si>
  <si>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</si>
  <si>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</si>
  <si>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</si>
  <si>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</si>
  <si>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</si>
  <si>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</si>
  <si>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</si>
  <si>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</si>
  <si>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</si>
  <si>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</si>
  <si>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</si>
  <si>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</si>
  <si>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</si>
  <si>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</si>
  <si>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</si>
  <si>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</si>
  <si>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</si>
  <si>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</si>
  <si>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</si>
  <si>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</si>
  <si>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</si>
  <si>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</si>
  <si>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</si>
  <si>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</si>
  <si>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</si>
  <si>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</si>
  <si>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</si>
  <si>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</si>
  <si>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</si>
  <si>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</si>
  <si>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</si>
  <si>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</si>
  <si>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</si>
  <si>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</si>
  <si>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</si>
  <si>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</si>
  <si>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</si>
  <si>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</si>
  <si>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</si>
  <si>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</si>
  <si>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</si>
  <si>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</si>
  <si>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</si>
  <si>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</si>
  <si>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</si>
  <si>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</si>
  <si>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</si>
  <si>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</si>
  <si>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</si>
  <si>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</si>
  <si>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</si>
  <si>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</si>
  <si>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</si>
  <si>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</si>
  <si>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</si>
  <si>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</si>
  <si>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</si>
  <si>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</si>
  <si>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</si>
  <si>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</si>
  <si>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</si>
  <si>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</si>
  <si>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</si>
  <si>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</si>
  <si>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</si>
  <si>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</si>
  <si>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</si>
  <si>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</si>
  <si>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</si>
  <si>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</si>
  <si>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</si>
  <si>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</si>
  <si>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</si>
  <si>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</si>
  <si>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</si>
  <si>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</si>
  <si>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</si>
  <si>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</si>
  <si>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</si>
  <si>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</si>
  <si>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</si>
  <si>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</si>
  <si>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</si>
  <si>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</si>
  <si>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</si>
  <si>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</si>
  <si>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</si>
  <si>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</si>
  <si>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</si>
  <si>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</si>
  <si>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</si>
  <si>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</si>
  <si>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</si>
  <si>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</si>
  <si>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</si>
  <si>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</si>
  <si>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</si>
  <si>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</si>
  <si>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</si>
  <si>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</si>
  <si>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</si>
  <si>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</si>
  <si>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</si>
  <si>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</si>
  <si>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</si>
  <si>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</si>
  <si>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</si>
  <si>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</si>
  <si>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</si>
  <si>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</si>
  <si>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</si>
  <si>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</si>
  <si>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</si>
  <si>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</si>
  <si>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</si>
  <si>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</si>
  <si>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</si>
  <si>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</si>
  <si>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</si>
  <si>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</si>
  <si>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</si>
  <si>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</si>
  <si>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</si>
  <si>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</si>
  <si>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</si>
  <si>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</si>
  <si>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</si>
  <si>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</si>
  <si>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</si>
  <si>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</si>
  <si>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</si>
  <si>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</si>
  <si>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</si>
  <si>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</si>
  <si>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</si>
  <si>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</si>
  <si>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</si>
  <si>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</si>
  <si>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</si>
  <si>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</si>
  <si>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</si>
  <si>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</si>
  <si>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</si>
  <si>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</si>
  <si>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</si>
  <si>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</si>
  <si>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</si>
  <si>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</si>
  <si>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</si>
  <si>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</si>
  <si>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</si>
  <si>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</si>
  <si>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</si>
  <si>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</si>
  <si>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</si>
  <si>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</si>
  <si>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</si>
  <si>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</si>
  <si>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</si>
  <si>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</si>
  <si>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</si>
  <si>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</si>
  <si>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</si>
  <si>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</si>
  <si>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</si>
  <si>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</si>
  <si>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</si>
  <si>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</si>
  <si>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</si>
  <si>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</si>
  <si>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</si>
  <si>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</si>
  <si>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</si>
  <si>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</si>
  <si>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</si>
  <si>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</si>
  <si>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</si>
  <si>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</si>
  <si>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</si>
  <si>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</si>
  <si>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</si>
  <si>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</si>
  <si>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</si>
  <si>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</si>
  <si>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</si>
  <si>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</si>
  <si>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</si>
  <si>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</si>
  <si>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</si>
  <si>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</si>
  <si>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</si>
  <si>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</si>
  <si>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</si>
  <si>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</si>
  <si>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</si>
  <si>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</si>
  <si>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</si>
  <si>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</si>
  <si>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</si>
  <si>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</si>
  <si>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</si>
  <si>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</si>
  <si>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</si>
  <si>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</si>
  <si>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</si>
  <si>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</si>
  <si>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</si>
  <si>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</si>
  <si>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</si>
  <si>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</si>
  <si>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</si>
  <si>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</si>
  <si>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</si>
  <si>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</si>
  <si>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</si>
  <si>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</si>
  <si>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</si>
  <si>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</si>
  <si>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</si>
  <si>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</si>
  <si>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</si>
  <si>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</si>
  <si>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</si>
  <si>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</si>
  <si>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</si>
  <si>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</si>
  <si>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</si>
  <si>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</si>
  <si>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</si>
  <si>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</si>
  <si>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</si>
  <si>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</si>
  <si>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</si>
  <si>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</si>
  <si>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</si>
  <si>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</si>
  <si>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</si>
  <si>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</si>
  <si>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</si>
  <si>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</si>
  <si>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</si>
  <si>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</si>
  <si>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</si>
  <si>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</si>
  <si>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</si>
  <si>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</si>
  <si>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</si>
  <si>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</si>
  <si>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</si>
  <si>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</si>
  <si>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</si>
  <si>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</si>
  <si>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</si>
  <si>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</si>
  <si>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</si>
  <si>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</si>
  <si>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</si>
  <si>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</si>
  <si>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</si>
  <si>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</si>
  <si>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</si>
  <si>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</si>
  <si>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</si>
  <si>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</si>
  <si>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</si>
  <si>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</si>
  <si>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</si>
  <si>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</si>
  <si>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</si>
  <si>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</si>
  <si>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</si>
  <si>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</si>
  <si>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</si>
  <si>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</si>
  <si>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</si>
  <si>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</si>
  <si>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</si>
  <si>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</si>
  <si>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</si>
  <si>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</si>
  <si>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</si>
  <si>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</si>
  <si>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</si>
  <si>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</si>
  <si>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</si>
  <si>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</si>
  <si>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</si>
  <si>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</si>
  <si>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</si>
  <si>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</si>
  <si>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</si>
  <si>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</si>
  <si>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</si>
  <si>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</si>
  <si>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</si>
  <si>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</si>
  <si>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</si>
  <si>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</si>
  <si>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</si>
  <si>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</si>
  <si>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</si>
  <si>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</si>
  <si>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</si>
  <si>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</si>
  <si>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</si>
  <si>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</si>
  <si>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</si>
  <si>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</si>
  <si>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</si>
  <si>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</si>
  <si>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</si>
  <si>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</si>
  <si>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</si>
  <si>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</si>
  <si>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</si>
  <si>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</si>
  <si>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</si>
  <si>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</si>
  <si>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</si>
  <si>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</si>
  <si>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</si>
  <si>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</si>
  <si>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</si>
  <si>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</si>
  <si>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</si>
  <si>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</si>
  <si>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</si>
  <si>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</si>
  <si>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</si>
  <si>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</si>
  <si>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</si>
  <si>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</si>
  <si>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</si>
  <si>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</si>
  <si>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</si>
  <si>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</si>
  <si>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</si>
  <si>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</si>
  <si>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</si>
  <si>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</si>
  <si>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</si>
  <si>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</si>
  <si>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</si>
  <si>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</si>
  <si>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</si>
  <si>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</si>
  <si>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</si>
  <si>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</si>
  <si>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</si>
  <si>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</si>
  <si>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</si>
  <si>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</si>
  <si>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</si>
  <si>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</si>
  <si>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</si>
  <si>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</si>
  <si>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</si>
  <si>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</si>
  <si>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</si>
  <si>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</si>
  <si>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</si>
  <si>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</si>
  <si>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</si>
  <si>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</si>
  <si>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</si>
  <si>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</si>
  <si>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</si>
  <si>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</si>
  <si>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</si>
  <si>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</si>
  <si>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</si>
  <si>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</si>
  <si>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</si>
  <si>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</si>
  <si>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</si>
  <si>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</si>
  <si>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</si>
  <si>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</si>
  <si>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</si>
  <si>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</si>
  <si>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</si>
  <si>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</si>
  <si>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</si>
  <si>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</si>
  <si>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</si>
  <si>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</si>
  <si>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</si>
  <si>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</si>
  <si>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</si>
  <si>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</si>
  <si>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</si>
  <si>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</si>
  <si>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</si>
  <si>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</si>
  <si>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</si>
  <si>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</si>
  <si>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</si>
  <si>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</si>
  <si>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</si>
  <si>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</si>
  <si>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</si>
  <si>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</si>
  <si>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</si>
  <si>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</si>
  <si>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</si>
  <si>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</si>
  <si>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</si>
  <si>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</si>
  <si>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</si>
  <si>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</si>
  <si>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</si>
  <si>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</si>
  <si>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</si>
  <si>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</si>
  <si>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</si>
  <si>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</si>
  <si>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</si>
  <si>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</si>
  <si>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</si>
  <si>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</si>
  <si>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</si>
  <si>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</si>
  <si>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</si>
  <si>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</si>
  <si>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</si>
  <si>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</si>
  <si>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</si>
  <si>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</si>
  <si>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</si>
  <si>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</si>
  <si>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</si>
  <si>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</si>
  <si>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</si>
  <si>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</si>
  <si>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</si>
  <si>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</si>
  <si>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</si>
  <si>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</si>
  <si>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</si>
  <si>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</si>
  <si>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</si>
  <si>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</si>
  <si>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</si>
  <si>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</si>
  <si>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</si>
  <si>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</si>
  <si>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</si>
  <si>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</si>
  <si>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</si>
  <si>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</si>
  <si>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</si>
  <si>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</si>
  <si>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</si>
  <si>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</si>
  <si>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</si>
  <si>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</si>
  <si>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</si>
  <si>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</si>
  <si>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</si>
  <si>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</si>
  <si>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</si>
  <si>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</si>
  <si>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</si>
  <si>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</si>
  <si>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</si>
  <si>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</si>
  <si>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</si>
  <si>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</si>
  <si>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</si>
  <si>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</si>
  <si>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</si>
  <si>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</si>
  <si>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</si>
  <si>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</si>
  <si>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</si>
  <si>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</si>
  <si>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</si>
  <si>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</si>
  <si>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</si>
  <si>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</si>
  <si>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</si>
  <si>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</si>
  <si>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</si>
  <si>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</si>
  <si>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</si>
  <si>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</si>
  <si>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</si>
  <si>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</si>
  <si>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</si>
  <si>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Intersection of Two Arrays</t>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</si>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</sst>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1">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numCache>
            </c:numRef>
          </c:cat>
          <c:val>
            <c:numRef>
              <c:f>'Problems Set'!$S$2:$S$501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301">
                  <c:v>0.48780487804878</c:v>
                </c:pt>
                <c:pt idx="302">
                  <c:v>0.5</c:v>
                </c:pt>
              </c:numCache>
            </c:numRef>
          </c:val>
          <c:smooth val="0"/>
        </c:ser>
        <c:ser>
          <c:idx val="1"/>
          <c:order val="1"/>
          <c:spPr>
            <a:ln w="28575" cap="rnd">
              <a:solidFill>
                <a:schemeClr val="accent2"/>
              </a:solidFill>
              <a:round/>
            </a:ln>
            <a:effectLst/>
          </c:spPr>
          <c:marker>
            <c:symbol val="none"/>
          </c:marker>
          <c:val>
            <c:numRef>
              <c:f>'Problems Set'!$X$2:$X$501</c:f>
              <c:numCache>
                <c:formatCode>0.0000_);[Red]\(0.0000\)</c:formatCode>
                <c:ptCount val="500"/>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301">
                  <c:v>0.587755102040816</c:v>
                </c:pt>
                <c:pt idx="302">
                  <c:v>0.587755102040816</c:v>
                </c:pt>
              </c:numCache>
            </c:numRef>
          </c:val>
          <c:smooth val="0"/>
        </c:ser>
        <c:dLbls>
          <c:showLegendKey val="0"/>
          <c:showVal val="0"/>
          <c:showCatName val="0"/>
          <c:showSerName val="0"/>
          <c:showPercent val="0"/>
          <c:showBubbleSize val="0"/>
        </c:dLbls>
        <c:smooth val="0"/>
        <c:axId val="-1813680752"/>
        <c:axId val="-1776732416"/>
      </c:lineChart>
      <c:catAx>
        <c:axId val="-181368075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6732416"/>
        <c:crosses val="autoZero"/>
        <c:auto val="0"/>
        <c:lblAlgn val="ctr"/>
        <c:lblOffset val="100"/>
        <c:tickLblSkip val="50"/>
        <c:noMultiLvlLbl val="1"/>
      </c:catAx>
      <c:valAx>
        <c:axId val="-177673241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3680752"/>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numCache>
            </c:numRef>
          </c:cat>
          <c:val>
            <c:numRef>
              <c:f>'Problems Set'!$Q$2:$Q$501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301">
                  <c:v>2.772727272727272</c:v>
                </c:pt>
                <c:pt idx="302">
                  <c:v>2.809523809523809</c:v>
                </c:pt>
              </c:numCache>
            </c:numRef>
          </c:val>
          <c:smooth val="0"/>
        </c:ser>
        <c:ser>
          <c:idx val="1"/>
          <c:order val="1"/>
          <c:spPr>
            <a:ln w="28575" cap="rnd">
              <a:solidFill>
                <a:schemeClr val="accent2"/>
              </a:solidFill>
              <a:round/>
            </a:ln>
            <a:effectLst/>
          </c:spPr>
          <c:marker>
            <c:symbol val="none"/>
          </c:marker>
          <c:val>
            <c:numRef>
              <c:f>'Problems Set'!$V$2:$V$501</c:f>
              <c:numCache>
                <c:formatCode>0.0000_);[Red]\(0.0000\)</c:formatCode>
                <c:ptCount val="5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301">
                  <c:v>1.366101694915254</c:v>
                </c:pt>
                <c:pt idx="302">
                  <c:v>1.366101694915254</c:v>
                </c:pt>
              </c:numCache>
            </c:numRef>
          </c:val>
          <c:smooth val="0"/>
        </c:ser>
        <c:dLbls>
          <c:showLegendKey val="0"/>
          <c:showVal val="0"/>
          <c:showCatName val="0"/>
          <c:showSerName val="0"/>
          <c:showPercent val="0"/>
          <c:showBubbleSize val="0"/>
        </c:dLbls>
        <c:smooth val="0"/>
        <c:axId val="-1812574720"/>
        <c:axId val="-1954635056"/>
      </c:lineChart>
      <c:catAx>
        <c:axId val="-181257472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54635056"/>
        <c:crosses val="autoZero"/>
        <c:auto val="0"/>
        <c:lblAlgn val="ctr"/>
        <c:lblOffset val="100"/>
        <c:tickLblSkip val="50"/>
        <c:noMultiLvlLbl val="1"/>
      </c:catAx>
      <c:valAx>
        <c:axId val="-195463505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2574720"/>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numCache>
            </c:numRef>
          </c:cat>
          <c:val>
            <c:numRef>
              <c:f>'Problems Set'!$R$2:$R$501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301">
                  <c:v>2.0</c:v>
                </c:pt>
                <c:pt idx="302">
                  <c:v>2.05</c:v>
                </c:pt>
              </c:numCache>
            </c:numRef>
          </c:val>
          <c:smooth val="0"/>
        </c:ser>
        <c:ser>
          <c:idx val="1"/>
          <c:order val="1"/>
          <c:spPr>
            <a:ln w="28575" cap="rnd">
              <a:solidFill>
                <a:schemeClr val="accent2"/>
              </a:solidFill>
              <a:round/>
            </a:ln>
            <a:effectLst/>
          </c:spPr>
          <c:marker>
            <c:symbol val="none"/>
          </c:marker>
          <c:val>
            <c:numRef>
              <c:f>'Problems Set'!$W$2:$W$501</c:f>
              <c:numCache>
                <c:formatCode>0.0000_);[Red]\(0.0000\)</c:formatCode>
                <c:ptCount val="500"/>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301">
                  <c:v>1.666666666666667</c:v>
                </c:pt>
                <c:pt idx="302">
                  <c:v>1.666666666666667</c:v>
                </c:pt>
              </c:numCache>
            </c:numRef>
          </c:val>
          <c:smooth val="0"/>
        </c:ser>
        <c:dLbls>
          <c:showLegendKey val="0"/>
          <c:showVal val="0"/>
          <c:showCatName val="0"/>
          <c:showSerName val="0"/>
          <c:showPercent val="0"/>
          <c:showBubbleSize val="0"/>
        </c:dLbls>
        <c:smooth val="0"/>
        <c:axId val="-1778166544"/>
        <c:axId val="-1778164224"/>
      </c:lineChart>
      <c:catAx>
        <c:axId val="-177816654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8164224"/>
        <c:crosses val="autoZero"/>
        <c:auto val="0"/>
        <c:lblAlgn val="ctr"/>
        <c:lblOffset val="100"/>
        <c:tickLblSkip val="50"/>
        <c:noMultiLvlLbl val="1"/>
      </c:catAx>
      <c:valAx>
        <c:axId val="-17781642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816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268.0</c:v>
                </c:pt>
                <c:pt idx="1">
                  <c:v>21.0</c:v>
                </c:pt>
                <c:pt idx="2">
                  <c:v>6.0</c:v>
                </c:pt>
                <c:pt idx="3">
                  <c:v>0.0</c:v>
                </c:pt>
                <c:pt idx="4">
                  <c:v>1.0</c:v>
                </c:pt>
              </c:numCache>
            </c:numRef>
          </c:val>
        </c:ser>
        <c:dLbls>
          <c:dLblPos val="inEnd"/>
          <c:showLegendKey val="0"/>
          <c:showVal val="1"/>
          <c:showCatName val="0"/>
          <c:showSerName val="0"/>
          <c:showPercent val="0"/>
          <c:showBubbleSize val="0"/>
        </c:dLbls>
        <c:gapWidth val="100"/>
        <c:axId val="-1812024512"/>
        <c:axId val="-1812022192"/>
      </c:barChart>
      <c:catAx>
        <c:axId val="-1812024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2022192"/>
        <c:crosses val="autoZero"/>
        <c:auto val="1"/>
        <c:lblAlgn val="ctr"/>
        <c:lblOffset val="100"/>
        <c:noMultiLvlLbl val="0"/>
      </c:catAx>
      <c:valAx>
        <c:axId val="-1812022192"/>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202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numCache>
            </c:numRef>
          </c:cat>
          <c:val>
            <c:numRef>
              <c:f>'Problems Set'!$T$2:$T$501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301">
                  <c:v>6242.239467849225</c:v>
                </c:pt>
                <c:pt idx="302">
                  <c:v>6297.02380952381</c:v>
                </c:pt>
              </c:numCache>
            </c:numRef>
          </c:val>
          <c:smooth val="0"/>
        </c:ser>
        <c:ser>
          <c:idx val="1"/>
          <c:order val="1"/>
          <c:spPr>
            <a:ln w="28575" cap="rnd">
              <a:solidFill>
                <a:schemeClr val="accent2"/>
              </a:solidFill>
              <a:round/>
            </a:ln>
            <a:effectLst/>
          </c:spPr>
          <c:marker>
            <c:symbol val="none"/>
          </c:marker>
          <c:cat>
            <c:numRef>
              <c:f>'Problems Set'!$J$2:$J$501</c:f>
              <c:numCache>
                <c:formatCode>m/d/yy</c:formatCode>
                <c:ptCount val="500"/>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numCache>
            </c:numRef>
          </c:cat>
          <c:val>
            <c:numRef>
              <c:f>'Problems Set'!$Y$2:$Y$501</c:f>
              <c:numCache>
                <c:formatCode>0.0000_);[Red]\(0.0000\)</c:formatCode>
                <c:ptCount val="500"/>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301">
                  <c:v>5168.822783350628</c:v>
                </c:pt>
                <c:pt idx="302">
                  <c:v>5168.822783350628</c:v>
                </c:pt>
              </c:numCache>
            </c:numRef>
          </c:val>
          <c:smooth val="0"/>
        </c:ser>
        <c:ser>
          <c:idx val="2"/>
          <c:order val="2"/>
          <c:spPr>
            <a:ln w="28575" cap="rnd">
              <a:solidFill>
                <a:schemeClr val="accent3"/>
              </a:solidFill>
              <a:round/>
            </a:ln>
            <a:effectLst/>
          </c:spPr>
          <c:marker>
            <c:symbol val="none"/>
          </c:marker>
          <c:val>
            <c:numRef>
              <c:f>'Problems Set'!$O$2:$O$501</c:f>
              <c:numCache>
                <c:formatCode>0.0000_);[Red]\(0.0000\)</c:formatCode>
                <c:ptCount val="500"/>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301">
                  <c:v>0.0</c:v>
                </c:pt>
                <c:pt idx="302">
                  <c:v>0.0</c:v>
                </c:pt>
              </c:numCache>
            </c:numRef>
          </c:val>
          <c:smooth val="0"/>
        </c:ser>
        <c:dLbls>
          <c:showLegendKey val="0"/>
          <c:showVal val="0"/>
          <c:showCatName val="0"/>
          <c:showSerName val="0"/>
          <c:showPercent val="0"/>
          <c:showBubbleSize val="0"/>
        </c:dLbls>
        <c:smooth val="0"/>
        <c:axId val="-1778125344"/>
        <c:axId val="-1778123024"/>
      </c:lineChart>
      <c:catAx>
        <c:axId val="-177812534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8123024"/>
        <c:crosses val="autoZero"/>
        <c:auto val="0"/>
        <c:lblAlgn val="ctr"/>
        <c:lblOffset val="100"/>
        <c:tickLblSkip val="50"/>
        <c:noMultiLvlLbl val="0"/>
      </c:catAx>
      <c:valAx>
        <c:axId val="-1778123024"/>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8125344"/>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215.0</c:v>
                </c:pt>
                <c:pt idx="1">
                  <c:v>61.0</c:v>
                </c:pt>
                <c:pt idx="2">
                  <c:v>14.0</c:v>
                </c:pt>
                <c:pt idx="3">
                  <c:v>1.0</c:v>
                </c:pt>
                <c:pt idx="4">
                  <c:v>4.0</c:v>
                </c:pt>
              </c:numCache>
            </c:numRef>
          </c:val>
        </c:ser>
        <c:dLbls>
          <c:showLegendKey val="0"/>
          <c:showVal val="0"/>
          <c:showCatName val="0"/>
          <c:showSerName val="0"/>
          <c:showPercent val="0"/>
          <c:showBubbleSize val="0"/>
        </c:dLbls>
        <c:gapWidth val="150"/>
        <c:axId val="-1778367696"/>
        <c:axId val="-1778370016"/>
      </c:barChart>
      <c:valAx>
        <c:axId val="-177837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8367696"/>
        <c:crosses val="autoZero"/>
        <c:crossBetween val="between"/>
      </c:valAx>
      <c:catAx>
        <c:axId val="-1778367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83700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198.0</c:v>
                </c:pt>
                <c:pt idx="1">
                  <c:v>54.0</c:v>
                </c:pt>
                <c:pt idx="2">
                  <c:v>21.0</c:v>
                </c:pt>
                <c:pt idx="3">
                  <c:v>10.0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1775228112"/>
        <c:axId val="-1775225360"/>
      </c:barChart>
      <c:catAx>
        <c:axId val="-177522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5225360"/>
        <c:crosses val="autoZero"/>
        <c:auto val="1"/>
        <c:lblAlgn val="ctr"/>
        <c:lblOffset val="100"/>
        <c:noMultiLvlLbl val="0"/>
      </c:catAx>
      <c:valAx>
        <c:axId val="-177522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7522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1776684368"/>
        <c:axId val="-1776682048"/>
      </c:barChart>
      <c:catAx>
        <c:axId val="-177668436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776682048"/>
        <c:crosses val="autoZero"/>
        <c:auto val="1"/>
        <c:lblAlgn val="ctr"/>
        <c:lblOffset val="100"/>
        <c:noMultiLvlLbl val="0"/>
      </c:catAx>
      <c:valAx>
        <c:axId val="-177668204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776684368"/>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F1" zoomScale="92" workbookViewId="0">
      <selection activeCell="Y7" sqref="Y7:Y11"/>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Set'!$A$2:$A$1001,"="&amp;X7)</f>
        <v>268</v>
      </c>
    </row>
    <row r="8" spans="24:25" x14ac:dyDescent="0.15">
      <c r="X8" s="25" t="s">
        <v>989</v>
      </c>
      <c r="Y8" s="25">
        <f>COUNTIF('Problems Set'!$A$2:$A$1001,"="&amp;X8)</f>
        <v>21</v>
      </c>
    </row>
    <row r="9" spans="24:25" x14ac:dyDescent="0.15">
      <c r="X9" s="25" t="s">
        <v>990</v>
      </c>
      <c r="Y9" s="25">
        <f>COUNTIF('Problems Set'!$A$2:$A$1001,"="&amp;X9)</f>
        <v>6</v>
      </c>
    </row>
    <row r="10" spans="24:25" x14ac:dyDescent="0.15">
      <c r="X10" s="25" t="s">
        <v>1041</v>
      </c>
      <c r="Y10" s="25">
        <f>COUNTIF('Problems Set'!$A$2:$A$1001,"="&amp;X10)</f>
        <v>0</v>
      </c>
    </row>
    <row r="11" spans="24:25" x14ac:dyDescent="0.15">
      <c r="X11" s="25" t="s">
        <v>1042</v>
      </c>
      <c r="Y11" s="25">
        <f>COUNTIF('Problems Set'!$A$2:$A$1001,"="&amp;X11)</f>
        <v>1</v>
      </c>
    </row>
    <row r="38" spans="24:25" x14ac:dyDescent="0.15">
      <c r="X38" s="25" t="s">
        <v>996</v>
      </c>
      <c r="Y38" s="25" t="s">
        <v>998</v>
      </c>
    </row>
    <row r="39" spans="24:25" x14ac:dyDescent="0.15">
      <c r="X39" s="25">
        <v>1</v>
      </c>
      <c r="Y39" s="25">
        <f>COUNTIF('Problems Set'!$F$2:$F$1001,"="&amp;X39)</f>
        <v>215</v>
      </c>
    </row>
    <row r="40" spans="24:25" x14ac:dyDescent="0.15">
      <c r="X40" s="25">
        <v>2</v>
      </c>
      <c r="Y40" s="25">
        <f>COUNTIF('Problems Set'!$F$2:$F$1001,"="&amp;X40)</f>
        <v>61</v>
      </c>
    </row>
    <row r="41" spans="24:25" x14ac:dyDescent="0.15">
      <c r="X41" s="25">
        <v>3</v>
      </c>
      <c r="Y41" s="25">
        <f>COUNTIF('Problems Set'!$F$2:$F$1001,"="&amp;X41)</f>
        <v>14</v>
      </c>
    </row>
    <row r="42" spans="24:25" x14ac:dyDescent="0.15">
      <c r="X42" s="25">
        <v>4</v>
      </c>
      <c r="Y42" s="25">
        <f>COUNTIF('Problems Set'!$F$2:$F$1001,"="&amp;X42)</f>
        <v>1</v>
      </c>
    </row>
    <row r="43" spans="24:25" x14ac:dyDescent="0.15">
      <c r="X43" s="25">
        <v>5</v>
      </c>
      <c r="Y43" s="25">
        <f>COUNTIF('Problems Set'!$F$2:$F$1001,"="&amp;X43)</f>
        <v>4</v>
      </c>
    </row>
    <row r="74" spans="24:25" x14ac:dyDescent="0.15">
      <c r="X74" s="25" t="s">
        <v>997</v>
      </c>
      <c r="Y74" s="25" t="s">
        <v>999</v>
      </c>
    </row>
    <row r="75" spans="24:25" x14ac:dyDescent="0.15">
      <c r="X75" s="25">
        <v>1</v>
      </c>
      <c r="Y75" s="25">
        <f>COUNTIF('Problems Set'!$G$2:$G$1001,"="&amp;Dashboard!X75)</f>
        <v>198</v>
      </c>
    </row>
    <row r="76" spans="24:25" x14ac:dyDescent="0.15">
      <c r="X76" s="25">
        <v>2</v>
      </c>
      <c r="Y76" s="25">
        <f>COUNTIF('Problems Set'!$G$2:$G$1001,"="&amp;Dashboard!X76)</f>
        <v>54</v>
      </c>
    </row>
    <row r="77" spans="24:25" x14ac:dyDescent="0.15">
      <c r="X77" s="25">
        <v>3</v>
      </c>
      <c r="Y77" s="25">
        <f>COUNTIF('Problems Set'!$G$2:$G$1001,"="&amp;Dashboard!X77)</f>
        <v>21</v>
      </c>
    </row>
    <row r="78" spans="24:25" x14ac:dyDescent="0.15">
      <c r="X78" s="25">
        <v>4</v>
      </c>
      <c r="Y78" s="25">
        <f>COUNTIF('Problems Set'!$G$2:$G$1001,"="&amp;Dashboard!X78)</f>
        <v>10</v>
      </c>
    </row>
    <row r="79" spans="24:25" x14ac:dyDescent="0.15">
      <c r="X79" s="25">
        <v>5</v>
      </c>
      <c r="Y79" s="25">
        <f>COUNTIF('Problems Set'!$G$2:$G$1001,"="&amp;Dashboard!X79)</f>
        <v>3</v>
      </c>
    </row>
    <row r="80" spans="24:25" x14ac:dyDescent="0.15">
      <c r="X80" s="25">
        <v>6</v>
      </c>
      <c r="Y80" s="25">
        <f>COUNTIF('Problems Set'!$G$2:$G$1001,"="&amp;Dashboard!X80)</f>
        <v>2</v>
      </c>
    </row>
    <row r="81" spans="24:25" x14ac:dyDescent="0.15">
      <c r="X81" s="25">
        <v>7</v>
      </c>
      <c r="Y81" s="25">
        <f>COUNTIF('Problems Set'!$G$2:$G$1001,"="&amp;Dashboard!X81)</f>
        <v>0</v>
      </c>
    </row>
    <row r="82" spans="24:25" x14ac:dyDescent="0.15">
      <c r="X82" s="25">
        <v>8</v>
      </c>
      <c r="Y82" s="25">
        <f>COUNTIF('Problems Set'!$G$2:$G$1001,"="&amp;Dashboard!X82)</f>
        <v>2</v>
      </c>
    </row>
    <row r="83" spans="24:25" x14ac:dyDescent="0.15">
      <c r="X83" s="25">
        <v>9</v>
      </c>
      <c r="Y83" s="25">
        <f>COUNTIF('Problems Set'!$G$2:$G$1001,"="&amp;Dashboard!X83)</f>
        <v>2</v>
      </c>
    </row>
    <row r="84" spans="24:25" x14ac:dyDescent="0.15">
      <c r="X84" s="25">
        <v>10</v>
      </c>
      <c r="Y84" s="25">
        <f>COUNTIF('Problems Set'!$G$2:$G$1001,"="&amp;Dashboard!X84)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6"/>
  <sheetViews>
    <sheetView tabSelected="1" zoomScale="125" workbookViewId="0">
      <pane xSplit="3" ySplit="1" topLeftCell="T272" activePane="bottomRight" state="frozenSplit"/>
      <selection pane="topRight" activeCell="Q1" sqref="Q1"/>
      <selection pane="bottomLeft" activeCell="A16" sqref="A16"/>
      <selection pane="bottomRight" activeCell="AB296" sqref="AB296"/>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4" si="64">IF(ISERROR(MIN(86400*AB280/(4*3600), 1)), "NA", MIN(86400*AB280/(4*3600), 1))</f>
        <v>0.83805555555555555</v>
      </c>
      <c r="AB280" s="75">
        <f t="shared" ref="AB280:AB344"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T284-T304</f>
        <v>-140.77380952380918</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Y284-Y304</f>
        <v>-51.67778596108019</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1095</v>
      </c>
      <c r="D287" s="58" t="s">
        <v>1092</v>
      </c>
      <c r="E287" s="58" t="s">
        <v>968</v>
      </c>
      <c r="F287" s="58">
        <v>2</v>
      </c>
      <c r="G287" s="46">
        <v>1</v>
      </c>
      <c r="H287" s="47" t="s">
        <v>961</v>
      </c>
      <c r="I287" s="59" t="s">
        <v>1096</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1097</v>
      </c>
      <c r="D288" s="58" t="s">
        <v>1098</v>
      </c>
      <c r="E288" s="58" t="s">
        <v>969</v>
      </c>
      <c r="F288" s="58">
        <v>2</v>
      </c>
      <c r="G288" s="46">
        <v>1</v>
      </c>
      <c r="H288" s="47" t="s">
        <v>961</v>
      </c>
      <c r="I288" s="59" t="s">
        <v>966</v>
      </c>
      <c r="J288" s="56">
        <v>41307</v>
      </c>
      <c r="K288" s="61" t="s">
        <v>1099</v>
      </c>
      <c r="L288" s="61"/>
      <c r="M288" s="73" t="s">
        <v>969</v>
      </c>
      <c r="N288" s="80">
        <f t="shared" ref="N288:N295"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1100</v>
      </c>
      <c r="D289" s="58" t="s">
        <v>1106</v>
      </c>
      <c r="E289" s="58">
        <v>1</v>
      </c>
      <c r="F289" s="58">
        <v>3</v>
      </c>
      <c r="G289" s="46">
        <v>3</v>
      </c>
      <c r="H289" s="47" t="s">
        <v>961</v>
      </c>
      <c r="I289" s="59" t="s">
        <v>966</v>
      </c>
      <c r="J289" s="56">
        <v>41307</v>
      </c>
      <c r="K289" s="61" t="s">
        <v>1102</v>
      </c>
      <c r="L289" s="61" t="s">
        <v>1101</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1103</v>
      </c>
      <c r="D290" s="58" t="s">
        <v>1104</v>
      </c>
      <c r="E290" s="58" t="s">
        <v>968</v>
      </c>
      <c r="F290" s="58">
        <v>2</v>
      </c>
      <c r="G290" s="46">
        <v>1</v>
      </c>
      <c r="H290" s="47" t="s">
        <v>965</v>
      </c>
      <c r="I290" s="59" t="s">
        <v>1105</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1107</v>
      </c>
      <c r="D291" s="58" t="s">
        <v>1108</v>
      </c>
      <c r="E291" s="58">
        <v>1</v>
      </c>
      <c r="F291" s="58">
        <v>4</v>
      </c>
      <c r="G291" s="46">
        <v>3</v>
      </c>
      <c r="H291" s="47" t="s">
        <v>965</v>
      </c>
      <c r="I291" s="59" t="s">
        <v>966</v>
      </c>
      <c r="J291" s="56">
        <v>41310</v>
      </c>
      <c r="K291" s="61" t="s">
        <v>1110</v>
      </c>
      <c r="L291" s="61" t="s">
        <v>1109</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1111</v>
      </c>
      <c r="D292" s="58" t="s">
        <v>1113</v>
      </c>
      <c r="E292" s="58">
        <v>1</v>
      </c>
      <c r="F292" s="58">
        <v>3</v>
      </c>
      <c r="G292" s="46">
        <v>1</v>
      </c>
      <c r="H292" s="47" t="s">
        <v>961</v>
      </c>
      <c r="I292" s="59" t="s">
        <v>966</v>
      </c>
      <c r="J292" s="56">
        <v>41312</v>
      </c>
      <c r="K292" s="61" t="s">
        <v>1112</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1114</v>
      </c>
      <c r="D293" s="58" t="s">
        <v>1115</v>
      </c>
      <c r="E293" s="58">
        <v>1</v>
      </c>
      <c r="F293" s="58">
        <v>5</v>
      </c>
      <c r="G293" s="46">
        <v>1</v>
      </c>
      <c r="H293" s="47" t="s">
        <v>961</v>
      </c>
      <c r="I293" s="59" t="s">
        <v>966</v>
      </c>
      <c r="J293" s="56">
        <v>41312</v>
      </c>
      <c r="K293" s="61" t="s">
        <v>1116</v>
      </c>
      <c r="L293" s="61" t="s">
        <v>1117</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1118</v>
      </c>
      <c r="D294" s="58" t="s">
        <v>1006</v>
      </c>
      <c r="E294" s="58" t="s">
        <v>968</v>
      </c>
      <c r="F294" s="58">
        <v>3</v>
      </c>
      <c r="G294" s="46">
        <v>2</v>
      </c>
      <c r="H294" s="47" t="s">
        <v>961</v>
      </c>
      <c r="I294" s="59" t="s">
        <v>966</v>
      </c>
      <c r="J294" s="56">
        <v>41312</v>
      </c>
      <c r="K294" s="61"/>
      <c r="L294" s="61"/>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1119</v>
      </c>
      <c r="D295" s="58" t="s">
        <v>1006</v>
      </c>
      <c r="E295" s="58" t="s">
        <v>968</v>
      </c>
      <c r="F295" s="58">
        <v>2</v>
      </c>
      <c r="G295" s="46">
        <v>3</v>
      </c>
      <c r="H295" s="47" t="s">
        <v>961</v>
      </c>
      <c r="I295" s="59" t="s">
        <v>950</v>
      </c>
      <c r="J295" s="56">
        <v>41312</v>
      </c>
      <c r="K295" s="61"/>
      <c r="L295" s="61" t="s">
        <v>1120</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c r="B296" s="57"/>
      <c r="C296" s="57"/>
      <c r="D296" s="58"/>
      <c r="E296" s="58"/>
      <c r="F296" s="58"/>
      <c r="G296" s="46"/>
      <c r="H296" s="47"/>
      <c r="I296" s="59"/>
      <c r="J296" s="56"/>
      <c r="K296" s="61"/>
      <c r="L296" s="61"/>
      <c r="Q296" s="49"/>
      <c r="R296" s="49"/>
      <c r="S296" s="50"/>
      <c r="T296" s="50"/>
      <c r="U296" s="50"/>
      <c r="V296" s="50"/>
      <c r="W296" s="50"/>
      <c r="X296" s="50"/>
      <c r="Y296" s="50"/>
      <c r="Z296" s="50"/>
      <c r="AA296" s="50" t="str">
        <f t="shared" si="64"/>
        <v>NA</v>
      </c>
      <c r="AB296" s="75" t="str">
        <f t="shared" si="65"/>
        <v>NA</v>
      </c>
      <c r="AC296" s="51" t="s">
        <v>1043</v>
      </c>
      <c r="AD296" s="51" t="s">
        <v>1043</v>
      </c>
      <c r="AE296" s="51" t="s">
        <v>1043</v>
      </c>
      <c r="AF296" s="51" t="s">
        <v>1043</v>
      </c>
    </row>
    <row r="297" spans="1:32" x14ac:dyDescent="0.15">
      <c r="A297" s="43"/>
      <c r="B297" s="57"/>
      <c r="C297" s="57"/>
      <c r="D297" s="58"/>
      <c r="E297" s="58"/>
      <c r="F297" s="58"/>
      <c r="G297" s="46"/>
      <c r="H297" s="47"/>
      <c r="I297" s="59"/>
      <c r="J297" s="56"/>
      <c r="K297" s="61"/>
      <c r="L297" s="61"/>
      <c r="Q297" s="49"/>
      <c r="R297" s="49"/>
      <c r="S297" s="50"/>
      <c r="T297" s="50"/>
      <c r="U297" s="50"/>
      <c r="V297" s="50"/>
      <c r="W297" s="50"/>
      <c r="X297" s="50"/>
      <c r="Y297" s="50"/>
      <c r="Z297" s="50"/>
      <c r="AA297" s="50" t="str">
        <f t="shared" si="64"/>
        <v>NA</v>
      </c>
      <c r="AB297" s="75" t="str">
        <f t="shared" si="65"/>
        <v>NA</v>
      </c>
      <c r="AC297" s="51" t="s">
        <v>1043</v>
      </c>
      <c r="AD297" s="51" t="s">
        <v>1043</v>
      </c>
      <c r="AE297" s="51" t="s">
        <v>1043</v>
      </c>
      <c r="AF297" s="51" t="s">
        <v>1043</v>
      </c>
    </row>
    <row r="298" spans="1:32" x14ac:dyDescent="0.15">
      <c r="A298" s="43"/>
      <c r="B298" s="57"/>
      <c r="C298" s="57"/>
      <c r="D298" s="58"/>
      <c r="E298" s="58"/>
      <c r="F298" s="58"/>
      <c r="G298" s="46"/>
      <c r="H298" s="47"/>
      <c r="I298" s="59"/>
      <c r="J298" s="56"/>
      <c r="K298" s="61"/>
      <c r="L298" s="61"/>
      <c r="Q298" s="49"/>
      <c r="R298" s="49"/>
      <c r="S298" s="50"/>
      <c r="T298" s="50"/>
      <c r="U298" s="50"/>
      <c r="V298" s="50"/>
      <c r="W298" s="50"/>
      <c r="X298" s="50"/>
      <c r="Y298" s="50"/>
      <c r="Z298" s="50"/>
      <c r="AA298" s="50" t="str">
        <f t="shared" si="64"/>
        <v>NA</v>
      </c>
      <c r="AB298" s="75" t="str">
        <f t="shared" si="65"/>
        <v>NA</v>
      </c>
      <c r="AC298" s="51" t="s">
        <v>1043</v>
      </c>
      <c r="AD298" s="51" t="s">
        <v>1043</v>
      </c>
      <c r="AE298" s="51" t="s">
        <v>1043</v>
      </c>
      <c r="AF298" s="51" t="s">
        <v>1043</v>
      </c>
    </row>
    <row r="299" spans="1:32" x14ac:dyDescent="0.15">
      <c r="A299" s="43"/>
      <c r="B299" s="57"/>
      <c r="C299" s="57"/>
      <c r="D299" s="58"/>
      <c r="E299" s="58"/>
      <c r="F299" s="58"/>
      <c r="G299" s="46"/>
      <c r="H299" s="47"/>
      <c r="I299" s="59"/>
      <c r="J299" s="56"/>
      <c r="K299" s="61"/>
      <c r="L299" s="61"/>
      <c r="Q299" s="49"/>
      <c r="R299" s="49"/>
      <c r="S299" s="50"/>
      <c r="T299" s="50"/>
      <c r="U299" s="50"/>
      <c r="V299" s="50"/>
      <c r="W299" s="50"/>
      <c r="X299" s="50"/>
      <c r="Y299" s="50"/>
      <c r="Z299" s="50"/>
      <c r="AA299" s="50" t="str">
        <f t="shared" si="64"/>
        <v>NA</v>
      </c>
      <c r="AB299" s="75" t="str">
        <f t="shared" si="65"/>
        <v>NA</v>
      </c>
      <c r="AC299" s="51" t="s">
        <v>1043</v>
      </c>
      <c r="AD299" s="51" t="s">
        <v>1043</v>
      </c>
      <c r="AE299" s="51" t="s">
        <v>1043</v>
      </c>
      <c r="AF299" s="51" t="s">
        <v>1043</v>
      </c>
    </row>
    <row r="300" spans="1:32" x14ac:dyDescent="0.15">
      <c r="A300" s="43"/>
      <c r="B300" s="57"/>
      <c r="C300" s="57"/>
      <c r="D300" s="58"/>
      <c r="E300" s="58"/>
      <c r="F300" s="58"/>
      <c r="G300" s="46"/>
      <c r="H300" s="47"/>
      <c r="I300" s="59"/>
      <c r="J300" s="56"/>
      <c r="K300" s="61"/>
      <c r="L300" s="61"/>
      <c r="Q300" s="49"/>
      <c r="R300" s="49"/>
      <c r="S300" s="50"/>
      <c r="T300" s="50"/>
      <c r="U300" s="50"/>
      <c r="V300" s="50"/>
      <c r="W300" s="50"/>
      <c r="X300" s="50"/>
      <c r="Y300" s="50"/>
      <c r="Z300" s="50"/>
      <c r="AA300" s="50" t="str">
        <f t="shared" si="64"/>
        <v>NA</v>
      </c>
      <c r="AB300" s="75" t="str">
        <f t="shared" si="65"/>
        <v>NA</v>
      </c>
      <c r="AC300" s="51" t="s">
        <v>1043</v>
      </c>
      <c r="AD300" s="51" t="s">
        <v>1043</v>
      </c>
      <c r="AE300" s="51" t="s">
        <v>1043</v>
      </c>
      <c r="AF300" s="51" t="s">
        <v>1043</v>
      </c>
    </row>
    <row r="301" spans="1:32" x14ac:dyDescent="0.15">
      <c r="A301" s="43"/>
      <c r="B301" s="57"/>
      <c r="C301" s="57"/>
      <c r="D301" s="58"/>
      <c r="E301" s="58"/>
      <c r="F301" s="58"/>
      <c r="G301" s="46"/>
      <c r="H301" s="47"/>
      <c r="I301" s="59"/>
      <c r="J301" s="56"/>
      <c r="K301" s="61"/>
      <c r="L301" s="61"/>
      <c r="Q301" s="49"/>
      <c r="R301" s="49"/>
      <c r="S301" s="50"/>
      <c r="T301" s="50"/>
      <c r="U301" s="50"/>
      <c r="V301" s="50"/>
      <c r="W301" s="50"/>
      <c r="X301" s="50"/>
      <c r="Y301" s="50"/>
      <c r="Z301" s="50"/>
      <c r="AA301" s="50" t="str">
        <f t="shared" si="64"/>
        <v>NA</v>
      </c>
      <c r="AB301" s="75" t="str">
        <f t="shared" si="65"/>
        <v>NA</v>
      </c>
      <c r="AC301" s="51" t="s">
        <v>1043</v>
      </c>
      <c r="AD301" s="51" t="s">
        <v>1043</v>
      </c>
      <c r="AE301" s="51" t="s">
        <v>1043</v>
      </c>
      <c r="AF301" s="51" t="s">
        <v>1043</v>
      </c>
    </row>
    <row r="302" spans="1:32" x14ac:dyDescent="0.15">
      <c r="A302" s="43"/>
      <c r="B302" s="57"/>
      <c r="C302" s="57"/>
      <c r="D302" s="58"/>
      <c r="E302" s="58"/>
      <c r="F302" s="58"/>
      <c r="G302" s="46"/>
      <c r="H302" s="47"/>
      <c r="I302" s="59"/>
      <c r="J302" s="56"/>
      <c r="K302" s="61"/>
      <c r="L302" s="61"/>
      <c r="Q302" s="49"/>
      <c r="R302" s="49"/>
      <c r="S302" s="50"/>
      <c r="T302" s="50"/>
      <c r="U302" s="50"/>
      <c r="V302" s="50"/>
      <c r="W302" s="50"/>
      <c r="X302" s="50"/>
      <c r="Y302" s="50"/>
      <c r="Z302" s="50"/>
      <c r="AA302" s="50" t="str">
        <f t="shared" si="64"/>
        <v>NA</v>
      </c>
      <c r="AB302" s="75" t="str">
        <f t="shared" si="65"/>
        <v>NA</v>
      </c>
      <c r="AC302" s="51" t="s">
        <v>1043</v>
      </c>
      <c r="AD302" s="51" t="s">
        <v>1043</v>
      </c>
      <c r="AE302" s="51" t="s">
        <v>1043</v>
      </c>
      <c r="AF302" s="51" t="s">
        <v>1043</v>
      </c>
    </row>
    <row r="303" spans="1:32" x14ac:dyDescent="0.15">
      <c r="A303" s="43" t="s">
        <v>1068</v>
      </c>
      <c r="B303" s="57">
        <v>410</v>
      </c>
      <c r="C303" s="57" t="s">
        <v>1069</v>
      </c>
      <c r="D303" s="58"/>
      <c r="E303" s="58">
        <v>1</v>
      </c>
      <c r="F303" s="58">
        <v>5</v>
      </c>
      <c r="G303" s="46"/>
      <c r="H303" s="47"/>
      <c r="I303" s="59"/>
      <c r="J303" s="56"/>
      <c r="K303" s="61"/>
      <c r="L303" s="61"/>
      <c r="N303" s="77" t="e">
        <f>(0.5*F303/5+0.25*(1-(G303-1)/10)+0.25*(IF(H303="AC",1,0)/G303))*10000</f>
        <v>#DIV/0!</v>
      </c>
      <c r="O303" s="77" t="e">
        <f>AVERAGE($N$2:N303)</f>
        <v>#DIV/0!</v>
      </c>
      <c r="P303" s="77" t="e">
        <f>O303-O283</f>
        <v>#DIV/0!</v>
      </c>
      <c r="Q303" s="49">
        <f>AVERAGE(F275:F303)</f>
        <v>2.7727272727272729</v>
      </c>
      <c r="R303" s="49">
        <f>AVERAGE(G275:G303)</f>
        <v>2</v>
      </c>
      <c r="S303" s="50">
        <f>COUNTIF(H276:H303, "AC")/SUM(G276:G303)</f>
        <v>0.48780487804878048</v>
      </c>
      <c r="T303" s="50">
        <f>(Q303/5*0.5+(1-(R303-1)/10)*0.25+S303*0.25)*10000</f>
        <v>6242.2394678492246</v>
      </c>
      <c r="U303" s="50">
        <f>T303-T283</f>
        <v>217.23946784922464</v>
      </c>
      <c r="V303" s="50">
        <f>IF(A303&lt;&gt;"",AVERAGE($F$2:F303),"")</f>
        <v>1.3661016949152542</v>
      </c>
      <c r="W303" s="50">
        <f>IF(A303&lt;&gt;"", AVERAGE($G$2:G303), "")</f>
        <v>1.6666666666666667</v>
      </c>
      <c r="X303" s="50">
        <f>IF(A303&lt;&gt;"", COUNTIF($H$2:H303, "AC")/SUM($G$2:G303), "")</f>
        <v>0.58775510204081638</v>
      </c>
      <c r="Y303" s="50">
        <f>IF(A303&lt;&gt;"", V303/5*0.5+(1-(W303-1)/10)*0.25+X303*0.25, "")*10000</f>
        <v>5168.822783350628</v>
      </c>
      <c r="Z303" s="50">
        <f>Y303-Y283</f>
        <v>60.476513603573039</v>
      </c>
      <c r="AA303" s="50">
        <f>IF(ISERROR(MIN(86400*AB303/(4*3600), 1)), "NA", MIN(86400*AB303/(4*3600), 1))</f>
        <v>0.18312500000000001</v>
      </c>
      <c r="AB303" s="75">
        <f>IF(AC303="-","NA",SUM(AC303:AF303))</f>
        <v>3.0520833333333334E-2</v>
      </c>
      <c r="AC303" s="51">
        <v>3.0520833333333334E-2</v>
      </c>
      <c r="AD303" s="51" t="s">
        <v>1043</v>
      </c>
      <c r="AE303" s="51" t="s">
        <v>1043</v>
      </c>
      <c r="AF303" s="51" t="s">
        <v>1043</v>
      </c>
    </row>
    <row r="304" spans="1:32" x14ac:dyDescent="0.15">
      <c r="A304" s="43" t="s">
        <v>976</v>
      </c>
      <c r="B304" s="57">
        <v>162</v>
      </c>
      <c r="C304" s="57" t="s">
        <v>1070</v>
      </c>
      <c r="D304" s="58"/>
      <c r="E304" s="58"/>
      <c r="F304" s="58"/>
      <c r="G304" s="46"/>
      <c r="H304" s="47"/>
      <c r="I304" s="59"/>
      <c r="J304" s="56"/>
      <c r="K304" s="61"/>
      <c r="L304" s="61"/>
      <c r="N304" s="77" t="e">
        <f>(0.5*F304/5+0.25*(1-(G304-1)/10)+0.25*(IF(H304="AC",1,0)/G304))*10000</f>
        <v>#DIV/0!</v>
      </c>
      <c r="O304" s="77" t="e">
        <f>AVERAGE($N$2:N304)</f>
        <v>#DIV/0!</v>
      </c>
      <c r="P304" s="77" t="e">
        <f>O304-O303</f>
        <v>#DIV/0!</v>
      </c>
      <c r="Q304" s="49">
        <f>AVERAGE(F276:F304)</f>
        <v>2.8095238095238093</v>
      </c>
      <c r="R304" s="49">
        <f>AVERAGE(G276:G304)</f>
        <v>2.0499999999999998</v>
      </c>
      <c r="S304" s="50">
        <f>COUNTIF(H277:H304, "AC")/SUM(G277:G304)</f>
        <v>0.5</v>
      </c>
      <c r="T304" s="50">
        <f>(Q304/5*0.5+(1-(R304-1)/10)*0.25+S304*0.25)*10000</f>
        <v>6297.0238095238092</v>
      </c>
      <c r="U304" s="50">
        <f>T304-T303</f>
        <v>54.784341674584539</v>
      </c>
      <c r="V304" s="50">
        <f>IF(A304&lt;&gt;"",AVERAGE($F$2:F304),"")</f>
        <v>1.3661016949152542</v>
      </c>
      <c r="W304" s="50">
        <f>IF(A304&lt;&gt;"", AVERAGE($G$2:G304), "")</f>
        <v>1.6666666666666667</v>
      </c>
      <c r="X304" s="50">
        <f>IF(A304&lt;&gt;"", COUNTIF($H$2:H304, "AC")/SUM($G$2:G304), "")</f>
        <v>0.58775510204081638</v>
      </c>
      <c r="Y304" s="50">
        <f>IF(A304&lt;&gt;"", V304/5*0.5+(1-(W304-1)/10)*0.25+X304*0.25, "")*10000</f>
        <v>5168.822783350628</v>
      </c>
      <c r="Z304" s="50">
        <f>Y304-Y303</f>
        <v>0</v>
      </c>
      <c r="AA304" s="50">
        <f>IF(ISERROR(MIN(86400*AB304/(4*3600), 1)), "NA", MIN(86400*AB304/(4*3600), 1))</f>
        <v>4.0138888888888891E-2</v>
      </c>
      <c r="AB304" s="75">
        <f>IF(AC304="-","NA",SUM(AC304:AF304))</f>
        <v>6.6898148148148142E-3</v>
      </c>
      <c r="AC304" s="51">
        <v>6.6898148148148142E-3</v>
      </c>
      <c r="AD304" s="51" t="s">
        <v>1043</v>
      </c>
      <c r="AE304" s="51" t="s">
        <v>1043</v>
      </c>
      <c r="AF304" s="51" t="s">
        <v>1043</v>
      </c>
    </row>
    <row r="305" spans="1:32" x14ac:dyDescent="0.15">
      <c r="A305" s="43"/>
      <c r="B305" s="57"/>
      <c r="C305" s="57"/>
      <c r="D305" s="58"/>
      <c r="E305" s="58"/>
      <c r="F305" s="58"/>
      <c r="G305" s="46"/>
      <c r="H305" s="47"/>
      <c r="I305" s="59"/>
      <c r="J305" s="56"/>
      <c r="K305" s="61"/>
      <c r="L305" s="61"/>
      <c r="Q305" s="49"/>
      <c r="R305" s="49"/>
      <c r="S305" s="50"/>
      <c r="T305" s="50"/>
      <c r="U305" s="50"/>
      <c r="V305" s="50"/>
      <c r="W305" s="50"/>
      <c r="X305" s="50"/>
      <c r="Y305" s="50"/>
      <c r="Z305" s="50"/>
      <c r="AA305" s="50" t="str">
        <f t="shared" si="64"/>
        <v>NA</v>
      </c>
      <c r="AB305" s="75" t="str">
        <f t="shared" si="65"/>
        <v>NA</v>
      </c>
      <c r="AC305" s="51" t="s">
        <v>1043</v>
      </c>
      <c r="AD305" s="51" t="s">
        <v>1043</v>
      </c>
      <c r="AE305" s="51" t="s">
        <v>1043</v>
      </c>
      <c r="AF305" s="51" t="s">
        <v>1043</v>
      </c>
    </row>
    <row r="306" spans="1:32" x14ac:dyDescent="0.15">
      <c r="A306" s="43"/>
      <c r="B306" s="57"/>
      <c r="C306" s="57"/>
      <c r="D306" s="58"/>
      <c r="E306" s="58"/>
      <c r="F306" s="58"/>
      <c r="G306" s="46"/>
      <c r="H306" s="47"/>
      <c r="I306" s="59"/>
      <c r="J306" s="56"/>
      <c r="K306" s="61"/>
      <c r="L306" s="61"/>
      <c r="Q306" s="49"/>
      <c r="R306" s="49"/>
      <c r="S306" s="50"/>
      <c r="T306" s="50"/>
      <c r="U306" s="50"/>
      <c r="V306" s="50"/>
      <c r="W306" s="50"/>
      <c r="X306" s="50"/>
      <c r="Y306" s="50"/>
      <c r="Z306" s="50"/>
      <c r="AA306" s="50" t="str">
        <f t="shared" si="64"/>
        <v>NA</v>
      </c>
      <c r="AB306" s="75" t="str">
        <f t="shared" si="65"/>
        <v>NA</v>
      </c>
      <c r="AC306" s="51" t="s">
        <v>1043</v>
      </c>
      <c r="AD306" s="51" t="s">
        <v>1043</v>
      </c>
      <c r="AE306" s="51" t="s">
        <v>1043</v>
      </c>
      <c r="AF306" s="51" t="s">
        <v>1043</v>
      </c>
    </row>
    <row r="307" spans="1:32" x14ac:dyDescent="0.15">
      <c r="A307" s="43"/>
      <c r="B307" s="57"/>
      <c r="C307" s="57"/>
      <c r="D307" s="58"/>
      <c r="E307" s="58"/>
      <c r="F307" s="58"/>
      <c r="G307" s="46"/>
      <c r="H307" s="47"/>
      <c r="I307" s="59"/>
      <c r="J307" s="56"/>
      <c r="K307" s="61"/>
      <c r="L307" s="61"/>
      <c r="Q307" s="49"/>
      <c r="R307" s="49"/>
      <c r="S307" s="50"/>
      <c r="T307" s="50"/>
      <c r="U307" s="50"/>
      <c r="V307" s="50"/>
      <c r="W307" s="50"/>
      <c r="X307" s="50"/>
      <c r="Y307" s="50"/>
      <c r="Z307" s="50"/>
      <c r="AA307" s="50" t="str">
        <f t="shared" si="64"/>
        <v>NA</v>
      </c>
      <c r="AB307" s="75" t="str">
        <f t="shared" si="65"/>
        <v>NA</v>
      </c>
      <c r="AC307" s="51" t="s">
        <v>1043</v>
      </c>
      <c r="AD307" s="51" t="s">
        <v>1043</v>
      </c>
      <c r="AE307" s="51" t="s">
        <v>1043</v>
      </c>
      <c r="AF307" s="51" t="s">
        <v>1043</v>
      </c>
    </row>
    <row r="308" spans="1:32" x14ac:dyDescent="0.15">
      <c r="A308" s="43"/>
      <c r="B308" s="57"/>
      <c r="C308" s="57"/>
      <c r="D308" s="58"/>
      <c r="E308" s="58"/>
      <c r="F308" s="58"/>
      <c r="G308" s="46"/>
      <c r="H308" s="47"/>
      <c r="I308" s="59"/>
      <c r="J308" s="56"/>
      <c r="K308" s="61"/>
      <c r="L308" s="61"/>
      <c r="Q308" s="49"/>
      <c r="R308" s="49"/>
      <c r="S308" s="50"/>
      <c r="T308" s="50"/>
      <c r="U308" s="50"/>
      <c r="V308" s="50"/>
      <c r="W308" s="50"/>
      <c r="X308" s="50"/>
      <c r="Y308" s="50"/>
      <c r="Z308" s="50"/>
      <c r="AA308" s="50" t="str">
        <f t="shared" si="64"/>
        <v>NA</v>
      </c>
      <c r="AB308" s="75" t="str">
        <f t="shared" si="65"/>
        <v>NA</v>
      </c>
      <c r="AC308" s="51" t="s">
        <v>1043</v>
      </c>
      <c r="AD308" s="51" t="s">
        <v>1043</v>
      </c>
      <c r="AE308" s="51" t="s">
        <v>1043</v>
      </c>
      <c r="AF308" s="51" t="s">
        <v>1043</v>
      </c>
    </row>
    <row r="309" spans="1:32" x14ac:dyDescent="0.15">
      <c r="A309" s="43"/>
      <c r="B309" s="57"/>
      <c r="C309" s="57"/>
      <c r="D309" s="58"/>
      <c r="E309" s="58"/>
      <c r="F309" s="58"/>
      <c r="G309" s="46"/>
      <c r="H309" s="47"/>
      <c r="I309" s="59"/>
      <c r="J309" s="56"/>
      <c r="K309" s="61"/>
      <c r="L309" s="61"/>
      <c r="Q309" s="49"/>
      <c r="R309" s="49"/>
      <c r="S309" s="50"/>
      <c r="T309" s="50"/>
      <c r="U309" s="50"/>
      <c r="V309" s="50"/>
      <c r="W309" s="50"/>
      <c r="X309" s="50"/>
      <c r="Y309" s="50"/>
      <c r="Z309" s="50"/>
      <c r="AA309" s="50" t="str">
        <f t="shared" si="64"/>
        <v>NA</v>
      </c>
      <c r="AB309" s="75" t="str">
        <f t="shared" si="65"/>
        <v>NA</v>
      </c>
      <c r="AC309" s="51" t="s">
        <v>1043</v>
      </c>
      <c r="AD309" s="51" t="s">
        <v>1043</v>
      </c>
      <c r="AE309" s="51" t="s">
        <v>1043</v>
      </c>
      <c r="AF309" s="51" t="s">
        <v>1043</v>
      </c>
    </row>
    <row r="310" spans="1:32" x14ac:dyDescent="0.15">
      <c r="A310" s="43"/>
      <c r="B310" s="57"/>
      <c r="C310" s="57"/>
      <c r="D310" s="58"/>
      <c r="E310" s="58"/>
      <c r="F310" s="58"/>
      <c r="G310" s="46"/>
      <c r="H310" s="47"/>
      <c r="I310" s="59"/>
      <c r="J310" s="56"/>
      <c r="K310" s="61"/>
      <c r="L310" s="61"/>
      <c r="Q310" s="49"/>
      <c r="R310" s="49"/>
      <c r="S310" s="50"/>
      <c r="T310" s="50"/>
      <c r="U310" s="50"/>
      <c r="V310" s="50"/>
      <c r="W310" s="50"/>
      <c r="X310" s="50"/>
      <c r="Y310" s="50"/>
      <c r="Z310" s="50"/>
      <c r="AA310" s="50" t="str">
        <f t="shared" si="64"/>
        <v>NA</v>
      </c>
      <c r="AB310" s="75" t="str">
        <f t="shared" si="65"/>
        <v>NA</v>
      </c>
      <c r="AC310" s="51" t="s">
        <v>1043</v>
      </c>
      <c r="AD310" s="51" t="s">
        <v>1043</v>
      </c>
      <c r="AE310" s="51" t="s">
        <v>1043</v>
      </c>
      <c r="AF310" s="51" t="s">
        <v>1043</v>
      </c>
    </row>
    <row r="311" spans="1:32" x14ac:dyDescent="0.15">
      <c r="A311" s="43"/>
      <c r="B311" s="57"/>
      <c r="C311" s="57"/>
      <c r="D311" s="58"/>
      <c r="E311" s="58"/>
      <c r="F311" s="58"/>
      <c r="G311" s="46"/>
      <c r="H311" s="47"/>
      <c r="I311" s="59"/>
      <c r="J311" s="56"/>
      <c r="K311" s="61"/>
      <c r="L311" s="61"/>
      <c r="Q311" s="49"/>
      <c r="R311" s="49"/>
      <c r="S311" s="50"/>
      <c r="T311" s="50"/>
      <c r="U311" s="50"/>
      <c r="V311" s="50"/>
      <c r="W311" s="50"/>
      <c r="X311" s="50"/>
      <c r="Y311" s="50"/>
      <c r="Z311" s="50"/>
      <c r="AA311" s="50" t="str">
        <f t="shared" si="64"/>
        <v>NA</v>
      </c>
      <c r="AB311" s="75" t="str">
        <f t="shared" si="65"/>
        <v>NA</v>
      </c>
      <c r="AC311" s="51" t="s">
        <v>1043</v>
      </c>
      <c r="AD311" s="51" t="s">
        <v>1043</v>
      </c>
      <c r="AE311" s="51" t="s">
        <v>1043</v>
      </c>
      <c r="AF311" s="51" t="s">
        <v>1043</v>
      </c>
    </row>
    <row r="312" spans="1:32" x14ac:dyDescent="0.15">
      <c r="A312" s="43"/>
      <c r="B312" s="57"/>
      <c r="C312" s="57"/>
      <c r="D312" s="58"/>
      <c r="E312" s="58"/>
      <c r="F312" s="58"/>
      <c r="G312" s="46"/>
      <c r="H312" s="47"/>
      <c r="I312" s="59"/>
      <c r="J312" s="56"/>
      <c r="K312" s="61"/>
      <c r="L312" s="61"/>
      <c r="Q312" s="49"/>
      <c r="R312" s="49"/>
      <c r="S312" s="50"/>
      <c r="T312" s="50"/>
      <c r="U312" s="50"/>
      <c r="V312" s="50"/>
      <c r="W312" s="50"/>
      <c r="X312" s="50"/>
      <c r="Y312" s="50"/>
      <c r="Z312" s="50"/>
      <c r="AA312" s="50" t="str">
        <f t="shared" si="64"/>
        <v>NA</v>
      </c>
      <c r="AB312" s="75" t="str">
        <f t="shared" si="65"/>
        <v>NA</v>
      </c>
      <c r="AC312" s="51" t="s">
        <v>1043</v>
      </c>
      <c r="AD312" s="51" t="s">
        <v>1043</v>
      </c>
      <c r="AE312" s="51" t="s">
        <v>1043</v>
      </c>
      <c r="AF312" s="51" t="s">
        <v>1043</v>
      </c>
    </row>
    <row r="313" spans="1:32" x14ac:dyDescent="0.15">
      <c r="A313" s="43"/>
      <c r="B313" s="57"/>
      <c r="C313" s="57"/>
      <c r="D313" s="58"/>
      <c r="E313" s="58"/>
      <c r="F313" s="58"/>
      <c r="G313" s="46"/>
      <c r="H313" s="47"/>
      <c r="I313" s="59"/>
      <c r="J313" s="56"/>
      <c r="K313" s="61"/>
      <c r="L313" s="61"/>
      <c r="Q313" s="49"/>
      <c r="R313" s="49"/>
      <c r="S313" s="50"/>
      <c r="T313" s="50"/>
      <c r="U313" s="50"/>
      <c r="V313" s="50"/>
      <c r="W313" s="50"/>
      <c r="X313" s="50"/>
      <c r="Y313" s="50"/>
      <c r="Z313" s="50"/>
      <c r="AA313" s="50" t="str">
        <f t="shared" si="64"/>
        <v>NA</v>
      </c>
      <c r="AB313" s="75" t="str">
        <f t="shared" si="65"/>
        <v>NA</v>
      </c>
      <c r="AC313" s="51" t="s">
        <v>1043</v>
      </c>
      <c r="AD313" s="51" t="s">
        <v>1043</v>
      </c>
      <c r="AE313" s="51" t="s">
        <v>1043</v>
      </c>
      <c r="AF313" s="51" t="s">
        <v>1043</v>
      </c>
    </row>
    <row r="314" spans="1:32" x14ac:dyDescent="0.15">
      <c r="A314" s="43"/>
      <c r="B314" s="57"/>
      <c r="C314" s="57"/>
      <c r="D314" s="58"/>
      <c r="E314" s="58"/>
      <c r="F314" s="58"/>
      <c r="G314" s="46"/>
      <c r="H314" s="47"/>
      <c r="I314" s="59"/>
      <c r="J314" s="56"/>
      <c r="K314" s="61"/>
      <c r="L314" s="61"/>
      <c r="Q314" s="49"/>
      <c r="R314" s="49"/>
      <c r="S314" s="50"/>
      <c r="T314" s="50"/>
      <c r="U314" s="50"/>
      <c r="V314" s="50"/>
      <c r="W314" s="50"/>
      <c r="X314" s="50"/>
      <c r="Y314" s="50"/>
      <c r="Z314" s="50"/>
      <c r="AA314" s="50" t="str">
        <f t="shared" si="64"/>
        <v>NA</v>
      </c>
      <c r="AB314" s="75" t="str">
        <f t="shared" si="65"/>
        <v>NA</v>
      </c>
      <c r="AC314" s="51" t="s">
        <v>1043</v>
      </c>
      <c r="AD314" s="51" t="s">
        <v>1043</v>
      </c>
      <c r="AE314" s="51" t="s">
        <v>1043</v>
      </c>
      <c r="AF314" s="51" t="s">
        <v>1043</v>
      </c>
    </row>
    <row r="315" spans="1:32" x14ac:dyDescent="0.15">
      <c r="A315" s="43"/>
      <c r="B315" s="57"/>
      <c r="C315" s="57"/>
      <c r="D315" s="58"/>
      <c r="E315" s="58"/>
      <c r="F315" s="58"/>
      <c r="G315" s="46"/>
      <c r="H315" s="47"/>
      <c r="I315" s="59"/>
      <c r="J315" s="56"/>
      <c r="K315" s="61"/>
      <c r="L315" s="61"/>
      <c r="Q315" s="49"/>
      <c r="R315" s="49"/>
      <c r="S315" s="50"/>
      <c r="T315" s="50"/>
      <c r="U315" s="50"/>
      <c r="V315" s="50"/>
      <c r="W315" s="50"/>
      <c r="X315" s="50"/>
      <c r="Y315" s="50"/>
      <c r="Z315" s="50"/>
      <c r="AA315" s="50" t="str">
        <f t="shared" si="64"/>
        <v>NA</v>
      </c>
      <c r="AB315" s="75" t="str">
        <f t="shared" si="65"/>
        <v>NA</v>
      </c>
      <c r="AC315" s="51" t="s">
        <v>1043</v>
      </c>
      <c r="AD315" s="51" t="s">
        <v>1043</v>
      </c>
      <c r="AE315" s="51" t="s">
        <v>1043</v>
      </c>
      <c r="AF315" s="51" t="s">
        <v>1043</v>
      </c>
    </row>
    <row r="316" spans="1:32" x14ac:dyDescent="0.15">
      <c r="A316" s="43"/>
      <c r="B316" s="57"/>
      <c r="C316" s="57"/>
      <c r="D316" s="58"/>
      <c r="E316" s="58"/>
      <c r="F316" s="58"/>
      <c r="G316" s="46"/>
      <c r="H316" s="47"/>
      <c r="I316" s="59"/>
      <c r="J316" s="56"/>
      <c r="K316" s="61"/>
      <c r="L316" s="61"/>
      <c r="Q316" s="49"/>
      <c r="R316" s="49"/>
      <c r="S316" s="50"/>
      <c r="T316" s="50"/>
      <c r="U316" s="50"/>
      <c r="V316" s="50"/>
      <c r="W316" s="50"/>
      <c r="X316" s="50"/>
      <c r="Y316" s="50"/>
      <c r="Z316" s="50"/>
      <c r="AA316" s="50" t="str">
        <f t="shared" si="64"/>
        <v>NA</v>
      </c>
      <c r="AB316" s="75" t="str">
        <f t="shared" si="65"/>
        <v>NA</v>
      </c>
      <c r="AC316" s="51" t="s">
        <v>1043</v>
      </c>
      <c r="AD316" s="51" t="s">
        <v>1043</v>
      </c>
      <c r="AE316" s="51" t="s">
        <v>1043</v>
      </c>
      <c r="AF316" s="51" t="s">
        <v>1043</v>
      </c>
    </row>
    <row r="317" spans="1:32" x14ac:dyDescent="0.15">
      <c r="A317" s="43"/>
      <c r="B317" s="57"/>
      <c r="C317" s="57"/>
      <c r="D317" s="58"/>
      <c r="E317" s="58"/>
      <c r="F317" s="58"/>
      <c r="G317" s="46"/>
      <c r="H317" s="47"/>
      <c r="I317" s="59"/>
      <c r="J317" s="56"/>
      <c r="K317" s="61"/>
      <c r="L317" s="61"/>
      <c r="Q317" s="49"/>
      <c r="R317" s="49"/>
      <c r="S317" s="50"/>
      <c r="T317" s="50"/>
      <c r="U317" s="50"/>
      <c r="V317" s="50"/>
      <c r="W317" s="50"/>
      <c r="X317" s="50"/>
      <c r="Y317" s="50"/>
      <c r="Z317" s="50"/>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ref="AA345:AA403" si="161">IF(ISERROR(MIN(86400*AB345/(4*3600), 1)), "NA", MIN(86400*AB345/(4*3600), 1))</f>
        <v>NA</v>
      </c>
      <c r="AB345" s="75" t="str">
        <f t="shared" ref="AB345:AB403" si="162">IF(AC345="-","NA",SUM(AC345:AF345))</f>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161"/>
        <v>NA</v>
      </c>
      <c r="AB346" s="75" t="str">
        <f t="shared" si="162"/>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si="161"/>
        <v>NA</v>
      </c>
      <c r="AB347" s="75" t="str">
        <f t="shared" si="162"/>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161"/>
        <v>NA</v>
      </c>
      <c r="AB348" s="75" t="str">
        <f t="shared" si="162"/>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161"/>
        <v>NA</v>
      </c>
      <c r="AB349" s="75" t="str">
        <f t="shared" si="162"/>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161"/>
        <v>NA</v>
      </c>
      <c r="AB350" s="75" t="str">
        <f t="shared" si="162"/>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161"/>
        <v>NA</v>
      </c>
      <c r="AB351" s="75" t="str">
        <f t="shared" si="162"/>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161"/>
        <v>NA</v>
      </c>
      <c r="AB352" s="75" t="str">
        <f t="shared" si="162"/>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161"/>
        <v>NA</v>
      </c>
      <c r="AB353" s="75" t="str">
        <f t="shared" si="162"/>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161"/>
        <v>NA</v>
      </c>
      <c r="AB354" s="75" t="str">
        <f t="shared" si="162"/>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161"/>
        <v>NA</v>
      </c>
      <c r="AB355" s="75" t="str">
        <f t="shared" si="162"/>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161"/>
        <v>NA</v>
      </c>
      <c r="AB356" s="75" t="str">
        <f t="shared" si="162"/>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161"/>
        <v>NA</v>
      </c>
      <c r="AB357" s="75" t="str">
        <f t="shared" si="162"/>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161"/>
        <v>NA</v>
      </c>
      <c r="AB358" s="75" t="str">
        <f t="shared" si="162"/>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161"/>
        <v>NA</v>
      </c>
      <c r="AB359" s="75" t="str">
        <f t="shared" si="162"/>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161"/>
        <v>NA</v>
      </c>
      <c r="AB360" s="75" t="str">
        <f t="shared" si="162"/>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161"/>
        <v>NA</v>
      </c>
      <c r="AB361" s="75" t="str">
        <f t="shared" si="162"/>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161"/>
        <v>NA</v>
      </c>
      <c r="AB362" s="75" t="str">
        <f t="shared" si="162"/>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161"/>
        <v>NA</v>
      </c>
      <c r="AB363" s="75" t="str">
        <f t="shared" si="162"/>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161"/>
        <v>NA</v>
      </c>
      <c r="AB364" s="75" t="str">
        <f t="shared" si="162"/>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161"/>
        <v>NA</v>
      </c>
      <c r="AB365" s="75" t="str">
        <f t="shared" si="162"/>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161"/>
        <v>NA</v>
      </c>
      <c r="AB366" s="75" t="str">
        <f t="shared" si="162"/>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161"/>
        <v>NA</v>
      </c>
      <c r="AB367" s="75" t="str">
        <f t="shared" si="162"/>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161"/>
        <v>NA</v>
      </c>
      <c r="AB368" s="75" t="str">
        <f t="shared" si="162"/>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161"/>
        <v>NA</v>
      </c>
      <c r="AB369" s="75" t="str">
        <f t="shared" si="162"/>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161"/>
        <v>NA</v>
      </c>
      <c r="AB370" s="75" t="str">
        <f t="shared" si="162"/>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161"/>
        <v>NA</v>
      </c>
      <c r="AB371" s="75" t="str">
        <f t="shared" si="162"/>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161"/>
        <v>NA</v>
      </c>
      <c r="AB372" s="75" t="str">
        <f t="shared" si="162"/>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161"/>
        <v>NA</v>
      </c>
      <c r="AB373" s="75" t="str">
        <f t="shared" si="162"/>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161"/>
        <v>NA</v>
      </c>
      <c r="AB374" s="75" t="str">
        <f t="shared" si="162"/>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161"/>
        <v>NA</v>
      </c>
      <c r="AB375" s="75" t="str">
        <f t="shared" si="162"/>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161"/>
        <v>NA</v>
      </c>
      <c r="AB376" s="75" t="str">
        <f t="shared" si="162"/>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161"/>
        <v>NA</v>
      </c>
      <c r="AB377" s="75" t="str">
        <f t="shared" si="162"/>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161"/>
        <v>NA</v>
      </c>
      <c r="AB378" s="75" t="str">
        <f t="shared" si="162"/>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161"/>
        <v>NA</v>
      </c>
      <c r="AB379" s="75" t="str">
        <f t="shared" si="162"/>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161"/>
        <v>NA</v>
      </c>
      <c r="AB380" s="75" t="str">
        <f t="shared" si="162"/>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161"/>
        <v>NA</v>
      </c>
      <c r="AB381" s="75" t="str">
        <f t="shared" si="162"/>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161"/>
        <v>NA</v>
      </c>
      <c r="AB382" s="75" t="str">
        <f t="shared" si="162"/>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161"/>
        <v>NA</v>
      </c>
      <c r="AB383" s="75" t="str">
        <f t="shared" si="162"/>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161"/>
        <v>NA</v>
      </c>
      <c r="AB384" s="75" t="str">
        <f t="shared" si="162"/>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161"/>
        <v>NA</v>
      </c>
      <c r="AB385" s="75" t="str">
        <f t="shared" si="162"/>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161"/>
        <v>NA</v>
      </c>
      <c r="AB386" s="75" t="str">
        <f t="shared" si="162"/>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161"/>
        <v>NA</v>
      </c>
      <c r="AB387" s="75" t="str">
        <f t="shared" si="162"/>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161"/>
        <v>NA</v>
      </c>
      <c r="AB388" s="75" t="str">
        <f t="shared" si="162"/>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161"/>
        <v>NA</v>
      </c>
      <c r="AB389" s="75" t="str">
        <f t="shared" si="162"/>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161"/>
        <v>NA</v>
      </c>
      <c r="AB390" s="75" t="str">
        <f t="shared" si="162"/>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161"/>
        <v>NA</v>
      </c>
      <c r="AB391" s="75" t="str">
        <f t="shared" si="162"/>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161"/>
        <v>NA</v>
      </c>
      <c r="AB392" s="75" t="str">
        <f t="shared" si="162"/>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161"/>
        <v>NA</v>
      </c>
      <c r="AB393" s="75" t="str">
        <f t="shared" si="162"/>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161"/>
        <v>NA</v>
      </c>
      <c r="AB394" s="75" t="str">
        <f t="shared" si="162"/>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161"/>
        <v>NA</v>
      </c>
      <c r="AB395" s="75" t="str">
        <f t="shared" si="162"/>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161"/>
        <v>NA</v>
      </c>
      <c r="AB396" s="75" t="str">
        <f t="shared" si="162"/>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161"/>
        <v>NA</v>
      </c>
      <c r="AB397" s="75" t="str">
        <f t="shared" si="162"/>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161"/>
        <v>NA</v>
      </c>
      <c r="AB398" s="75" t="str">
        <f t="shared" si="162"/>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161"/>
        <v>NA</v>
      </c>
      <c r="AB399" s="75" t="str">
        <f t="shared" si="162"/>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161"/>
        <v>NA</v>
      </c>
      <c r="AB400" s="75" t="str">
        <f t="shared" si="162"/>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161"/>
        <v>NA</v>
      </c>
      <c r="AB401" s="75" t="str">
        <f t="shared" si="162"/>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161"/>
        <v>NA</v>
      </c>
      <c r="AB402" s="75" t="str">
        <f t="shared" si="162"/>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161"/>
        <v>NA</v>
      </c>
      <c r="AB403" s="75" t="str">
        <f t="shared" si="162"/>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ref="AA404" si="163">IF(ISERROR(MIN(86400*AB404/(4*3600), 1)), "NA", MIN(86400*AB404/(4*3600), 1))</f>
        <v>NA</v>
      </c>
      <c r="AB404" s="75" t="str">
        <f t="shared" ref="AB404:AB451" si="164">IF(AC404="-","NA",SUM(AC404:AF404))</f>
        <v>NA</v>
      </c>
      <c r="AC404" s="47" t="s">
        <v>987</v>
      </c>
      <c r="AD404" s="47" t="s">
        <v>987</v>
      </c>
      <c r="AE404" s="47" t="s">
        <v>987</v>
      </c>
      <c r="AF404" s="47" t="s">
        <v>987</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ref="AA405:AA468" si="165">IF(ISERROR(MIN(86400*AB405/(4*3600), 1)), "NA", MIN(86400*AB405/(4*3600), 1))</f>
        <v>NA</v>
      </c>
      <c r="AB405" s="75" t="str">
        <f t="shared" si="164"/>
        <v>NA</v>
      </c>
      <c r="AC405" s="47" t="s">
        <v>987</v>
      </c>
      <c r="AD405" s="47" t="s">
        <v>987</v>
      </c>
      <c r="AE405" s="47" t="s">
        <v>987</v>
      </c>
      <c r="AF405" s="47" t="s">
        <v>987</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165"/>
        <v>NA</v>
      </c>
      <c r="AB406" s="75" t="str">
        <f t="shared" si="164"/>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165"/>
        <v>NA</v>
      </c>
      <c r="AB407" s="75" t="str">
        <f t="shared" si="164"/>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165"/>
        <v>NA</v>
      </c>
      <c r="AB408" s="75" t="str">
        <f t="shared" si="164"/>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165"/>
        <v>NA</v>
      </c>
      <c r="AB409" s="75" t="str">
        <f t="shared" si="164"/>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165"/>
        <v>NA</v>
      </c>
      <c r="AB410" s="75" t="str">
        <f t="shared" si="164"/>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165"/>
        <v>NA</v>
      </c>
      <c r="AB411" s="75" t="str">
        <f t="shared" si="164"/>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165"/>
        <v>NA</v>
      </c>
      <c r="AB412" s="75" t="str">
        <f t="shared" si="164"/>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165"/>
        <v>NA</v>
      </c>
      <c r="AB413" s="75" t="str">
        <f t="shared" si="164"/>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165"/>
        <v>NA</v>
      </c>
      <c r="AB414" s="75" t="str">
        <f t="shared" si="164"/>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165"/>
        <v>NA</v>
      </c>
      <c r="AB415" s="75" t="str">
        <f t="shared" si="164"/>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165"/>
        <v>NA</v>
      </c>
      <c r="AB416" s="75" t="str">
        <f t="shared" si="164"/>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165"/>
        <v>NA</v>
      </c>
      <c r="AB417" s="75" t="str">
        <f t="shared" si="164"/>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165"/>
        <v>NA</v>
      </c>
      <c r="AB418" s="75" t="str">
        <f t="shared" si="164"/>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165"/>
        <v>NA</v>
      </c>
      <c r="AB419" s="75" t="str">
        <f t="shared" si="164"/>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165"/>
        <v>NA</v>
      </c>
      <c r="AB420" s="75" t="str">
        <f t="shared" si="164"/>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165"/>
        <v>NA</v>
      </c>
      <c r="AB421" s="75" t="str">
        <f t="shared" si="164"/>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165"/>
        <v>NA</v>
      </c>
      <c r="AB422" s="75" t="str">
        <f t="shared" si="164"/>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165"/>
        <v>NA</v>
      </c>
      <c r="AB423" s="75" t="str">
        <f t="shared" si="164"/>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165"/>
        <v>NA</v>
      </c>
      <c r="AB424" s="75" t="str">
        <f t="shared" si="164"/>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165"/>
        <v>NA</v>
      </c>
      <c r="AB425" s="75" t="str">
        <f t="shared" si="164"/>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165"/>
        <v>NA</v>
      </c>
      <c r="AB426" s="75" t="str">
        <f t="shared" si="164"/>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165"/>
        <v>NA</v>
      </c>
      <c r="AB427" s="75" t="str">
        <f t="shared" si="164"/>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165"/>
        <v>NA</v>
      </c>
      <c r="AB428" s="75" t="str">
        <f t="shared" si="164"/>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165"/>
        <v>NA</v>
      </c>
      <c r="AB429" s="75" t="str">
        <f t="shared" si="164"/>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165"/>
        <v>NA</v>
      </c>
      <c r="AB430" s="75" t="str">
        <f t="shared" si="164"/>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165"/>
        <v>NA</v>
      </c>
      <c r="AB431" s="75" t="str">
        <f t="shared" si="164"/>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165"/>
        <v>NA</v>
      </c>
      <c r="AB432" s="75" t="str">
        <f t="shared" si="164"/>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165"/>
        <v>NA</v>
      </c>
      <c r="AB433" s="75" t="str">
        <f t="shared" si="164"/>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165"/>
        <v>NA</v>
      </c>
      <c r="AB434" s="75" t="str">
        <f t="shared" si="164"/>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165"/>
        <v>NA</v>
      </c>
      <c r="AB435" s="75" t="str">
        <f t="shared" si="164"/>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165"/>
        <v>NA</v>
      </c>
      <c r="AB436" s="75" t="str">
        <f t="shared" si="164"/>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165"/>
        <v>NA</v>
      </c>
      <c r="AB437" s="75" t="str">
        <f t="shared" si="164"/>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165"/>
        <v>NA</v>
      </c>
      <c r="AB438" s="75" t="str">
        <f t="shared" si="164"/>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165"/>
        <v>NA</v>
      </c>
      <c r="AB439" s="75" t="str">
        <f t="shared" si="164"/>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165"/>
        <v>NA</v>
      </c>
      <c r="AB440" s="75" t="str">
        <f t="shared" si="164"/>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165"/>
        <v>NA</v>
      </c>
      <c r="AB441" s="75" t="str">
        <f t="shared" si="164"/>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165"/>
        <v>NA</v>
      </c>
      <c r="AB442" s="75" t="str">
        <f t="shared" si="164"/>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165"/>
        <v>NA</v>
      </c>
      <c r="AB443" s="75" t="str">
        <f t="shared" si="164"/>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165"/>
        <v>NA</v>
      </c>
      <c r="AB444" s="75" t="str">
        <f t="shared" si="164"/>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165"/>
        <v>NA</v>
      </c>
      <c r="AB445" s="75" t="str">
        <f t="shared" si="164"/>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165"/>
        <v>NA</v>
      </c>
      <c r="AB446" s="75" t="str">
        <f t="shared" si="164"/>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165"/>
        <v>NA</v>
      </c>
      <c r="AB447" s="75" t="str">
        <f t="shared" si="164"/>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165"/>
        <v>NA</v>
      </c>
      <c r="AB448" s="75" t="str">
        <f t="shared" si="164"/>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165"/>
        <v>NA</v>
      </c>
      <c r="AB449" s="75" t="str">
        <f t="shared" si="164"/>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165"/>
        <v>NA</v>
      </c>
      <c r="AB450" s="75" t="str">
        <f t="shared" si="164"/>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165"/>
        <v>NA</v>
      </c>
      <c r="AB451" s="75" t="str">
        <f t="shared" si="164"/>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165"/>
        <v>NA</v>
      </c>
      <c r="AB452" s="75" t="str">
        <f t="shared" ref="AB452:AB502" si="166">IF(AC452="-","NA",SUM(AC452:AF452))</f>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165"/>
        <v>NA</v>
      </c>
      <c r="AB453" s="75" t="str">
        <f t="shared" si="166"/>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165"/>
        <v>NA</v>
      </c>
      <c r="AB454" s="75" t="str">
        <f t="shared" si="166"/>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165"/>
        <v>NA</v>
      </c>
      <c r="AB455" s="75" t="str">
        <f t="shared" si="166"/>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165"/>
        <v>NA</v>
      </c>
      <c r="AB456" s="75" t="str">
        <f t="shared" si="166"/>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165"/>
        <v>NA</v>
      </c>
      <c r="AB457" s="75" t="str">
        <f t="shared" si="166"/>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165"/>
        <v>NA</v>
      </c>
      <c r="AB458" s="75" t="str">
        <f t="shared" si="166"/>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165"/>
        <v>NA</v>
      </c>
      <c r="AB459" s="75" t="str">
        <f t="shared" si="166"/>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165"/>
        <v>NA</v>
      </c>
      <c r="AB460" s="75" t="str">
        <f t="shared" si="166"/>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165"/>
        <v>NA</v>
      </c>
      <c r="AB461" s="75" t="str">
        <f t="shared" si="166"/>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165"/>
        <v>NA</v>
      </c>
      <c r="AB462" s="75" t="str">
        <f t="shared" si="166"/>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165"/>
        <v>NA</v>
      </c>
      <c r="AB463" s="75" t="str">
        <f t="shared" si="166"/>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165"/>
        <v>NA</v>
      </c>
      <c r="AB464" s="75" t="str">
        <f t="shared" si="166"/>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165"/>
        <v>NA</v>
      </c>
      <c r="AB465" s="75" t="str">
        <f t="shared" si="166"/>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165"/>
        <v>NA</v>
      </c>
      <c r="AB466" s="75" t="str">
        <f t="shared" si="166"/>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165"/>
        <v>NA</v>
      </c>
      <c r="AB467" s="75" t="str">
        <f t="shared" si="166"/>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165"/>
        <v>NA</v>
      </c>
      <c r="AB468" s="75" t="str">
        <f t="shared" si="166"/>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ref="AA469:AA502" si="167">IF(ISERROR(MIN(86400*AB469/(4*3600), 1)), "NA", MIN(86400*AB469/(4*3600), 1))</f>
        <v>NA</v>
      </c>
      <c r="AB469" s="75" t="str">
        <f t="shared" si="166"/>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167"/>
        <v>NA</v>
      </c>
      <c r="AB470" s="75" t="str">
        <f t="shared" si="166"/>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167"/>
        <v>NA</v>
      </c>
      <c r="AB471" s="75" t="str">
        <f t="shared" si="166"/>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167"/>
        <v>NA</v>
      </c>
      <c r="AB472" s="75" t="str">
        <f t="shared" si="166"/>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167"/>
        <v>NA</v>
      </c>
      <c r="AB473" s="75" t="str">
        <f t="shared" si="166"/>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167"/>
        <v>NA</v>
      </c>
      <c r="AB474" s="75" t="str">
        <f t="shared" si="166"/>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167"/>
        <v>NA</v>
      </c>
      <c r="AB475" s="75" t="str">
        <f t="shared" si="166"/>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167"/>
        <v>NA</v>
      </c>
      <c r="AB476" s="75" t="str">
        <f t="shared" si="166"/>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167"/>
        <v>NA</v>
      </c>
      <c r="AB477" s="75" t="str">
        <f t="shared" si="166"/>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167"/>
        <v>NA</v>
      </c>
      <c r="AB478" s="75" t="str">
        <f t="shared" si="166"/>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167"/>
        <v>NA</v>
      </c>
      <c r="AB479" s="75" t="str">
        <f t="shared" si="166"/>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167"/>
        <v>NA</v>
      </c>
      <c r="AB480" s="75" t="str">
        <f t="shared" si="166"/>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167"/>
        <v>NA</v>
      </c>
      <c r="AB481" s="75" t="str">
        <f t="shared" si="166"/>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167"/>
        <v>NA</v>
      </c>
      <c r="AB482" s="75" t="str">
        <f t="shared" si="166"/>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167"/>
        <v>NA</v>
      </c>
      <c r="AB483" s="75" t="str">
        <f t="shared" si="166"/>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167"/>
        <v>NA</v>
      </c>
      <c r="AB484" s="75" t="str">
        <f t="shared" si="166"/>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167"/>
        <v>NA</v>
      </c>
      <c r="AB485" s="75" t="str">
        <f t="shared" si="166"/>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167"/>
        <v>NA</v>
      </c>
      <c r="AB486" s="75" t="str">
        <f t="shared" si="166"/>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167"/>
        <v>NA</v>
      </c>
      <c r="AB487" s="75" t="str">
        <f t="shared" si="166"/>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167"/>
        <v>NA</v>
      </c>
      <c r="AB488" s="75" t="str">
        <f t="shared" si="166"/>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167"/>
        <v>NA</v>
      </c>
      <c r="AB489" s="75" t="str">
        <f t="shared" si="166"/>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167"/>
        <v>NA</v>
      </c>
      <c r="AB490" s="75" t="str">
        <f t="shared" si="166"/>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167"/>
        <v>NA</v>
      </c>
      <c r="AB491" s="75" t="str">
        <f t="shared" si="166"/>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167"/>
        <v>NA</v>
      </c>
      <c r="AB492" s="75" t="str">
        <f t="shared" si="166"/>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167"/>
        <v>NA</v>
      </c>
      <c r="AB493" s="75" t="str">
        <f t="shared" si="166"/>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167"/>
        <v>NA</v>
      </c>
      <c r="AB494" s="75" t="str">
        <f t="shared" si="166"/>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167"/>
        <v>NA</v>
      </c>
      <c r="AB495" s="75" t="str">
        <f t="shared" si="166"/>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167"/>
        <v>NA</v>
      </c>
      <c r="AB496" s="75" t="str">
        <f t="shared" si="166"/>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167"/>
        <v>NA</v>
      </c>
      <c r="AB497" s="75" t="str">
        <f t="shared" si="166"/>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167"/>
        <v>NA</v>
      </c>
      <c r="AB498" s="75" t="str">
        <f t="shared" si="166"/>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167"/>
        <v>NA</v>
      </c>
      <c r="AB499" s="75" t="str">
        <f t="shared" si="166"/>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167"/>
        <v>NA</v>
      </c>
      <c r="AB500" s="75" t="str">
        <f t="shared" si="166"/>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167"/>
        <v>NA</v>
      </c>
      <c r="AB501" s="75" t="str">
        <f t="shared" si="166"/>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167"/>
        <v>NA</v>
      </c>
      <c r="AB502" s="75" t="str">
        <f t="shared" si="166"/>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sheetData>
  <autoFilter ref="A1:AF502"/>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2">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2017-02-08T13:57:26Z</dcterms:modified>
</cp:coreProperties>
</file>