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640" activeTab="1"/>
  </bookViews>
  <sheets>
    <sheet name="Dashboard" sheetId="5" r:id="rId1"/>
    <sheet name="Problems Set" sheetId="3" r:id="rId2"/>
    <sheet name="Skills Set" sheetId="4" r:id="rId3"/>
  </sheets>
  <definedNames>
    <definedName name="_xlnm._FilterDatabase" localSheetId="1" hidden="1">'Problems Set'!$A$1:$AF$502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O291" i="3"/>
  <c r="O290" i="3"/>
  <c r="P291" i="3"/>
  <c r="Q291" i="3"/>
  <c r="R291" i="3"/>
  <c r="S291" i="3"/>
  <c r="T291" i="3"/>
  <c r="Q290" i="3"/>
  <c r="R290" i="3"/>
  <c r="S290" i="3"/>
  <c r="T290" i="3"/>
  <c r="U291" i="3"/>
  <c r="V291" i="3"/>
  <c r="W291" i="3"/>
  <c r="X291" i="3"/>
  <c r="Y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N303" i="3"/>
  <c r="O303" i="3"/>
  <c r="P303" i="3"/>
  <c r="Q303" i="3"/>
  <c r="R303" i="3"/>
  <c r="S303" i="3"/>
  <c r="T303" i="3"/>
  <c r="Q283" i="3"/>
  <c r="R283" i="3"/>
  <c r="S283" i="3"/>
  <c r="T283" i="3"/>
  <c r="U303" i="3"/>
  <c r="V303" i="3"/>
  <c r="W303" i="3"/>
  <c r="X303" i="3"/>
  <c r="Y303" i="3"/>
  <c r="V283" i="3"/>
  <c r="W283" i="3"/>
  <c r="X283" i="3"/>
  <c r="Y283" i="3"/>
  <c r="Z303" i="3"/>
  <c r="N304" i="3"/>
  <c r="O304" i="3"/>
  <c r="P304" i="3"/>
  <c r="Q304" i="3"/>
  <c r="R304" i="3"/>
  <c r="S304" i="3"/>
  <c r="T304" i="3"/>
  <c r="U304" i="3"/>
  <c r="V304" i="3"/>
  <c r="W304" i="3"/>
  <c r="X304" i="3"/>
  <c r="Y304" i="3"/>
  <c r="Z304"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3" i="3"/>
  <c r="AA303" i="3"/>
  <c r="AB304" i="3"/>
  <c r="AA304" i="3"/>
  <c r="AB284" i="3"/>
  <c r="AA284" i="3"/>
  <c r="AB285" i="3"/>
  <c r="AA285" i="3"/>
  <c r="AB286" i="3"/>
  <c r="AA286" i="3"/>
  <c r="AB287" i="3"/>
  <c r="AA287" i="3"/>
  <c r="AB288" i="3"/>
  <c r="AA288" i="3"/>
  <c r="AB289" i="3"/>
  <c r="AA289" i="3"/>
  <c r="AB290" i="3"/>
  <c r="AA290" i="3"/>
  <c r="AB291" i="3"/>
  <c r="AA291" i="3"/>
  <c r="AB292" i="3"/>
  <c r="AA292" i="3"/>
  <c r="AB293" i="3"/>
  <c r="AA293" i="3"/>
  <c r="AB294" i="3"/>
  <c r="AA294" i="3"/>
  <c r="AB295" i="3"/>
  <c r="AA295" i="3"/>
  <c r="AB296" i="3"/>
  <c r="AA296" i="3"/>
  <c r="AB297" i="3"/>
  <c r="AA297" i="3"/>
  <c r="AB298" i="3"/>
  <c r="AA298" i="3"/>
  <c r="AB299" i="3"/>
  <c r="AA299" i="3"/>
  <c r="AB300" i="3"/>
  <c r="AA300" i="3"/>
  <c r="AB301" i="3"/>
  <c r="AA301" i="3"/>
  <c r="AB302" i="3"/>
  <c r="AA302" i="3"/>
  <c r="AB305" i="3"/>
  <c r="AA305" i="3"/>
  <c r="AB306" i="3"/>
  <c r="AA306"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B323" i="3"/>
  <c r="AA323" i="3"/>
  <c r="AB324"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4" i="3"/>
  <c r="AA404" i="3"/>
  <c r="AB405" i="3"/>
  <c r="AA405"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<sst xmlns="http://schemas.openxmlformats.org/spreadsheetml/2006/main" count="4367" uniqueCount="1111">
  <si>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</si>
  <si>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</si>
  <si>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</si>
  <si>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</si>
  <si>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</si>
  <si>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</si>
  <si>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</si>
  <si>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</si>
  <si>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</si>
  <si>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</si>
  <si>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</si>
  <si>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</si>
  <si>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</si>
  <si>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</si>
  <si>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</si>
  <si>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</si>
  <si>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</si>
  <si>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</si>
  <si>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</si>
  <si>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</si>
  <si>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</si>
  <si>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</si>
  <si>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</si>
  <si>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</si>
  <si>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</si>
  <si>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</si>
  <si>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</si>
  <si>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</si>
  <si>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</si>
  <si>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</si>
  <si>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</si>
  <si>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</si>
  <si>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</si>
  <si>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</si>
  <si>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</si>
  <si>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</si>
  <si>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</si>
  <si>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</si>
  <si>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</si>
  <si>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</si>
  <si>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</si>
  <si>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</si>
  <si>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</si>
  <si>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</si>
  <si>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</si>
  <si>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</si>
  <si>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</si>
  <si>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</si>
  <si>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</si>
  <si>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</si>
  <si>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</si>
  <si>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</si>
  <si>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</si>
  <si>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</si>
  <si>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</si>
  <si>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</si>
  <si>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</si>
  <si>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</si>
  <si>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</si>
  <si>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</si>
  <si>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</si>
  <si>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</si>
  <si>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</si>
  <si>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</si>
  <si>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</si>
  <si>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</si>
  <si>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</si>
  <si>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</si>
  <si>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</si>
  <si>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</si>
  <si>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</si>
  <si>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</si>
  <si>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</si>
  <si>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</si>
  <si>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</si>
  <si>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</si>
  <si>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</si>
  <si>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</si>
  <si>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</si>
  <si>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</si>
  <si>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</si>
  <si>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</si>
  <si>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</si>
  <si>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</si>
  <si>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</si>
  <si>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</si>
  <si>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</si>
  <si>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</si>
  <si>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</si>
  <si>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</si>
  <si>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</si>
  <si>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</si>
  <si>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</si>
  <si>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</si>
  <si>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</si>
  <si>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</si>
  <si>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</si>
  <si>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</si>
  <si>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</si>
  <si>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</si>
  <si>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</si>
  <si>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</si>
  <si>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</si>
  <si>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</si>
  <si>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</si>
  <si>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</si>
  <si>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</si>
  <si>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</si>
  <si>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</si>
  <si>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</si>
  <si>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</si>
  <si>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</si>
  <si>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</si>
  <si>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</si>
  <si>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</si>
  <si>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</si>
  <si>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</si>
  <si>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</si>
  <si>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</si>
  <si>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</si>
  <si>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</si>
  <si>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</si>
  <si>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</si>
  <si>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</si>
  <si>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</si>
  <si>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</si>
  <si>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</si>
  <si>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</si>
  <si>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</si>
  <si>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</si>
  <si>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</si>
  <si>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</si>
  <si>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</si>
  <si>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</si>
  <si>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</si>
  <si>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</si>
  <si>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</si>
  <si>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</si>
  <si>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</si>
  <si>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</si>
  <si>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</si>
  <si>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</si>
  <si>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</si>
  <si>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</si>
  <si>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</si>
  <si>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</si>
  <si>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</si>
  <si>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</si>
  <si>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</si>
  <si>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</si>
  <si>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</si>
  <si>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</si>
  <si>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</si>
  <si>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</si>
  <si>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</si>
  <si>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</si>
  <si>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</si>
  <si>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</si>
  <si>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</si>
  <si>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</si>
  <si>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</si>
  <si>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</si>
  <si>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</si>
  <si>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</si>
  <si>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</si>
  <si>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</si>
  <si>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</si>
  <si>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</si>
  <si>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</si>
  <si>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</si>
  <si>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</si>
  <si>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</si>
  <si>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</si>
  <si>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</si>
  <si>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</si>
  <si>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</si>
  <si>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</si>
  <si>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</si>
  <si>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</si>
  <si>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</si>
  <si>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</si>
  <si>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</si>
  <si>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</si>
  <si>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</si>
  <si>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</si>
  <si>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</si>
  <si>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</si>
  <si>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</si>
  <si>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</si>
  <si>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</si>
  <si>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</si>
  <si>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</si>
  <si>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</si>
  <si>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</si>
  <si>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</si>
  <si>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</si>
  <si>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</si>
  <si>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</si>
  <si>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</si>
  <si>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</si>
  <si>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</si>
  <si>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</si>
  <si>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</si>
  <si>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</si>
  <si>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</si>
  <si>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</si>
  <si>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</si>
  <si>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</si>
  <si>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</si>
  <si>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</si>
  <si>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</si>
  <si>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</si>
  <si>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</si>
  <si>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</si>
  <si>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</si>
  <si>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</si>
  <si>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</si>
  <si>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</si>
  <si>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</si>
  <si>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</si>
  <si>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</si>
  <si>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</si>
  <si>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</si>
  <si>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</si>
  <si>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</si>
  <si>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</si>
  <si>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</si>
  <si>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</si>
  <si>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</si>
  <si>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</si>
  <si>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</si>
  <si>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</si>
  <si>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</si>
  <si>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</si>
  <si>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</si>
  <si>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</si>
  <si>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</si>
  <si>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</si>
  <si>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</si>
  <si>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</si>
  <si>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</si>
  <si>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</si>
  <si>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</si>
  <si>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</si>
  <si>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</si>
  <si>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</si>
  <si>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</si>
  <si>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</si>
  <si>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</si>
  <si>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</si>
  <si>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</si>
  <si>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</si>
  <si>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</si>
  <si>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</si>
  <si>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</si>
  <si>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</si>
  <si>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</si>
  <si>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</si>
  <si>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</si>
  <si>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</si>
  <si>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</si>
  <si>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</si>
  <si>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</si>
  <si>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</si>
  <si>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</si>
  <si>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</si>
  <si>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</si>
  <si>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</si>
  <si>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</si>
  <si>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</si>
  <si>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</si>
  <si>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</si>
  <si>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</si>
  <si>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</si>
  <si>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</si>
  <si>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</si>
  <si>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</si>
  <si>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</si>
  <si>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</si>
  <si>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</si>
  <si>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</si>
  <si>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</si>
  <si>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</si>
  <si>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</si>
  <si>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</si>
  <si>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</si>
  <si>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</si>
  <si>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</si>
  <si>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</si>
  <si>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</si>
  <si>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</si>
  <si>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</si>
  <si>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</si>
  <si>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</si>
  <si>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</si>
  <si>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</si>
  <si>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</si>
  <si>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</si>
  <si>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</si>
  <si>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</si>
  <si>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</si>
  <si>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</si>
  <si>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</si>
  <si>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</si>
  <si>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</si>
  <si>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</si>
  <si>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</si>
  <si>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</si>
  <si>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</si>
  <si>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</si>
  <si>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</si>
  <si>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</si>
  <si>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</si>
  <si>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</si>
  <si>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</si>
  <si>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</si>
  <si>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</si>
  <si>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</si>
  <si>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</si>
  <si>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</si>
  <si>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</si>
  <si>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</si>
  <si>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</si>
  <si>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</si>
  <si>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</si>
  <si>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</si>
  <si>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</si>
  <si>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</si>
  <si>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</si>
  <si>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</si>
  <si>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</si>
  <si>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</si>
  <si>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</si>
  <si>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</si>
  <si>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</si>
  <si>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</si>
  <si>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</si>
  <si>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</si>
  <si>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</si>
  <si>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</si>
  <si>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</si>
  <si>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</si>
  <si>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</si>
  <si>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</si>
  <si>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</si>
  <si>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</si>
  <si>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</si>
  <si>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</si>
  <si>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</si>
  <si>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</si>
  <si>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</si>
  <si>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</si>
  <si>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</si>
  <si>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</si>
  <si>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</si>
  <si>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</si>
  <si>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</si>
  <si>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</si>
  <si>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</si>
  <si>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</si>
  <si>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</si>
  <si>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</si>
  <si>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</si>
  <si>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</si>
  <si>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</si>
  <si>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</si>
  <si>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</si>
  <si>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</si>
  <si>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</si>
  <si>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</si>
  <si>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</si>
  <si>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</si>
  <si>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</si>
  <si>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</si>
  <si>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</si>
  <si>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</si>
  <si>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</si>
  <si>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</si>
  <si>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</si>
  <si>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</si>
  <si>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</si>
  <si>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</si>
  <si>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</si>
  <si>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</si>
  <si>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</si>
  <si>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</si>
  <si>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</si>
  <si>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</si>
  <si>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</si>
  <si>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</si>
  <si>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</si>
  <si>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</si>
  <si>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</si>
  <si>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</si>
  <si>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</si>
  <si>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</si>
  <si>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</si>
  <si>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</si>
  <si>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</si>
  <si>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</si>
  <si>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</si>
  <si>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</si>
  <si>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</si>
  <si>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</si>
  <si>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</si>
  <si>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</si>
  <si>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</si>
  <si>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</si>
  <si>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</si>
  <si>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</si>
  <si>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</si>
  <si>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</si>
  <si>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</si>
  <si>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</si>
  <si>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</si>
  <si>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</si>
  <si>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</si>
  <si>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</si>
  <si>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</si>
  <si>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</si>
  <si>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</si>
  <si>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</si>
  <si>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</si>
  <si>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</si>
  <si>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</si>
  <si>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</si>
  <si>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</si>
  <si>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</si>
  <si>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</si>
  <si>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</si>
  <si>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</si>
  <si>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</si>
  <si>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</si>
  <si>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</si>
  <si>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</si>
  <si>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</si>
  <si>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</si>
  <si>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</si>
  <si>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</si>
  <si>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</si>
  <si>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</si>
  <si>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</si>
  <si>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</si>
  <si>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</si>
  <si>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</si>
  <si>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</si>
  <si>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</si>
  <si>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</si>
  <si>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</si>
  <si>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</si>
  <si>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</si>
  <si>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</si>
  <si>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</si>
  <si>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</si>
  <si>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</si>
  <si>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</si>
  <si>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</si>
  <si>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</si>
  <si>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</si>
  <si>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</si>
  <si>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</si>
  <si>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</si>
  <si>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</si>
  <si>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</si>
  <si>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</si>
  <si>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</si>
  <si>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</si>
  <si>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</si>
  <si>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</si>
  <si>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</si>
  <si>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</si>
  <si>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</si>
  <si>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</si>
  <si>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</si>
  <si>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</si>
  <si>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</si>
  <si>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</si>
  <si>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</si>
  <si>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</si>
  <si>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</si>
  <si>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</si>
  <si>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</si>
  <si>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</si>
  <si>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</si>
  <si>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</si>
  <si>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</si>
  <si>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</si>
  <si>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</si>
  <si>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</si>
  <si>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</si>
  <si>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</si>
  <si>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</si>
  <si>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</si>
  <si>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</si>
  <si>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</si>
  <si>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</si>
  <si>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</si>
  <si>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</si>
  <si>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</si>
  <si>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</si>
  <si>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</si>
  <si>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</si>
  <si>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</si>
  <si>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</si>
  <si>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</si>
  <si>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</si>
  <si>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</si>
  <si>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</si>
  <si>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</si>
  <si>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</si>
  <si>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</si>
  <si>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</si>
  <si>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</si>
  <si>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</si>
  <si>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</si>
  <si>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</si>
  <si>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</si>
  <si>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</si>
  <si>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</si>
  <si>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</si>
  <si>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</si>
  <si>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</si>
  <si>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</si>
  <si>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</si>
  <si>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</si>
  <si>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</si>
  <si>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</si>
  <si>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</si>
  <si>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</si>
  <si>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</si>
  <si>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</si>
  <si>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</si>
  <si>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</si>
  <si>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</si>
  <si>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</si>
  <si>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</si>
  <si>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</si>
  <si>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</si>
  <si>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</si>
  <si>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</si>
  <si>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</si>
  <si>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</si>
  <si>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</si>
  <si>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</si>
  <si>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</si>
  <si>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</si>
  <si>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</si>
  <si>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</si>
  <si>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</si>
  <si>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</si>
  <si>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</si>
  <si>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</si>
  <si>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</si>
  <si>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</si>
  <si>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</si>
  <si>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</si>
  <si>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</si>
  <si>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</si>
  <si>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</si>
  <si>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</si>
  <si>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</si>
  <si>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</si>
  <si>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</si>
  <si>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</si>
  <si>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</si>
  <si>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</si>
  <si>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</si>
  <si>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</si>
  <si>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</si>
  <si>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</si>
  <si>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</si>
  <si>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</si>
  <si>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</si>
  <si>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</si>
  <si>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</si>
  <si>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</si>
  <si>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</si>
  <si>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</si>
  <si>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</si>
  <si>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</si>
  <si>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</si>
  <si>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</si>
  <si>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</si>
  <si>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</si>
  <si>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</si>
  <si>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</si>
  <si>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</si>
  <si>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</si>
  <si>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</si>
  <si>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</si>
  <si>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</si>
  <si>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</si>
  <si>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</si>
  <si>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</si>
  <si>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</si>
  <si>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</si>
  <si>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</si>
  <si>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</si>
  <si>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</si>
  <si>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</si>
  <si>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</si>
  <si>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</si>
  <si>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</si>
  <si>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</si>
  <si>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</si>
  <si>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</si>
  <si>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</si>
  <si>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</si>
  <si>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</si>
  <si>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</si>
  <si>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</si>
  <si>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</si>
  <si>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</si>
  <si>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</si>
  <si>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</si>
  <si>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</si>
  <si>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</si>
  <si>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</si>
  <si>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</si>
  <si>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</si>
  <si>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</si>
  <si>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</si>
  <si>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</si>
  <si>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</si>
  <si>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</si>
  <si>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</si>
  <si>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</si>
  <si>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</si>
  <si>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</si>
  <si>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</si>
  <si>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</si>
  <si>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</si>
  <si>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</si>
  <si>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</si>
  <si>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</si>
  <si>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</si>
  <si>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</si>
  <si>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</si>
  <si>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</si>
  <si>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</si>
  <si>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</si>
  <si>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</si>
  <si>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</si>
  <si>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</si>
  <si>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</si>
  <si>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</si>
  <si>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</si>
  <si>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</si>
  <si>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</si>
  <si>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</si>
  <si>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</si>
  <si>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</si>
  <si>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</si>
  <si>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</si>
  <si>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</si>
  <si>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</si>
  <si>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</si>
  <si>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</si>
  <si>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</si>
  <si>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</si>
  <si>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</si>
  <si>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</si>
  <si>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</si>
  <si>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</si>
  <si>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</si>
  <si>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</si>
  <si>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</si>
  <si>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</si>
  <si>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</si>
  <si>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</si>
  <si>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</si>
  <si>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</si>
  <si>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</si>
  <si>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</si>
  <si>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</si>
  <si>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</si>
  <si>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</si>
  <si>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</si>
  <si>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</si>
  <si>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</si>
  <si>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</si>
  <si>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</si>
  <si>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</si>
  <si>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</si>
  <si>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</si>
  <si>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</si>
  <si>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</si>
  <si>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</si>
  <si>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</si>
  <si>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</si>
  <si>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</si>
  <si>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</si>
  <si>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</si>
  <si>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</si>
  <si>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</si>
  <si>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</si>
  <si>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</si>
  <si>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</si>
  <si>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</si>
  <si>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</si>
  <si>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</si>
  <si>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</si>
  <si>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</si>
  <si>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</si>
  <si>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</si>
  <si>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</si>
  <si>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</si>
  <si>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</si>
  <si>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</si>
  <si>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</si>
  <si>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</si>
  <si>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</si>
  <si>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</si>
  <si>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</si>
  <si>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</si>
  <si>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</si>
  <si>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</si>
  <si>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</si>
  <si>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</si>
  <si>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</si>
  <si>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</si>
  <si>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</si>
  <si>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</si>
  <si>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</si>
  <si>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</si>
  <si>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</si>
  <si>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</si>
  <si>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</si>
  <si>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</si>
  <si>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</si>
  <si>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</si>
  <si>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</si>
  <si>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</si>
  <si>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</si>
  <si>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</si>
  <si>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</si>
  <si>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</si>
  <si>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</si>
  <si>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</si>
  <si>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</si>
  <si>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</si>
  <si>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</si>
  <si>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</si>
  <si>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</si>
  <si>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</si>
  <si>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</si>
  <si>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</si>
  <si>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</si>
  <si>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</si>
  <si>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</si>
  <si>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</si>
  <si>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</si>
  <si>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</si>
  <si>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</si>
  <si>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</si>
  <si>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</si>
  <si>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</si>
  <si>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</si>
  <si>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</si>
  <si>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</si>
  <si>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</si>
  <si>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</si>
  <si>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</si>
  <si>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</si>
  <si>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</si>
  <si>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</si>
  <si>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</si>
  <si>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</si>
  <si>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</si>
  <si>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</si>
  <si>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</si>
  <si>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</si>
  <si>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</si>
  <si>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</si>
  <si>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</si>
  <si>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</si>
  <si>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</si>
  <si>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</si>
  <si>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</si>
  <si>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</si>
  <si>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</si>
  <si>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</si>
  <si>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</si>
  <si>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</si>
  <si>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</si>
  <si>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</si>
  <si>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</si>
  <si>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</si>
  <si>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</si>
  <si>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</si>
  <si>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</si>
  <si>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</si>
  <si>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</si>
  <si>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</si>
  <si>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</si>
  <si>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</si>
  <si>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</si>
  <si>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</si>
  <si>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</si>
  <si>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</si>
  <si>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</si>
  <si>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</si>
  <si>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</si>
  <si>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</si>
  <si>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</si>
  <si>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</si>
  <si>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</si>
  <si>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</si>
  <si>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</si>
  <si>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</si>
  <si>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</si>
  <si>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</si>
  <si>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</si>
  <si>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</si>
  <si>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</si>
  <si>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</si>
  <si>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</si>
  <si>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</si>
  <si>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</si>
  <si>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</si>
  <si>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</si>
  <si>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</si>
  <si>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</si>
  <si>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</si>
  <si>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</si>
  <si>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</si>
  <si>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</si>
  <si>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</si>
  <si>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</si>
  <si>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</si>
  <si>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</si>
  <si>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</si>
  <si>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</si>
  <si>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</si>
  <si>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</si>
  <si>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</si>
  <si>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</si>
  <si>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</si>
  <si>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</si>
  <si>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</si>
  <si>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</si>
  <si>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</si>
  <si>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</si>
  <si>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</si>
  <si>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</si>
  <si>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</si>
  <si>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</si>
  <si>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</si>
  <si>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</si>
  <si>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</si>
  <si>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</si>
  <si>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</si>
  <si>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</si>
  <si>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</si>
  <si>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</si>
  <si>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</si>
  <si>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</si>
  <si>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</si>
  <si>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</si>
  <si>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</si>
  <si>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</si>
  <si>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</si>
  <si>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</si>
  <si>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</si>
  <si>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</si>
  <si>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</si>
  <si>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</si>
  <si>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</si>
  <si>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</si>
  <si>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</si>
  <si>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</si>
  <si>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</si>
  <si>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</si>
  <si>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</si>
  <si>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</si>
  <si>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</si>
  <si>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</si>
  <si>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</si>
  <si>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</si>
  <si>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</si>
  <si>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</si>
  <si>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</si>
  <si>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</si>
  <si>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</si>
  <si>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</si>
  <si>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</si>
  <si>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</si>
  <si>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</si>
  <si>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</si>
  <si>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</si>
  <si>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</si>
  <si>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</si>
  <si>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</si>
  <si>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</si>
  <si>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</si>
  <si>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</si>
  <si>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</si>
  <si>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</si>
  <si>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</si>
  <si>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</si>
  <si>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</si>
  <si>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</si>
  <si>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</si>
  <si>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</si>
  <si>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</si>
  <si>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</si>
  <si>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</si>
  <si>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</si>
  <si>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</si>
  <si>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</si>
  <si>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</si>
  <si>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</si>
  <si>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</si>
  <si>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</si>
  <si>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</si>
  <si>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</si>
  <si>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</si>
  <si>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</si>
  <si>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</si>
  <si>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</si>
  <si>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</si>
  <si>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</si>
  <si>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</si>
  <si>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</si>
  <si>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</si>
  <si>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</si>
  <si>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</si>
  <si>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</si>
  <si>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</si>
  <si>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</si>
  <si>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</si>
  <si>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</si>
  <si>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</si>
  <si>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</si>
  <si>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</si>
  <si>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</si>
  <si>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</si>
  <si>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</si>
  <si>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</si>
  <si>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</si>
  <si>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</si>
  <si>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</si>
  <si>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</si>
  <si>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</si>
  <si>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</si>
  <si>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</si>
  <si>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</si>
  <si>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</si>
  <si>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</si>
  <si>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</si>
  <si>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</si>
  <si>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</si>
  <si>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</si>
  <si>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</si>
  <si>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</si>
  <si>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</si>
  <si>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</si>
  <si>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</si>
  <si>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</si>
  <si>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</si>
  <si>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</si>
  <si>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</si>
  <si>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</si>
  <si>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</si>
  <si>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</si>
  <si>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</si>
  <si>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</si>
  <si>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</si>
  <si>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</si>
  <si>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</si>
  <si>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</si>
  <si>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</si>
  <si>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</si>
  <si>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</si>
  <si>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</si>
  <si>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</si>
  <si>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</si>
  <si>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</si>
  <si>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</si>
  <si>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</si>
  <si>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</si>
  <si>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</si>
  <si>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</si>
  <si>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</si>
  <si>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</si>
  <si>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</si>
  <si>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</si>
  <si>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</si>
  <si>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</si>
  <si>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</si>
  <si>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</si>
  <si>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</si>
  <si>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</si>
  <si>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</si>
  <si>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</si>
  <si>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</si>
  <si>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</si>
  <si>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</si>
  <si>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</si>
  <si>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</si>
  <si>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</si>
  <si>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</si>
  <si>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</si>
  <si>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</si>
  <si>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</si>
  <si>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</si>
  <si>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</si>
  <si>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</si>
  <si>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</si>
  <si>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</si>
  <si>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</si>
  <si>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</si>
  <si>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</si>
  <si>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</si>
  <si>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</si>
  <si>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</si>
  <si>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</si>
  <si>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</si>
  <si>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</si>
  <si>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</si>
  <si>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</si>
  <si>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</si>
  <si>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</si>
  <si>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</si>
  <si>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</si>
  <si>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</si>
  <si>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</si>
  <si>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</si>
  <si>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</si>
  <si>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</si>
  <si>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</si>
  <si>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</si>
  <si>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</si>
  <si>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</si>
  <si>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</si>
  <si>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</si>
  <si>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</si>
  <si>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</si>
  <si>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</si>
  <si>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</si>
  <si>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</si>
  <si>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</si>
  <si>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</si>
  <si>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</si>
  <si>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</si>
  <si>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</si>
  <si>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</si>
  <si>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</si>
  <si>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</si>
  <si>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</si>
  <si>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</si>
  <si>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</si>
  <si>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</si>
  <si>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</si>
  <si>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</si>
  <si>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</si>
  <si>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</si>
  <si>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</si>
  <si>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</si>
  <si>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</si>
  <si>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</si>
  <si>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</si>
  <si>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</si>
  <si>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</si>
  <si>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</si>
  <si>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</si>
  <si>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</si>
  <si>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</si>
  <si>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</si>
  <si>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</si>
  <si>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</si>
  <si>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</si>
  <si>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</si>
  <si>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</si>
  <si>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</si>
  <si>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</si>
  <si>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</si>
  <si>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</si>
  <si>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</si>
  <si>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</si>
  <si>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</si>
  <si>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</si>
  <si>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</si>
  <si>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</si>
  <si>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</si>
  <si>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</si>
  <si>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</si>
  <si>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</si>
  <si>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</si>
  <si>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</si>
  <si>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</si>
  <si>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</si>
  <si>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</si>
  <si>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</si>
  <si>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</si>
  <si>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Intersection of Two Arrays</t>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</si>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</sst>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1">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numCache>
            </c:numRef>
          </c:cat>
          <c:val>
            <c:numRef>
              <c:f>'Problems Set'!$S$2:$S$501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301">
                  <c:v>0.470588235294118</c:v>
                </c:pt>
                <c:pt idx="302">
                  <c:v>0.483870967741935</c:v>
                </c:pt>
              </c:numCache>
            </c:numRef>
          </c:val>
          <c:smooth val="0"/>
        </c:ser>
        <c:ser>
          <c:idx val="1"/>
          <c:order val="1"/>
          <c:spPr>
            <a:ln w="28575" cap="rnd">
              <a:solidFill>
                <a:schemeClr val="accent2"/>
              </a:solidFill>
              <a:round/>
            </a:ln>
            <a:effectLst/>
          </c:spPr>
          <c:marker>
            <c:symbol val="none"/>
          </c:marker>
          <c:val>
            <c:numRef>
              <c:f>'Problems Set'!$X$2:$X$501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301">
                  <c:v>0.587991718426501</c:v>
                </c:pt>
                <c:pt idx="302">
                  <c:v>0.587991718426501</c:v>
                </c:pt>
              </c:numCache>
            </c:numRef>
          </c:val>
          <c:smooth val="0"/>
        </c:ser>
        <c:dLbls>
          <c:showLegendKey val="0"/>
          <c:showVal val="0"/>
          <c:showCatName val="0"/>
          <c:showSerName val="0"/>
          <c:showPercent val="0"/>
          <c:showBubbleSize val="0"/>
        </c:dLbls>
        <c:smooth val="0"/>
        <c:axId val="-1814801472"/>
        <c:axId val="-1815380528"/>
      </c:lineChart>
      <c:catAx>
        <c:axId val="-181480147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5380528"/>
        <c:crosses val="autoZero"/>
        <c:auto val="0"/>
        <c:lblAlgn val="ctr"/>
        <c:lblOffset val="100"/>
        <c:tickLblSkip val="50"/>
        <c:noMultiLvlLbl val="1"/>
      </c:catAx>
      <c:valAx>
        <c:axId val="-181538052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4801472"/>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numCache>
            </c:numRef>
          </c:cat>
          <c:val>
            <c:numRef>
              <c:f>'Problems Set'!$Q$2:$Q$501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301">
                  <c:v>2.666666666666666</c:v>
                </c:pt>
                <c:pt idx="302">
                  <c:v>2.705882352941176</c:v>
                </c:pt>
              </c:numCache>
            </c:numRef>
          </c:val>
          <c:smooth val="0"/>
        </c:ser>
        <c:ser>
          <c:idx val="1"/>
          <c:order val="1"/>
          <c:spPr>
            <a:ln w="28575" cap="rnd">
              <a:solidFill>
                <a:schemeClr val="accent2"/>
              </a:solidFill>
              <a:round/>
            </a:ln>
            <a:effectLst/>
          </c:spPr>
          <c:marker>
            <c:symbol val="none"/>
          </c:marker>
          <c:val>
            <c:numRef>
              <c:f>'Problems Set'!$V$2:$V$501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301">
                  <c:v>1.34020618556701</c:v>
                </c:pt>
                <c:pt idx="302">
                  <c:v>1.34020618556701</c:v>
                </c:pt>
              </c:numCache>
            </c:numRef>
          </c:val>
          <c:smooth val="0"/>
        </c:ser>
        <c:dLbls>
          <c:showLegendKey val="0"/>
          <c:showVal val="0"/>
          <c:showCatName val="0"/>
          <c:showSerName val="0"/>
          <c:showPercent val="0"/>
          <c:showBubbleSize val="0"/>
        </c:dLbls>
        <c:smooth val="0"/>
        <c:axId val="-1815363296"/>
        <c:axId val="-1815360976"/>
      </c:lineChart>
      <c:catAx>
        <c:axId val="-181536329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5360976"/>
        <c:crosses val="autoZero"/>
        <c:auto val="0"/>
        <c:lblAlgn val="ctr"/>
        <c:lblOffset val="100"/>
        <c:tickLblSkip val="50"/>
        <c:noMultiLvlLbl val="1"/>
      </c:catAx>
      <c:valAx>
        <c:axId val="-1815360976"/>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536329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numCache>
            </c:numRef>
          </c:cat>
          <c:val>
            <c:numRef>
              <c:f>'Problems Set'!$R$2:$R$501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301">
                  <c:v>2.058823529411764</c:v>
                </c:pt>
                <c:pt idx="302">
                  <c:v>2.125</c:v>
                </c:pt>
              </c:numCache>
            </c:numRef>
          </c:val>
          <c:smooth val="0"/>
        </c:ser>
        <c:ser>
          <c:idx val="1"/>
          <c:order val="1"/>
          <c:spPr>
            <a:ln w="28575" cap="rnd">
              <a:solidFill>
                <a:schemeClr val="accent2"/>
              </a:solidFill>
              <a:round/>
            </a:ln>
            <a:effectLst/>
          </c:spPr>
          <c:marker>
            <c:symbol val="none"/>
          </c:marker>
          <c:val>
            <c:numRef>
              <c:f>'Problems Set'!$W$2:$W$501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301">
                  <c:v>1.66551724137931</c:v>
                </c:pt>
                <c:pt idx="302">
                  <c:v>1.66551724137931</c:v>
                </c:pt>
              </c:numCache>
            </c:numRef>
          </c:val>
          <c:smooth val="0"/>
        </c:ser>
        <c:dLbls>
          <c:showLegendKey val="0"/>
          <c:showVal val="0"/>
          <c:showCatName val="0"/>
          <c:showSerName val="0"/>
          <c:showPercent val="0"/>
          <c:showBubbleSize val="0"/>
        </c:dLbls>
        <c:smooth val="0"/>
        <c:axId val="-1814780480"/>
        <c:axId val="-1814778160"/>
      </c:lineChart>
      <c:catAx>
        <c:axId val="-181478048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4778160"/>
        <c:crosses val="autoZero"/>
        <c:auto val="0"/>
        <c:lblAlgn val="ctr"/>
        <c:lblOffset val="100"/>
        <c:tickLblSkip val="50"/>
        <c:noMultiLvlLbl val="1"/>
      </c:catAx>
      <c:valAx>
        <c:axId val="-18147781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478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Dashboard!$X$7:$X$11</c:f>
              <c:strCache>
                <c:ptCount val="5"/>
                <c:pt idx="0">
                  <c:v>CodeForces</c:v>
                </c:pt>
                <c:pt idx="1">
                  <c:v>LeetCode</c:v>
                </c:pt>
                <c:pt idx="2">
                  <c:v>Uva</c:v>
                </c:pt>
                <c:pt idx="3">
                  <c:v>SPOJ</c:v>
                </c:pt>
                <c:pt idx="4">
                  <c:v>LintCode</c:v>
                </c:pt>
              </c:strCache>
            </c:strRef>
          </c:cat>
          <c:val>
            <c:numRef>
              <c:f>Dashboard!$Y$7:$Y$11</c:f>
              <c:numCache>
                <c:formatCode>General</c:formatCode>
                <c:ptCount val="5"/>
                <c:pt idx="0">
                  <c:v>268.0</c:v>
                </c:pt>
                <c:pt idx="1">
                  <c:v>17.0</c:v>
                </c:pt>
                <c:pt idx="2">
                  <c:v>6.0</c:v>
                </c:pt>
                <c:pt idx="3">
                  <c:v>0.0</c:v>
                </c:pt>
                <c:pt idx="4">
                  <c:v>1.0</c:v>
                </c:pt>
              </c:numCache>
            </c:numRef>
          </c:val>
        </c:ser>
        <c:dLbls>
          <c:dLblPos val="inEnd"/>
          <c:showLegendKey val="0"/>
          <c:showVal val="1"/>
          <c:showCatName val="0"/>
          <c:showSerName val="0"/>
          <c:showPercent val="0"/>
          <c:showBubbleSize val="0"/>
        </c:dLbls>
        <c:gapWidth val="100"/>
        <c:axId val="-1954582992"/>
        <c:axId val="-1954660688"/>
      </c:barChart>
      <c:catAx>
        <c:axId val="-195458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4660688"/>
        <c:crosses val="autoZero"/>
        <c:auto val="1"/>
        <c:lblAlgn val="ctr"/>
        <c:lblOffset val="100"/>
        <c:noMultiLvlLbl val="0"/>
      </c:catAx>
      <c:valAx>
        <c:axId val="-1954660688"/>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4582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numCache>
            </c:numRef>
          </c:cat>
          <c:val>
            <c:numRef>
              <c:f>'Problems Set'!$T$2:$T$501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301">
                  <c:v>6078.43137254902</c:v>
                </c:pt>
                <c:pt idx="302">
                  <c:v>6134.309772296016</c:v>
                </c:pt>
              </c:numCache>
            </c:numRef>
          </c:val>
          <c:smooth val="0"/>
        </c:ser>
        <c:ser>
          <c:idx val="1"/>
          <c:order val="1"/>
          <c:spPr>
            <a:ln w="28575" cap="rnd">
              <a:solidFill>
                <a:schemeClr val="accent2"/>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numCache>
            </c:numRef>
          </c:cat>
          <c:val>
            <c:numRef>
              <c:f>'Problems Set'!$Y$2:$Y$501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301">
                  <c:v>5143.806171288435</c:v>
                </c:pt>
                <c:pt idx="302">
                  <c:v>5143.806171288435</c:v>
                </c:pt>
              </c:numCache>
            </c:numRef>
          </c:val>
          <c:smooth val="0"/>
        </c:ser>
        <c:ser>
          <c:idx val="2"/>
          <c:order val="2"/>
          <c:spPr>
            <a:ln w="28575" cap="rnd">
              <a:solidFill>
                <a:schemeClr val="accent3"/>
              </a:solidFill>
              <a:round/>
            </a:ln>
            <a:effectLst/>
          </c:spPr>
          <c:marker>
            <c:symbol val="none"/>
          </c:marker>
          <c:val>
            <c:numRef>
              <c:f>'Problems Set'!$O$2:$O$501</c:f>
              <c:numCache>
                <c:formatCode>0.0000_);[Red]\(0.0000\)</c:formatCode>
                <c:ptCount val="500"/>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301">
                  <c:v>0.0</c:v>
                </c:pt>
                <c:pt idx="302">
                  <c:v>0.0</c:v>
                </c:pt>
              </c:numCache>
            </c:numRef>
          </c:val>
          <c:smooth val="0"/>
        </c:ser>
        <c:dLbls>
          <c:showLegendKey val="0"/>
          <c:showVal val="0"/>
          <c:showCatName val="0"/>
          <c:showSerName val="0"/>
          <c:showPercent val="0"/>
          <c:showBubbleSize val="0"/>
        </c:dLbls>
        <c:smooth val="0"/>
        <c:axId val="-1814751888"/>
        <c:axId val="-1814749568"/>
      </c:lineChart>
      <c:catAx>
        <c:axId val="-18147518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4749568"/>
        <c:crosses val="autoZero"/>
        <c:auto val="0"/>
        <c:lblAlgn val="ctr"/>
        <c:lblOffset val="100"/>
        <c:tickLblSkip val="50"/>
        <c:noMultiLvlLbl val="0"/>
      </c:catAx>
      <c:valAx>
        <c:axId val="-1814749568"/>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4751888"/>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215.0</c:v>
                </c:pt>
                <c:pt idx="1">
                  <c:v>60.0</c:v>
                </c:pt>
                <c:pt idx="2">
                  <c:v>12.0</c:v>
                </c:pt>
                <c:pt idx="3">
                  <c:v>1.0</c:v>
                </c:pt>
                <c:pt idx="4">
                  <c:v>3.0</c:v>
                </c:pt>
              </c:numCache>
            </c:numRef>
          </c:val>
        </c:ser>
        <c:dLbls>
          <c:showLegendKey val="0"/>
          <c:showVal val="0"/>
          <c:showCatName val="0"/>
          <c:showSerName val="0"/>
          <c:showPercent val="0"/>
          <c:showBubbleSize val="0"/>
        </c:dLbls>
        <c:gapWidth val="150"/>
        <c:axId val="-1814720112"/>
        <c:axId val="-1814722432"/>
      </c:barChart>
      <c:valAx>
        <c:axId val="-181472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4720112"/>
        <c:crosses val="autoZero"/>
        <c:crossBetween val="between"/>
      </c:valAx>
      <c:catAx>
        <c:axId val="-1814720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47224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196.0</c:v>
                </c:pt>
                <c:pt idx="1">
                  <c:v>53.0</c:v>
                </c:pt>
                <c:pt idx="2">
                  <c:v>20.0</c:v>
                </c:pt>
                <c:pt idx="3">
                  <c:v>10.0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1955112000"/>
        <c:axId val="-1954598336"/>
      </c:barChart>
      <c:catAx>
        <c:axId val="-195511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4598336"/>
        <c:crosses val="autoZero"/>
        <c:auto val="1"/>
        <c:lblAlgn val="ctr"/>
        <c:lblOffset val="100"/>
        <c:noMultiLvlLbl val="0"/>
      </c:catAx>
      <c:valAx>
        <c:axId val="-195459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5112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1815152592"/>
        <c:axId val="-1815150544"/>
      </c:barChart>
      <c:catAx>
        <c:axId val="-181515259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815150544"/>
        <c:crosses val="autoZero"/>
        <c:auto val="1"/>
        <c:lblAlgn val="ctr"/>
        <c:lblOffset val="100"/>
        <c:noMultiLvlLbl val="0"/>
      </c:catAx>
      <c:valAx>
        <c:axId val="-181515054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81515259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F1" zoomScale="92" workbookViewId="0">
      <selection activeCell="Y7" sqref="Y7:Y11"/>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Set'!$A$2:$A$1001,"="&amp;X7)</f>
        <v>268</v>
      </c>
    </row>
    <row r="8" spans="24:25" x14ac:dyDescent="0.15">
      <c r="X8" s="25" t="s">
        <v>989</v>
      </c>
      <c r="Y8" s="25">
        <f>COUNTIF('Problems Set'!$A$2:$A$1001,"="&amp;X8)</f>
        <v>17</v>
      </c>
    </row>
    <row r="9" spans="24:25" x14ac:dyDescent="0.15">
      <c r="X9" s="25" t="s">
        <v>990</v>
      </c>
      <c r="Y9" s="25">
        <f>COUNTIF('Problems Set'!$A$2:$A$1001,"="&amp;X9)</f>
        <v>6</v>
      </c>
    </row>
    <row r="10" spans="24:25" x14ac:dyDescent="0.15">
      <c r="X10" s="25" t="s">
        <v>1041</v>
      </c>
      <c r="Y10" s="25">
        <f>COUNTIF('Problems Set'!$A$2:$A$1001,"="&amp;X10)</f>
        <v>0</v>
      </c>
    </row>
    <row r="11" spans="24:25" x14ac:dyDescent="0.15">
      <c r="X11" s="25" t="s">
        <v>1042</v>
      </c>
      <c r="Y11" s="25">
        <f>COUNTIF('Problems Set'!$A$2:$A$1001,"="&amp;X11)</f>
        <v>1</v>
      </c>
    </row>
    <row r="38" spans="24:25" x14ac:dyDescent="0.15">
      <c r="X38" s="25" t="s">
        <v>996</v>
      </c>
      <c r="Y38" s="25" t="s">
        <v>998</v>
      </c>
    </row>
    <row r="39" spans="24:25" x14ac:dyDescent="0.15">
      <c r="X39" s="25">
        <v>1</v>
      </c>
      <c r="Y39" s="25">
        <f>COUNTIF('Problems Set'!$F$2:$F$1001,"="&amp;X39)</f>
        <v>215</v>
      </c>
    </row>
    <row r="40" spans="24:25" x14ac:dyDescent="0.15">
      <c r="X40" s="25">
        <v>2</v>
      </c>
      <c r="Y40" s="25">
        <f>COUNTIF('Problems Set'!$F$2:$F$1001,"="&amp;X40)</f>
        <v>60</v>
      </c>
    </row>
    <row r="41" spans="24:25" x14ac:dyDescent="0.15">
      <c r="X41" s="25">
        <v>3</v>
      </c>
      <c r="Y41" s="25">
        <f>COUNTIF('Problems Set'!$F$2:$F$1001,"="&amp;X41)</f>
        <v>12</v>
      </c>
    </row>
    <row r="42" spans="24:25" x14ac:dyDescent="0.15">
      <c r="X42" s="25">
        <v>4</v>
      </c>
      <c r="Y42" s="25">
        <f>COUNTIF('Problems Set'!$F$2:$F$1001,"="&amp;X42)</f>
        <v>1</v>
      </c>
    </row>
    <row r="43" spans="24:25" x14ac:dyDescent="0.15">
      <c r="X43" s="25">
        <v>5</v>
      </c>
      <c r="Y43" s="25">
        <f>COUNTIF('Problems Set'!$F$2:$F$1001,"="&amp;X43)</f>
        <v>3</v>
      </c>
    </row>
    <row r="74" spans="24:25" x14ac:dyDescent="0.15">
      <c r="X74" s="25" t="s">
        <v>997</v>
      </c>
      <c r="Y74" s="25" t="s">
        <v>999</v>
      </c>
    </row>
    <row r="75" spans="24:25" x14ac:dyDescent="0.15">
      <c r="X75" s="25">
        <v>1</v>
      </c>
      <c r="Y75" s="25">
        <f>COUNTIF('Problems Set'!$G$2:$G$1001,"="&amp;Dashboard!X75)</f>
        <v>196</v>
      </c>
    </row>
    <row r="76" spans="24:25" x14ac:dyDescent="0.15">
      <c r="X76" s="25">
        <v>2</v>
      </c>
      <c r="Y76" s="25">
        <f>COUNTIF('Problems Set'!$G$2:$G$1001,"="&amp;Dashboard!X76)</f>
        <v>53</v>
      </c>
    </row>
    <row r="77" spans="24:25" x14ac:dyDescent="0.15">
      <c r="X77" s="25">
        <v>3</v>
      </c>
      <c r="Y77" s="25">
        <f>COUNTIF('Problems Set'!$G$2:$G$1001,"="&amp;Dashboard!X77)</f>
        <v>20</v>
      </c>
    </row>
    <row r="78" spans="24:25" x14ac:dyDescent="0.15">
      <c r="X78" s="25">
        <v>4</v>
      </c>
      <c r="Y78" s="25">
        <f>COUNTIF('Problems Set'!$G$2:$G$1001,"="&amp;Dashboard!X78)</f>
        <v>10</v>
      </c>
    </row>
    <row r="79" spans="24:25" x14ac:dyDescent="0.15">
      <c r="X79" s="25">
        <v>5</v>
      </c>
      <c r="Y79" s="25">
        <f>COUNTIF('Problems Set'!$G$2:$G$1001,"="&amp;Dashboard!X79)</f>
        <v>3</v>
      </c>
    </row>
    <row r="80" spans="24:25" x14ac:dyDescent="0.15">
      <c r="X80" s="25">
        <v>6</v>
      </c>
      <c r="Y80" s="25">
        <f>COUNTIF('Problems Set'!$G$2:$G$1001,"="&amp;Dashboard!X80)</f>
        <v>2</v>
      </c>
    </row>
    <row r="81" spans="24:25" x14ac:dyDescent="0.15">
      <c r="X81" s="25">
        <v>7</v>
      </c>
      <c r="Y81" s="25">
        <f>COUNTIF('Problems Set'!$G$2:$G$1001,"="&amp;Dashboard!X81)</f>
        <v>0</v>
      </c>
    </row>
    <row r="82" spans="24:25" x14ac:dyDescent="0.15">
      <c r="X82" s="25">
        <v>8</v>
      </c>
      <c r="Y82" s="25">
        <f>COUNTIF('Problems Set'!$G$2:$G$1001,"="&amp;Dashboard!X82)</f>
        <v>2</v>
      </c>
    </row>
    <row r="83" spans="24:25" x14ac:dyDescent="0.15">
      <c r="X83" s="25">
        <v>9</v>
      </c>
      <c r="Y83" s="25">
        <f>COUNTIF('Problems Set'!$G$2:$G$1001,"="&amp;Dashboard!X83)</f>
        <v>2</v>
      </c>
    </row>
    <row r="84" spans="24:25" x14ac:dyDescent="0.15">
      <c r="X84" s="25">
        <v>10</v>
      </c>
      <c r="Y84" s="25">
        <f>COUNTIF('Problems Set'!$G$2:$G$1001,"="&amp;Dashboard!X84)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6"/>
  <sheetViews>
    <sheetView tabSelected="1" zoomScale="125" workbookViewId="0">
      <pane xSplit="3" ySplit="1" topLeftCell="W267" activePane="bottomRight" state="frozenSplit"/>
      <selection pane="topRight" activeCell="Q1" sqref="Q1"/>
      <selection pane="bottomLeft" activeCell="A16" sqref="A16"/>
      <selection pane="bottomRight" activeCell="J292" sqref="J292"/>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4" si="64">IF(ISERROR(MIN(86400*AB280/(4*3600), 1)), "NA", MIN(86400*AB280/(4*3600), 1))</f>
        <v>0.83805555555555555</v>
      </c>
      <c r="AB280" s="75">
        <f t="shared" ref="AB280:AB344"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T284-T304</f>
        <v>21.94022770398351</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Y284-Y304</f>
        <v>-26.661173898887682</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1095</v>
      </c>
      <c r="D287" s="58" t="s">
        <v>1092</v>
      </c>
      <c r="E287" s="58" t="s">
        <v>968</v>
      </c>
      <c r="F287" s="58">
        <v>2</v>
      </c>
      <c r="G287" s="46">
        <v>1</v>
      </c>
      <c r="H287" s="47" t="s">
        <v>961</v>
      </c>
      <c r="I287" s="59" t="s">
        <v>1096</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1097</v>
      </c>
      <c r="D288" s="58" t="s">
        <v>1098</v>
      </c>
      <c r="E288" s="58" t="s">
        <v>969</v>
      </c>
      <c r="F288" s="58">
        <v>2</v>
      </c>
      <c r="G288" s="46">
        <v>1</v>
      </c>
      <c r="H288" s="47" t="s">
        <v>961</v>
      </c>
      <c r="I288" s="59" t="s">
        <v>966</v>
      </c>
      <c r="J288" s="56">
        <v>41307</v>
      </c>
      <c r="K288" s="61" t="s">
        <v>1099</v>
      </c>
      <c r="L288" s="61"/>
      <c r="M288" s="73" t="s">
        <v>969</v>
      </c>
      <c r="N288" s="80">
        <f t="shared" ref="N288:N291"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1100</v>
      </c>
      <c r="D289" s="58" t="s">
        <v>1106</v>
      </c>
      <c r="E289" s="58">
        <v>1</v>
      </c>
      <c r="F289" s="58">
        <v>3</v>
      </c>
      <c r="G289" s="46">
        <v>3</v>
      </c>
      <c r="H289" s="47" t="s">
        <v>961</v>
      </c>
      <c r="I289" s="59" t="s">
        <v>966</v>
      </c>
      <c r="J289" s="56">
        <v>41307</v>
      </c>
      <c r="K289" s="61" t="s">
        <v>1102</v>
      </c>
      <c r="L289" s="61" t="s">
        <v>1101</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1103</v>
      </c>
      <c r="D290" s="58" t="s">
        <v>1104</v>
      </c>
      <c r="E290" s="58" t="s">
        <v>968</v>
      </c>
      <c r="F290" s="58">
        <v>2</v>
      </c>
      <c r="G290" s="46">
        <v>1</v>
      </c>
      <c r="H290" s="47" t="s">
        <v>965</v>
      </c>
      <c r="I290" s="59" t="s">
        <v>1105</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1107</v>
      </c>
      <c r="D291" s="58" t="s">
        <v>1108</v>
      </c>
      <c r="E291" s="58">
        <v>1</v>
      </c>
      <c r="F291" s="58">
        <v>4</v>
      </c>
      <c r="G291" s="46">
        <v>3</v>
      </c>
      <c r="H291" s="47" t="s">
        <v>965</v>
      </c>
      <c r="I291" s="59" t="s">
        <v>966</v>
      </c>
      <c r="J291" s="56">
        <v>41310</v>
      </c>
      <c r="K291" s="61" t="s">
        <v>1110</v>
      </c>
      <c r="L291" s="61" t="s">
        <v>1109</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c r="B292" s="57"/>
      <c r="C292" s="57"/>
      <c r="D292" s="58"/>
      <c r="E292" s="58"/>
      <c r="F292" s="58"/>
      <c r="G292" s="46"/>
      <c r="H292" s="47"/>
      <c r="I292" s="59"/>
      <c r="J292" s="56"/>
      <c r="K292" s="61"/>
      <c r="L292" s="61"/>
      <c r="Q292" s="49"/>
      <c r="R292" s="49"/>
      <c r="S292" s="50"/>
      <c r="T292" s="50"/>
      <c r="U292" s="50"/>
      <c r="V292" s="50"/>
      <c r="W292" s="50"/>
      <c r="X292" s="50"/>
      <c r="Y292" s="50"/>
      <c r="Z292" s="50"/>
      <c r="AA292" s="50" t="str">
        <f t="shared" si="64"/>
        <v>NA</v>
      </c>
      <c r="AB292" s="75" t="str">
        <f t="shared" si="65"/>
        <v>NA</v>
      </c>
      <c r="AC292" s="51" t="s">
        <v>1043</v>
      </c>
      <c r="AD292" s="51" t="s">
        <v>1043</v>
      </c>
      <c r="AE292" s="51" t="s">
        <v>1043</v>
      </c>
      <c r="AF292" s="51" t="s">
        <v>1043</v>
      </c>
    </row>
    <row r="293" spans="1:32" x14ac:dyDescent="0.15">
      <c r="A293" s="43"/>
      <c r="B293" s="57"/>
      <c r="C293" s="57"/>
      <c r="D293" s="58"/>
      <c r="E293" s="58"/>
      <c r="F293" s="58"/>
      <c r="G293" s="46"/>
      <c r="H293" s="47"/>
      <c r="I293" s="59"/>
      <c r="J293" s="56"/>
      <c r="K293" s="61"/>
      <c r="L293" s="61"/>
      <c r="Q293" s="49"/>
      <c r="R293" s="49"/>
      <c r="S293" s="50"/>
      <c r="T293" s="50"/>
      <c r="U293" s="50"/>
      <c r="V293" s="50"/>
      <c r="W293" s="50"/>
      <c r="X293" s="50"/>
      <c r="Y293" s="50"/>
      <c r="Z293" s="50"/>
      <c r="AA293" s="50" t="str">
        <f t="shared" si="64"/>
        <v>NA</v>
      </c>
      <c r="AB293" s="75" t="str">
        <f t="shared" si="65"/>
        <v>NA</v>
      </c>
      <c r="AC293" s="51" t="s">
        <v>1043</v>
      </c>
      <c r="AD293" s="51" t="s">
        <v>1043</v>
      </c>
      <c r="AE293" s="51" t="s">
        <v>1043</v>
      </c>
      <c r="AF293" s="51" t="s">
        <v>1043</v>
      </c>
    </row>
    <row r="294" spans="1:32" x14ac:dyDescent="0.15">
      <c r="A294" s="43"/>
      <c r="B294" s="57"/>
      <c r="C294" s="57"/>
      <c r="D294" s="58"/>
      <c r="E294" s="58"/>
      <c r="F294" s="58"/>
      <c r="G294" s="46"/>
      <c r="H294" s="47"/>
      <c r="I294" s="59"/>
      <c r="J294" s="56"/>
      <c r="K294" s="61"/>
      <c r="L294" s="61"/>
      <c r="Q294" s="49"/>
      <c r="R294" s="49"/>
      <c r="S294" s="50"/>
      <c r="T294" s="50"/>
      <c r="U294" s="50"/>
      <c r="V294" s="50"/>
      <c r="W294" s="50"/>
      <c r="X294" s="50"/>
      <c r="Y294" s="50"/>
      <c r="Z294" s="50"/>
      <c r="AA294" s="50" t="str">
        <f t="shared" si="64"/>
        <v>NA</v>
      </c>
      <c r="AB294" s="75" t="str">
        <f t="shared" si="65"/>
        <v>NA</v>
      </c>
      <c r="AC294" s="51" t="s">
        <v>1043</v>
      </c>
      <c r="AD294" s="51" t="s">
        <v>1043</v>
      </c>
      <c r="AE294" s="51" t="s">
        <v>1043</v>
      </c>
      <c r="AF294" s="51" t="s">
        <v>1043</v>
      </c>
    </row>
    <row r="295" spans="1:32" x14ac:dyDescent="0.15">
      <c r="A295" s="43"/>
      <c r="B295" s="57"/>
      <c r="C295" s="57"/>
      <c r="D295" s="58"/>
      <c r="E295" s="58"/>
      <c r="F295" s="58"/>
      <c r="G295" s="46"/>
      <c r="H295" s="47"/>
      <c r="I295" s="59"/>
      <c r="J295" s="56"/>
      <c r="K295" s="61"/>
      <c r="L295" s="61"/>
      <c r="Q295" s="49"/>
      <c r="R295" s="49"/>
      <c r="S295" s="50"/>
      <c r="T295" s="50"/>
      <c r="U295" s="50"/>
      <c r="V295" s="50"/>
      <c r="W295" s="50"/>
      <c r="X295" s="50"/>
      <c r="Y295" s="50"/>
      <c r="Z295" s="50"/>
      <c r="AA295" s="50" t="str">
        <f t="shared" si="64"/>
        <v>NA</v>
      </c>
      <c r="AB295" s="75" t="str">
        <f t="shared" si="65"/>
        <v>NA</v>
      </c>
      <c r="AC295" s="51" t="s">
        <v>1043</v>
      </c>
      <c r="AD295" s="51" t="s">
        <v>1043</v>
      </c>
      <c r="AE295" s="51" t="s">
        <v>1043</v>
      </c>
      <c r="AF295" s="51" t="s">
        <v>1043</v>
      </c>
    </row>
    <row r="296" spans="1:32" x14ac:dyDescent="0.15">
      <c r="A296" s="43"/>
      <c r="B296" s="57"/>
      <c r="C296" s="57"/>
      <c r="D296" s="58"/>
      <c r="E296" s="58"/>
      <c r="F296" s="58"/>
      <c r="G296" s="46"/>
      <c r="H296" s="47"/>
      <c r="I296" s="59"/>
      <c r="J296" s="56"/>
      <c r="K296" s="61"/>
      <c r="L296" s="61"/>
      <c r="Q296" s="49"/>
      <c r="R296" s="49"/>
      <c r="S296" s="50"/>
      <c r="T296" s="50"/>
      <c r="U296" s="50"/>
      <c r="V296" s="50"/>
      <c r="W296" s="50"/>
      <c r="X296" s="50"/>
      <c r="Y296" s="50"/>
      <c r="Z296" s="50"/>
      <c r="AA296" s="50" t="str">
        <f t="shared" si="64"/>
        <v>NA</v>
      </c>
      <c r="AB296" s="75" t="str">
        <f t="shared" si="65"/>
        <v>NA</v>
      </c>
      <c r="AC296" s="51" t="s">
        <v>1043</v>
      </c>
      <c r="AD296" s="51" t="s">
        <v>1043</v>
      </c>
      <c r="AE296" s="51" t="s">
        <v>1043</v>
      </c>
      <c r="AF296" s="51" t="s">
        <v>1043</v>
      </c>
    </row>
    <row r="297" spans="1:32" x14ac:dyDescent="0.15">
      <c r="A297" s="43"/>
      <c r="B297" s="57"/>
      <c r="C297" s="57"/>
      <c r="D297" s="58"/>
      <c r="E297" s="58"/>
      <c r="F297" s="58"/>
      <c r="G297" s="46"/>
      <c r="H297" s="47"/>
      <c r="I297" s="59"/>
      <c r="J297" s="56"/>
      <c r="K297" s="61"/>
      <c r="L297" s="61"/>
      <c r="Q297" s="49"/>
      <c r="R297" s="49"/>
      <c r="S297" s="50"/>
      <c r="T297" s="50"/>
      <c r="U297" s="50"/>
      <c r="V297" s="50"/>
      <c r="W297" s="50"/>
      <c r="X297" s="50"/>
      <c r="Y297" s="50"/>
      <c r="Z297" s="50"/>
      <c r="AA297" s="50" t="str">
        <f t="shared" si="64"/>
        <v>NA</v>
      </c>
      <c r="AB297" s="75" t="str">
        <f t="shared" si="65"/>
        <v>NA</v>
      </c>
      <c r="AC297" s="51" t="s">
        <v>1043</v>
      </c>
      <c r="AD297" s="51" t="s">
        <v>1043</v>
      </c>
      <c r="AE297" s="51" t="s">
        <v>1043</v>
      </c>
      <c r="AF297" s="51" t="s">
        <v>1043</v>
      </c>
    </row>
    <row r="298" spans="1:32" x14ac:dyDescent="0.15">
      <c r="A298" s="43"/>
      <c r="B298" s="57"/>
      <c r="C298" s="57"/>
      <c r="D298" s="58"/>
      <c r="E298" s="58"/>
      <c r="F298" s="58"/>
      <c r="G298" s="46"/>
      <c r="H298" s="47"/>
      <c r="I298" s="59"/>
      <c r="J298" s="56"/>
      <c r="K298" s="61"/>
      <c r="L298" s="61"/>
      <c r="Q298" s="49"/>
      <c r="R298" s="49"/>
      <c r="S298" s="50"/>
      <c r="T298" s="50"/>
      <c r="U298" s="50"/>
      <c r="V298" s="50"/>
      <c r="W298" s="50"/>
      <c r="X298" s="50"/>
      <c r="Y298" s="50"/>
      <c r="Z298" s="50"/>
      <c r="AA298" s="50" t="str">
        <f t="shared" si="64"/>
        <v>NA</v>
      </c>
      <c r="AB298" s="75" t="str">
        <f t="shared" si="65"/>
        <v>NA</v>
      </c>
      <c r="AC298" s="51" t="s">
        <v>1043</v>
      </c>
      <c r="AD298" s="51" t="s">
        <v>1043</v>
      </c>
      <c r="AE298" s="51" t="s">
        <v>1043</v>
      </c>
      <c r="AF298" s="51" t="s">
        <v>1043</v>
      </c>
    </row>
    <row r="299" spans="1:32" x14ac:dyDescent="0.15">
      <c r="A299" s="43"/>
      <c r="B299" s="57"/>
      <c r="C299" s="57"/>
      <c r="D299" s="58"/>
      <c r="E299" s="58"/>
      <c r="F299" s="58"/>
      <c r="G299" s="46"/>
      <c r="H299" s="47"/>
      <c r="I299" s="59"/>
      <c r="J299" s="56"/>
      <c r="K299" s="61"/>
      <c r="L299" s="61"/>
      <c r="Q299" s="49"/>
      <c r="R299" s="49"/>
      <c r="S299" s="50"/>
      <c r="T299" s="50"/>
      <c r="U299" s="50"/>
      <c r="V299" s="50"/>
      <c r="W299" s="50"/>
      <c r="X299" s="50"/>
      <c r="Y299" s="50"/>
      <c r="Z299" s="50"/>
      <c r="AA299" s="50" t="str">
        <f t="shared" si="64"/>
        <v>NA</v>
      </c>
      <c r="AB299" s="75" t="str">
        <f t="shared" si="65"/>
        <v>NA</v>
      </c>
      <c r="AC299" s="51" t="s">
        <v>1043</v>
      </c>
      <c r="AD299" s="51" t="s">
        <v>1043</v>
      </c>
      <c r="AE299" s="51" t="s">
        <v>1043</v>
      </c>
      <c r="AF299" s="51" t="s">
        <v>1043</v>
      </c>
    </row>
    <row r="300" spans="1:32" x14ac:dyDescent="0.15">
      <c r="A300" s="43"/>
      <c r="B300" s="57"/>
      <c r="C300" s="57"/>
      <c r="D300" s="58"/>
      <c r="E300" s="58"/>
      <c r="F300" s="58"/>
      <c r="G300" s="46"/>
      <c r="H300" s="47"/>
      <c r="I300" s="59"/>
      <c r="J300" s="56"/>
      <c r="K300" s="61"/>
      <c r="L300" s="61"/>
      <c r="Q300" s="49"/>
      <c r="R300" s="49"/>
      <c r="S300" s="50"/>
      <c r="T300" s="50"/>
      <c r="U300" s="50"/>
      <c r="V300" s="50"/>
      <c r="W300" s="50"/>
      <c r="X300" s="50"/>
      <c r="Y300" s="50"/>
      <c r="Z300" s="50"/>
      <c r="AA300" s="50" t="str">
        <f t="shared" si="64"/>
        <v>NA</v>
      </c>
      <c r="AB300" s="75" t="str">
        <f t="shared" si="65"/>
        <v>NA</v>
      </c>
      <c r="AC300" s="51" t="s">
        <v>1043</v>
      </c>
      <c r="AD300" s="51" t="s">
        <v>1043</v>
      </c>
      <c r="AE300" s="51" t="s">
        <v>1043</v>
      </c>
      <c r="AF300" s="51" t="s">
        <v>1043</v>
      </c>
    </row>
    <row r="301" spans="1:32" x14ac:dyDescent="0.15">
      <c r="A301" s="43"/>
      <c r="B301" s="57"/>
      <c r="C301" s="57"/>
      <c r="D301" s="58"/>
      <c r="E301" s="58"/>
      <c r="F301" s="58"/>
      <c r="G301" s="46"/>
      <c r="H301" s="47"/>
      <c r="I301" s="59"/>
      <c r="J301" s="56"/>
      <c r="K301" s="61"/>
      <c r="L301" s="61"/>
      <c r="Q301" s="49"/>
      <c r="R301" s="49"/>
      <c r="S301" s="50"/>
      <c r="T301" s="50"/>
      <c r="U301" s="50"/>
      <c r="V301" s="50"/>
      <c r="W301" s="50"/>
      <c r="X301" s="50"/>
      <c r="Y301" s="50"/>
      <c r="Z301" s="50"/>
      <c r="AA301" s="50" t="str">
        <f t="shared" si="64"/>
        <v>NA</v>
      </c>
      <c r="AB301" s="75" t="str">
        <f t="shared" si="65"/>
        <v>NA</v>
      </c>
      <c r="AC301" s="51" t="s">
        <v>1043</v>
      </c>
      <c r="AD301" s="51" t="s">
        <v>1043</v>
      </c>
      <c r="AE301" s="51" t="s">
        <v>1043</v>
      </c>
      <c r="AF301" s="51" t="s">
        <v>1043</v>
      </c>
    </row>
    <row r="302" spans="1:32" x14ac:dyDescent="0.15">
      <c r="A302" s="43"/>
      <c r="B302" s="57"/>
      <c r="C302" s="57"/>
      <c r="D302" s="58"/>
      <c r="E302" s="58"/>
      <c r="F302" s="58"/>
      <c r="G302" s="46"/>
      <c r="H302" s="47"/>
      <c r="I302" s="59"/>
      <c r="J302" s="56"/>
      <c r="K302" s="61"/>
      <c r="L302" s="61"/>
      <c r="Q302" s="49"/>
      <c r="R302" s="49"/>
      <c r="S302" s="50"/>
      <c r="T302" s="50"/>
      <c r="U302" s="50"/>
      <c r="V302" s="50"/>
      <c r="W302" s="50"/>
      <c r="X302" s="50"/>
      <c r="Y302" s="50"/>
      <c r="Z302" s="50"/>
      <c r="AA302" s="50" t="str">
        <f t="shared" si="64"/>
        <v>NA</v>
      </c>
      <c r="AB302" s="75" t="str">
        <f t="shared" si="65"/>
        <v>NA</v>
      </c>
      <c r="AC302" s="51" t="s">
        <v>1043</v>
      </c>
      <c r="AD302" s="51" t="s">
        <v>1043</v>
      </c>
      <c r="AE302" s="51" t="s">
        <v>1043</v>
      </c>
      <c r="AF302" s="51" t="s">
        <v>1043</v>
      </c>
    </row>
    <row r="303" spans="1:32" x14ac:dyDescent="0.15">
      <c r="A303" s="43" t="s">
        <v>1068</v>
      </c>
      <c r="B303" s="57">
        <v>410</v>
      </c>
      <c r="C303" s="57" t="s">
        <v>1069</v>
      </c>
      <c r="D303" s="58"/>
      <c r="E303" s="58">
        <v>1</v>
      </c>
      <c r="F303" s="58">
        <v>5</v>
      </c>
      <c r="G303" s="46"/>
      <c r="H303" s="47"/>
      <c r="I303" s="59"/>
      <c r="J303" s="56"/>
      <c r="K303" s="61"/>
      <c r="L303" s="61"/>
      <c r="N303" s="77" t="e">
        <f>(0.5*F303/5+0.25*(1-(G303-1)/10)+0.25*(IF(H303="AC",1,0)/G303))*10000</f>
        <v>#DIV/0!</v>
      </c>
      <c r="O303" s="77" t="e">
        <f>AVERAGE($N$2:N303)</f>
        <v>#DIV/0!</v>
      </c>
      <c r="P303" s="77" t="e">
        <f>O303-O283</f>
        <v>#DIV/0!</v>
      </c>
      <c r="Q303" s="49">
        <f>AVERAGE(F275:F303)</f>
        <v>2.6666666666666665</v>
      </c>
      <c r="R303" s="49">
        <f>AVERAGE(G275:G303)</f>
        <v>2.0588235294117645</v>
      </c>
      <c r="S303" s="50">
        <f>COUNTIF(H276:H303, "AC")/SUM(G276:G303)</f>
        <v>0.47058823529411764</v>
      </c>
      <c r="T303" s="50">
        <f>(Q303/5*0.5+(1-(R303-1)/10)*0.25+S303*0.25)*10000</f>
        <v>6078.4313725490201</v>
      </c>
      <c r="U303" s="50">
        <f>T303-T283</f>
        <v>53.431372549020125</v>
      </c>
      <c r="V303" s="50">
        <f>IF(A303&lt;&gt;"",AVERAGE($F$2:F303),"")</f>
        <v>1.3402061855670102</v>
      </c>
      <c r="W303" s="50">
        <f>IF(A303&lt;&gt;"", AVERAGE($G$2:G303), "")</f>
        <v>1.6655172413793105</v>
      </c>
      <c r="X303" s="50">
        <f>IF(A303&lt;&gt;"", COUNTIF($H$2:H303, "AC")/SUM($G$2:G303), "")</f>
        <v>0.587991718426501</v>
      </c>
      <c r="Y303" s="50">
        <f>IF(A303&lt;&gt;"", V303/5*0.5+(1-(W303-1)/10)*0.25+X303*0.25, "")*10000</f>
        <v>5143.8061712884355</v>
      </c>
      <c r="Z303" s="50">
        <f>Y303-Y283</f>
        <v>35.459901541380532</v>
      </c>
      <c r="AA303" s="50">
        <f>IF(ISERROR(MIN(86400*AB303/(4*3600), 1)), "NA", MIN(86400*AB303/(4*3600), 1))</f>
        <v>0.18312500000000001</v>
      </c>
      <c r="AB303" s="75">
        <f>IF(AC303="-","NA",SUM(AC303:AF303))</f>
        <v>3.0520833333333334E-2</v>
      </c>
      <c r="AC303" s="51">
        <v>3.0520833333333334E-2</v>
      </c>
      <c r="AD303" s="51" t="s">
        <v>1043</v>
      </c>
      <c r="AE303" s="51" t="s">
        <v>1043</v>
      </c>
      <c r="AF303" s="51" t="s">
        <v>1043</v>
      </c>
    </row>
    <row r="304" spans="1:32" x14ac:dyDescent="0.15">
      <c r="A304" s="43" t="s">
        <v>976</v>
      </c>
      <c r="B304" s="57">
        <v>162</v>
      </c>
      <c r="C304" s="57" t="s">
        <v>1070</v>
      </c>
      <c r="D304" s="58"/>
      <c r="E304" s="58"/>
      <c r="F304" s="58"/>
      <c r="G304" s="46"/>
      <c r="H304" s="47"/>
      <c r="I304" s="59"/>
      <c r="J304" s="56"/>
      <c r="K304" s="61"/>
      <c r="L304" s="61"/>
      <c r="N304" s="77" t="e">
        <f>(0.5*F304/5+0.25*(1-(G304-1)/10)+0.25*(IF(H304="AC",1,0)/G304))*10000</f>
        <v>#DIV/0!</v>
      </c>
      <c r="O304" s="77" t="e">
        <f>AVERAGE($N$2:N304)</f>
        <v>#DIV/0!</v>
      </c>
      <c r="P304" s="77" t="e">
        <f>O304-O303</f>
        <v>#DIV/0!</v>
      </c>
      <c r="Q304" s="49">
        <f>AVERAGE(F276:F304)</f>
        <v>2.7058823529411766</v>
      </c>
      <c r="R304" s="49">
        <f>AVERAGE(G276:G304)</f>
        <v>2.125</v>
      </c>
      <c r="S304" s="50">
        <f>COUNTIF(H277:H304, "AC")/SUM(G277:G304)</f>
        <v>0.4838709677419355</v>
      </c>
      <c r="T304" s="50">
        <f>(Q304/5*0.5+(1-(R304-1)/10)*0.25+S304*0.25)*10000</f>
        <v>6134.3097722960165</v>
      </c>
      <c r="U304" s="50">
        <f>T304-T303</f>
        <v>55.878399746996365</v>
      </c>
      <c r="V304" s="50">
        <f>IF(A304&lt;&gt;"",AVERAGE($F$2:F304),"")</f>
        <v>1.3402061855670102</v>
      </c>
      <c r="W304" s="50">
        <f>IF(A304&lt;&gt;"", AVERAGE($G$2:G304), "")</f>
        <v>1.6655172413793105</v>
      </c>
      <c r="X304" s="50">
        <f>IF(A304&lt;&gt;"", COUNTIF($H$2:H304, "AC")/SUM($G$2:G304), "")</f>
        <v>0.587991718426501</v>
      </c>
      <c r="Y304" s="50">
        <f>IF(A304&lt;&gt;"", V304/5*0.5+(1-(W304-1)/10)*0.25+X304*0.25, "")*10000</f>
        <v>5143.8061712884355</v>
      </c>
      <c r="Z304" s="50">
        <f>Y304-Y303</f>
        <v>0</v>
      </c>
      <c r="AA304" s="50">
        <f>IF(ISERROR(MIN(86400*AB304/(4*3600), 1)), "NA", MIN(86400*AB304/(4*3600), 1))</f>
        <v>4.0138888888888891E-2</v>
      </c>
      <c r="AB304" s="75">
        <f>IF(AC304="-","NA",SUM(AC304:AF304))</f>
        <v>6.6898148148148142E-3</v>
      </c>
      <c r="AC304" s="51">
        <v>6.6898148148148142E-3</v>
      </c>
      <c r="AD304" s="51" t="s">
        <v>1043</v>
      </c>
      <c r="AE304" s="51" t="s">
        <v>1043</v>
      </c>
      <c r="AF304" s="51" t="s">
        <v>1043</v>
      </c>
    </row>
    <row r="305" spans="1:32" x14ac:dyDescent="0.15">
      <c r="A305" s="43"/>
      <c r="B305" s="57"/>
      <c r="C305" s="57"/>
      <c r="D305" s="58"/>
      <c r="E305" s="58"/>
      <c r="F305" s="58"/>
      <c r="G305" s="46"/>
      <c r="H305" s="47"/>
      <c r="I305" s="59"/>
      <c r="J305" s="56"/>
      <c r="K305" s="61"/>
      <c r="L305" s="61"/>
      <c r="Q305" s="49"/>
      <c r="R305" s="49"/>
      <c r="S305" s="50"/>
      <c r="T305" s="50"/>
      <c r="U305" s="50"/>
      <c r="V305" s="50"/>
      <c r="W305" s="50"/>
      <c r="X305" s="50"/>
      <c r="Y305" s="50"/>
      <c r="Z305" s="50"/>
      <c r="AA305" s="50" t="str">
        <f t="shared" si="64"/>
        <v>NA</v>
      </c>
      <c r="AB305" s="75" t="str">
        <f t="shared" si="65"/>
        <v>NA</v>
      </c>
      <c r="AC305" s="51" t="s">
        <v>1043</v>
      </c>
      <c r="AD305" s="51" t="s">
        <v>1043</v>
      </c>
      <c r="AE305" s="51" t="s">
        <v>1043</v>
      </c>
      <c r="AF305" s="51" t="s">
        <v>1043</v>
      </c>
    </row>
    <row r="306" spans="1:32" x14ac:dyDescent="0.15">
      <c r="A306" s="43"/>
      <c r="B306" s="57"/>
      <c r="C306" s="57"/>
      <c r="D306" s="58"/>
      <c r="E306" s="58"/>
      <c r="F306" s="58"/>
      <c r="G306" s="46"/>
      <c r="H306" s="47"/>
      <c r="I306" s="59"/>
      <c r="J306" s="56"/>
      <c r="K306" s="61"/>
      <c r="L306" s="61"/>
      <c r="Q306" s="49"/>
      <c r="R306" s="49"/>
      <c r="S306" s="50"/>
      <c r="T306" s="50"/>
      <c r="U306" s="50"/>
      <c r="V306" s="50"/>
      <c r="W306" s="50"/>
      <c r="X306" s="50"/>
      <c r="Y306" s="50"/>
      <c r="Z306" s="50"/>
      <c r="AA306" s="50" t="str">
        <f t="shared" si="64"/>
        <v>NA</v>
      </c>
      <c r="AB306" s="75" t="str">
        <f t="shared" si="65"/>
        <v>NA</v>
      </c>
      <c r="AC306" s="51" t="s">
        <v>1043</v>
      </c>
      <c r="AD306" s="51" t="s">
        <v>1043</v>
      </c>
      <c r="AE306" s="51" t="s">
        <v>1043</v>
      </c>
      <c r="AF306" s="51" t="s">
        <v>1043</v>
      </c>
    </row>
    <row r="307" spans="1:32" x14ac:dyDescent="0.15">
      <c r="A307" s="43"/>
      <c r="B307" s="57"/>
      <c r="C307" s="57"/>
      <c r="D307" s="58"/>
      <c r="E307" s="58"/>
      <c r="F307" s="58"/>
      <c r="G307" s="46"/>
      <c r="H307" s="47"/>
      <c r="I307" s="59"/>
      <c r="J307" s="56"/>
      <c r="K307" s="61"/>
      <c r="L307" s="61"/>
      <c r="Q307" s="49"/>
      <c r="R307" s="49"/>
      <c r="S307" s="50"/>
      <c r="T307" s="50"/>
      <c r="U307" s="50"/>
      <c r="V307" s="50"/>
      <c r="W307" s="50"/>
      <c r="X307" s="50"/>
      <c r="Y307" s="50"/>
      <c r="Z307" s="50"/>
      <c r="AA307" s="50" t="str">
        <f t="shared" si="64"/>
        <v>NA</v>
      </c>
      <c r="AB307" s="75" t="str">
        <f t="shared" si="65"/>
        <v>NA</v>
      </c>
      <c r="AC307" s="51" t="s">
        <v>1043</v>
      </c>
      <c r="AD307" s="51" t="s">
        <v>1043</v>
      </c>
      <c r="AE307" s="51" t="s">
        <v>1043</v>
      </c>
      <c r="AF307" s="51" t="s">
        <v>1043</v>
      </c>
    </row>
    <row r="308" spans="1:32" x14ac:dyDescent="0.15">
      <c r="A308" s="43"/>
      <c r="B308" s="57"/>
      <c r="C308" s="57"/>
      <c r="D308" s="58"/>
      <c r="E308" s="58"/>
      <c r="F308" s="58"/>
      <c r="G308" s="46"/>
      <c r="H308" s="47"/>
      <c r="I308" s="59"/>
      <c r="J308" s="56"/>
      <c r="K308" s="61"/>
      <c r="L308" s="61"/>
      <c r="Q308" s="49"/>
      <c r="R308" s="49"/>
      <c r="S308" s="50"/>
      <c r="T308" s="50"/>
      <c r="U308" s="50"/>
      <c r="V308" s="50"/>
      <c r="W308" s="50"/>
      <c r="X308" s="50"/>
      <c r="Y308" s="50"/>
      <c r="Z308" s="50"/>
      <c r="AA308" s="50" t="str">
        <f t="shared" si="64"/>
        <v>NA</v>
      </c>
      <c r="AB308" s="75" t="str">
        <f t="shared" si="65"/>
        <v>NA</v>
      </c>
      <c r="AC308" s="51" t="s">
        <v>1043</v>
      </c>
      <c r="AD308" s="51" t="s">
        <v>1043</v>
      </c>
      <c r="AE308" s="51" t="s">
        <v>1043</v>
      </c>
      <c r="AF308" s="51" t="s">
        <v>1043</v>
      </c>
    </row>
    <row r="309" spans="1:32" x14ac:dyDescent="0.15">
      <c r="A309" s="43"/>
      <c r="B309" s="57"/>
      <c r="C309" s="57"/>
      <c r="D309" s="58"/>
      <c r="E309" s="58"/>
      <c r="F309" s="58"/>
      <c r="G309" s="46"/>
      <c r="H309" s="47"/>
      <c r="I309" s="59"/>
      <c r="J309" s="56"/>
      <c r="K309" s="61"/>
      <c r="L309" s="61"/>
      <c r="Q309" s="49"/>
      <c r="R309" s="49"/>
      <c r="S309" s="50"/>
      <c r="T309" s="50"/>
      <c r="U309" s="50"/>
      <c r="V309" s="50"/>
      <c r="W309" s="50"/>
      <c r="X309" s="50"/>
      <c r="Y309" s="50"/>
      <c r="Z309" s="50"/>
      <c r="AA309" s="50" t="str">
        <f t="shared" si="64"/>
        <v>NA</v>
      </c>
      <c r="AB309" s="75" t="str">
        <f t="shared" si="65"/>
        <v>NA</v>
      </c>
      <c r="AC309" s="51" t="s">
        <v>1043</v>
      </c>
      <c r="AD309" s="51" t="s">
        <v>1043</v>
      </c>
      <c r="AE309" s="51" t="s">
        <v>1043</v>
      </c>
      <c r="AF309" s="51" t="s">
        <v>1043</v>
      </c>
    </row>
    <row r="310" spans="1:32" x14ac:dyDescent="0.15">
      <c r="A310" s="43"/>
      <c r="B310" s="57"/>
      <c r="C310" s="57"/>
      <c r="D310" s="58"/>
      <c r="E310" s="58"/>
      <c r="F310" s="58"/>
      <c r="G310" s="46"/>
      <c r="H310" s="47"/>
      <c r="I310" s="59"/>
      <c r="J310" s="56"/>
      <c r="K310" s="61"/>
      <c r="L310" s="61"/>
      <c r="Q310" s="49"/>
      <c r="R310" s="49"/>
      <c r="S310" s="50"/>
      <c r="T310" s="50"/>
      <c r="U310" s="50"/>
      <c r="V310" s="50"/>
      <c r="W310" s="50"/>
      <c r="X310" s="50"/>
      <c r="Y310" s="50"/>
      <c r="Z310" s="50"/>
      <c r="AA310" s="50" t="str">
        <f t="shared" si="64"/>
        <v>NA</v>
      </c>
      <c r="AB310" s="75" t="str">
        <f t="shared" si="65"/>
        <v>NA</v>
      </c>
      <c r="AC310" s="51" t="s">
        <v>1043</v>
      </c>
      <c r="AD310" s="51" t="s">
        <v>1043</v>
      </c>
      <c r="AE310" s="51" t="s">
        <v>1043</v>
      </c>
      <c r="AF310" s="51" t="s">
        <v>1043</v>
      </c>
    </row>
    <row r="311" spans="1:32" x14ac:dyDescent="0.15">
      <c r="A311" s="43"/>
      <c r="B311" s="57"/>
      <c r="C311" s="57"/>
      <c r="D311" s="58"/>
      <c r="E311" s="58"/>
      <c r="F311" s="58"/>
      <c r="G311" s="46"/>
      <c r="H311" s="47"/>
      <c r="I311" s="59"/>
      <c r="J311" s="56"/>
      <c r="K311" s="61"/>
      <c r="L311" s="61"/>
      <c r="Q311" s="49"/>
      <c r="R311" s="49"/>
      <c r="S311" s="50"/>
      <c r="T311" s="50"/>
      <c r="U311" s="50"/>
      <c r="V311" s="50"/>
      <c r="W311" s="50"/>
      <c r="X311" s="50"/>
      <c r="Y311" s="50"/>
      <c r="Z311" s="50"/>
      <c r="AA311" s="50" t="str">
        <f t="shared" si="64"/>
        <v>NA</v>
      </c>
      <c r="AB311" s="75" t="str">
        <f t="shared" si="65"/>
        <v>NA</v>
      </c>
      <c r="AC311" s="51" t="s">
        <v>1043</v>
      </c>
      <c r="AD311" s="51" t="s">
        <v>1043</v>
      </c>
      <c r="AE311" s="51" t="s">
        <v>1043</v>
      </c>
      <c r="AF311" s="51" t="s">
        <v>1043</v>
      </c>
    </row>
    <row r="312" spans="1:32" x14ac:dyDescent="0.15">
      <c r="A312" s="43"/>
      <c r="B312" s="57"/>
      <c r="C312" s="57"/>
      <c r="D312" s="58"/>
      <c r="E312" s="58"/>
      <c r="F312" s="58"/>
      <c r="G312" s="46"/>
      <c r="H312" s="47"/>
      <c r="I312" s="59"/>
      <c r="J312" s="56"/>
      <c r="K312" s="61"/>
      <c r="L312" s="61"/>
      <c r="Q312" s="49"/>
      <c r="R312" s="49"/>
      <c r="S312" s="50"/>
      <c r="T312" s="50"/>
      <c r="U312" s="50"/>
      <c r="V312" s="50"/>
      <c r="W312" s="50"/>
      <c r="X312" s="50"/>
      <c r="Y312" s="50"/>
      <c r="Z312" s="50"/>
      <c r="AA312" s="50" t="str">
        <f t="shared" si="64"/>
        <v>NA</v>
      </c>
      <c r="AB312" s="75" t="str">
        <f t="shared" si="65"/>
        <v>NA</v>
      </c>
      <c r="AC312" s="51" t="s">
        <v>1043</v>
      </c>
      <c r="AD312" s="51" t="s">
        <v>1043</v>
      </c>
      <c r="AE312" s="51" t="s">
        <v>1043</v>
      </c>
      <c r="AF312" s="51" t="s">
        <v>1043</v>
      </c>
    </row>
    <row r="313" spans="1:32" x14ac:dyDescent="0.15">
      <c r="A313" s="43"/>
      <c r="B313" s="57"/>
      <c r="C313" s="57"/>
      <c r="D313" s="58"/>
      <c r="E313" s="58"/>
      <c r="F313" s="58"/>
      <c r="G313" s="46"/>
      <c r="H313" s="47"/>
      <c r="I313" s="59"/>
      <c r="J313" s="56"/>
      <c r="K313" s="61"/>
      <c r="L313" s="61"/>
      <c r="Q313" s="49"/>
      <c r="R313" s="49"/>
      <c r="S313" s="50"/>
      <c r="T313" s="50"/>
      <c r="U313" s="50"/>
      <c r="V313" s="50"/>
      <c r="W313" s="50"/>
      <c r="X313" s="50"/>
      <c r="Y313" s="50"/>
      <c r="Z313" s="50"/>
      <c r="AA313" s="50" t="str">
        <f t="shared" si="64"/>
        <v>NA</v>
      </c>
      <c r="AB313" s="75" t="str">
        <f t="shared" si="65"/>
        <v>NA</v>
      </c>
      <c r="AC313" s="51" t="s">
        <v>1043</v>
      </c>
      <c r="AD313" s="51" t="s">
        <v>1043</v>
      </c>
      <c r="AE313" s="51" t="s">
        <v>1043</v>
      </c>
      <c r="AF313" s="51" t="s">
        <v>1043</v>
      </c>
    </row>
    <row r="314" spans="1:32" x14ac:dyDescent="0.15">
      <c r="A314" s="43"/>
      <c r="B314" s="57"/>
      <c r="C314" s="57"/>
      <c r="D314" s="58"/>
      <c r="E314" s="58"/>
      <c r="F314" s="58"/>
      <c r="G314" s="46"/>
      <c r="H314" s="47"/>
      <c r="I314" s="59"/>
      <c r="J314" s="56"/>
      <c r="K314" s="61"/>
      <c r="L314" s="61"/>
      <c r="Q314" s="49"/>
      <c r="R314" s="49"/>
      <c r="S314" s="50"/>
      <c r="T314" s="50"/>
      <c r="U314" s="50"/>
      <c r="V314" s="50"/>
      <c r="W314" s="50"/>
      <c r="X314" s="50"/>
      <c r="Y314" s="50"/>
      <c r="Z314" s="50"/>
      <c r="AA314" s="50" t="str">
        <f t="shared" si="64"/>
        <v>NA</v>
      </c>
      <c r="AB314" s="75" t="str">
        <f t="shared" si="65"/>
        <v>NA</v>
      </c>
      <c r="AC314" s="51" t="s">
        <v>1043</v>
      </c>
      <c r="AD314" s="51" t="s">
        <v>1043</v>
      </c>
      <c r="AE314" s="51" t="s">
        <v>1043</v>
      </c>
      <c r="AF314" s="51" t="s">
        <v>1043</v>
      </c>
    </row>
    <row r="315" spans="1:32" x14ac:dyDescent="0.15">
      <c r="A315" s="43"/>
      <c r="B315" s="57"/>
      <c r="C315" s="57"/>
      <c r="D315" s="58"/>
      <c r="E315" s="58"/>
      <c r="F315" s="58"/>
      <c r="G315" s="46"/>
      <c r="H315" s="47"/>
      <c r="I315" s="59"/>
      <c r="J315" s="56"/>
      <c r="K315" s="61"/>
      <c r="L315" s="61"/>
      <c r="Q315" s="49"/>
      <c r="R315" s="49"/>
      <c r="S315" s="50"/>
      <c r="T315" s="50"/>
      <c r="U315" s="50"/>
      <c r="V315" s="50"/>
      <c r="W315" s="50"/>
      <c r="X315" s="50"/>
      <c r="Y315" s="50"/>
      <c r="Z315" s="50"/>
      <c r="AA315" s="50" t="str">
        <f t="shared" si="64"/>
        <v>NA</v>
      </c>
      <c r="AB315" s="75" t="str">
        <f t="shared" si="65"/>
        <v>NA</v>
      </c>
      <c r="AC315" s="51" t="s">
        <v>1043</v>
      </c>
      <c r="AD315" s="51" t="s">
        <v>1043</v>
      </c>
      <c r="AE315" s="51" t="s">
        <v>1043</v>
      </c>
      <c r="AF315" s="51" t="s">
        <v>1043</v>
      </c>
    </row>
    <row r="316" spans="1:32" x14ac:dyDescent="0.15">
      <c r="A316" s="43"/>
      <c r="B316" s="57"/>
      <c r="C316" s="57"/>
      <c r="D316" s="58"/>
      <c r="E316" s="58"/>
      <c r="F316" s="58"/>
      <c r="G316" s="46"/>
      <c r="H316" s="47"/>
      <c r="I316" s="59"/>
      <c r="J316" s="56"/>
      <c r="K316" s="61"/>
      <c r="L316" s="61"/>
      <c r="Q316" s="49"/>
      <c r="R316" s="49"/>
      <c r="S316" s="50"/>
      <c r="T316" s="50"/>
      <c r="U316" s="50"/>
      <c r="V316" s="50"/>
      <c r="W316" s="50"/>
      <c r="X316" s="50"/>
      <c r="Y316" s="50"/>
      <c r="Z316" s="50"/>
      <c r="AA316" s="50" t="str">
        <f t="shared" si="64"/>
        <v>NA</v>
      </c>
      <c r="AB316" s="75" t="str">
        <f t="shared" si="65"/>
        <v>NA</v>
      </c>
      <c r="AC316" s="51" t="s">
        <v>1043</v>
      </c>
      <c r="AD316" s="51" t="s">
        <v>1043</v>
      </c>
      <c r="AE316" s="51" t="s">
        <v>1043</v>
      </c>
      <c r="AF316" s="51" t="s">
        <v>1043</v>
      </c>
    </row>
    <row r="317" spans="1:32" x14ac:dyDescent="0.15">
      <c r="A317" s="43"/>
      <c r="B317" s="57"/>
      <c r="C317" s="57"/>
      <c r="D317" s="58"/>
      <c r="E317" s="58"/>
      <c r="F317" s="58"/>
      <c r="G317" s="46"/>
      <c r="H317" s="47"/>
      <c r="I317" s="59"/>
      <c r="J317" s="56"/>
      <c r="K317" s="61"/>
      <c r="L317" s="61"/>
      <c r="Q317" s="49"/>
      <c r="R317" s="49"/>
      <c r="S317" s="50"/>
      <c r="T317" s="50"/>
      <c r="U317" s="50"/>
      <c r="V317" s="50"/>
      <c r="W317" s="50"/>
      <c r="X317" s="50"/>
      <c r="Y317" s="50"/>
      <c r="Z317" s="50"/>
      <c r="AA317" s="50" t="str">
        <f t="shared" si="64"/>
        <v>NA</v>
      </c>
      <c r="AB317" s="75" t="str">
        <f t="shared" si="65"/>
        <v>NA</v>
      </c>
      <c r="AC317" s="51" t="s">
        <v>1043</v>
      </c>
      <c r="AD317" s="51" t="s">
        <v>1043</v>
      </c>
      <c r="AE317" s="51" t="s">
        <v>1043</v>
      </c>
      <c r="AF317" s="51" t="s">
        <v>1043</v>
      </c>
    </row>
    <row r="318" spans="1:32" x14ac:dyDescent="0.15">
      <c r="A318" s="43"/>
      <c r="B318" s="57"/>
      <c r="C318" s="57"/>
      <c r="D318" s="58"/>
      <c r="E318" s="58"/>
      <c r="F318" s="58"/>
      <c r="G318" s="46"/>
      <c r="H318" s="47"/>
      <c r="I318" s="59"/>
      <c r="J318" s="56"/>
      <c r="K318" s="61"/>
      <c r="L318" s="61"/>
      <c r="Q318" s="49"/>
      <c r="R318" s="49"/>
      <c r="S318" s="50"/>
      <c r="T318" s="50"/>
      <c r="U318" s="50"/>
      <c r="V318" s="50"/>
      <c r="W318" s="50"/>
      <c r="X318" s="50"/>
      <c r="Y318" s="50"/>
      <c r="Z318" s="50"/>
      <c r="AA318" s="50" t="str">
        <f t="shared" si="64"/>
        <v>NA</v>
      </c>
      <c r="AB318" s="75" t="str">
        <f t="shared" si="65"/>
        <v>NA</v>
      </c>
      <c r="AC318" s="51" t="s">
        <v>1043</v>
      </c>
      <c r="AD318" s="51" t="s">
        <v>1043</v>
      </c>
      <c r="AE318" s="51" t="s">
        <v>1043</v>
      </c>
      <c r="AF318" s="51" t="s">
        <v>1043</v>
      </c>
    </row>
    <row r="319" spans="1:32" x14ac:dyDescent="0.15">
      <c r="A319" s="43"/>
      <c r="B319" s="57"/>
      <c r="C319" s="57"/>
      <c r="D319" s="58"/>
      <c r="E319" s="58"/>
      <c r="F319" s="58"/>
      <c r="G319" s="46"/>
      <c r="H319" s="47"/>
      <c r="I319" s="59"/>
      <c r="J319" s="56"/>
      <c r="K319" s="61"/>
      <c r="L319" s="61"/>
      <c r="Q319" s="49"/>
      <c r="R319" s="49"/>
      <c r="S319" s="50"/>
      <c r="T319" s="50"/>
      <c r="U319" s="50"/>
      <c r="V319" s="50"/>
      <c r="W319" s="50"/>
      <c r="X319" s="50"/>
      <c r="Y319" s="50"/>
      <c r="Z319" s="50"/>
      <c r="AA319" s="50" t="str">
        <f t="shared" si="64"/>
        <v>NA</v>
      </c>
      <c r="AB319" s="75" t="str">
        <f t="shared" si="65"/>
        <v>NA</v>
      </c>
      <c r="AC319" s="51" t="s">
        <v>1043</v>
      </c>
      <c r="AD319" s="51" t="s">
        <v>1043</v>
      </c>
      <c r="AE319" s="51" t="s">
        <v>1043</v>
      </c>
      <c r="AF319" s="51" t="s">
        <v>1043</v>
      </c>
    </row>
    <row r="320" spans="1:32" x14ac:dyDescent="0.15">
      <c r="A320" s="43"/>
      <c r="B320" s="57"/>
      <c r="C320" s="57"/>
      <c r="D320" s="58"/>
      <c r="E320" s="58"/>
      <c r="F320" s="58"/>
      <c r="G320" s="46"/>
      <c r="H320" s="47"/>
      <c r="I320" s="59"/>
      <c r="J320" s="56"/>
      <c r="K320" s="61"/>
      <c r="L320" s="61"/>
      <c r="Q320" s="49"/>
      <c r="R320" s="49"/>
      <c r="S320" s="50"/>
      <c r="T320" s="50"/>
      <c r="U320" s="50"/>
      <c r="V320" s="50"/>
      <c r="W320" s="50"/>
      <c r="X320" s="50"/>
      <c r="Y320" s="50"/>
      <c r="Z320" s="50"/>
      <c r="AA320" s="50" t="str">
        <f t="shared" si="64"/>
        <v>NA</v>
      </c>
      <c r="AB320" s="75" t="str">
        <f t="shared" si="65"/>
        <v>NA</v>
      </c>
      <c r="AC320" s="51" t="s">
        <v>1043</v>
      </c>
      <c r="AD320" s="51" t="s">
        <v>1043</v>
      </c>
      <c r="AE320" s="51" t="s">
        <v>1043</v>
      </c>
      <c r="AF320" s="51" t="s">
        <v>1043</v>
      </c>
    </row>
    <row r="321" spans="1:32" x14ac:dyDescent="0.15">
      <c r="A321" s="43"/>
      <c r="B321" s="57"/>
      <c r="C321" s="57"/>
      <c r="D321" s="58"/>
      <c r="E321" s="58"/>
      <c r="F321" s="58"/>
      <c r="G321" s="46"/>
      <c r="H321" s="47"/>
      <c r="I321" s="59"/>
      <c r="J321" s="56"/>
      <c r="K321" s="61"/>
      <c r="L321" s="61"/>
      <c r="Q321" s="49"/>
      <c r="R321" s="49"/>
      <c r="S321" s="50"/>
      <c r="T321" s="50"/>
      <c r="U321" s="50"/>
      <c r="V321" s="50"/>
      <c r="W321" s="50"/>
      <c r="X321" s="50"/>
      <c r="Y321" s="50"/>
      <c r="Z321" s="50"/>
      <c r="AA321" s="50" t="str">
        <f t="shared" si="64"/>
        <v>NA</v>
      </c>
      <c r="AB321" s="75" t="str">
        <f t="shared" si="65"/>
        <v>NA</v>
      </c>
      <c r="AC321" s="51" t="s">
        <v>1043</v>
      </c>
      <c r="AD321" s="51" t="s">
        <v>1043</v>
      </c>
      <c r="AE321" s="51" t="s">
        <v>1043</v>
      </c>
      <c r="AF321" s="51" t="s">
        <v>1043</v>
      </c>
    </row>
    <row r="322" spans="1:32" x14ac:dyDescent="0.15">
      <c r="A322" s="43"/>
      <c r="B322" s="57"/>
      <c r="C322" s="57"/>
      <c r="D322" s="58"/>
      <c r="E322" s="58"/>
      <c r="F322" s="58"/>
      <c r="G322" s="46"/>
      <c r="H322" s="47"/>
      <c r="I322" s="59"/>
      <c r="J322" s="56"/>
      <c r="K322" s="61"/>
      <c r="L322" s="61"/>
      <c r="Q322" s="49"/>
      <c r="R322" s="49"/>
      <c r="S322" s="50"/>
      <c r="T322" s="50"/>
      <c r="U322" s="50"/>
      <c r="V322" s="50"/>
      <c r="W322" s="50"/>
      <c r="X322" s="50"/>
      <c r="Y322" s="50"/>
      <c r="Z322" s="50"/>
      <c r="AA322" s="50" t="str">
        <f t="shared" si="64"/>
        <v>NA</v>
      </c>
      <c r="AB322" s="75" t="str">
        <f t="shared" si="65"/>
        <v>NA</v>
      </c>
      <c r="AC322" s="51" t="s">
        <v>1043</v>
      </c>
      <c r="AD322" s="51" t="s">
        <v>1043</v>
      </c>
      <c r="AE322" s="51" t="s">
        <v>1043</v>
      </c>
      <c r="AF322" s="51" t="s">
        <v>1043</v>
      </c>
    </row>
    <row r="323" spans="1:32" x14ac:dyDescent="0.15">
      <c r="A323" s="43"/>
      <c r="B323" s="57"/>
      <c r="C323" s="57"/>
      <c r="D323" s="58"/>
      <c r="E323" s="58"/>
      <c r="F323" s="58"/>
      <c r="G323" s="46"/>
      <c r="H323" s="47"/>
      <c r="I323" s="59"/>
      <c r="J323" s="56"/>
      <c r="K323" s="61"/>
      <c r="L323" s="61"/>
      <c r="Q323" s="49"/>
      <c r="R323" s="49"/>
      <c r="S323" s="50"/>
      <c r="T323" s="50"/>
      <c r="U323" s="50"/>
      <c r="V323" s="50"/>
      <c r="W323" s="50"/>
      <c r="X323" s="50"/>
      <c r="Y323" s="50"/>
      <c r="Z323" s="50"/>
      <c r="AA323" s="50" t="str">
        <f t="shared" si="64"/>
        <v>NA</v>
      </c>
      <c r="AB323" s="75" t="str">
        <f t="shared" si="65"/>
        <v>NA</v>
      </c>
      <c r="AC323" s="51" t="s">
        <v>1043</v>
      </c>
      <c r="AD323" s="51" t="s">
        <v>1043</v>
      </c>
      <c r="AE323" s="51" t="s">
        <v>1043</v>
      </c>
      <c r="AF323" s="51" t="s">
        <v>1043</v>
      </c>
    </row>
    <row r="324" spans="1:32" x14ac:dyDescent="0.15">
      <c r="A324" s="43"/>
      <c r="B324" s="57"/>
      <c r="C324" s="57"/>
      <c r="D324" s="58"/>
      <c r="E324" s="58"/>
      <c r="F324" s="58"/>
      <c r="G324" s="46"/>
      <c r="H324" s="47"/>
      <c r="I324" s="59"/>
      <c r="J324" s="56"/>
      <c r="K324" s="61"/>
      <c r="L324" s="61"/>
      <c r="Q324" s="49"/>
      <c r="R324" s="49"/>
      <c r="S324" s="50"/>
      <c r="T324" s="50"/>
      <c r="U324" s="50"/>
      <c r="V324" s="50"/>
      <c r="W324" s="50"/>
      <c r="X324" s="50"/>
      <c r="Y324" s="50"/>
      <c r="Z324" s="50"/>
      <c r="AA324" s="50" t="str">
        <f t="shared" si="64"/>
        <v>NA</v>
      </c>
      <c r="AB324" s="75" t="str">
        <f t="shared" si="65"/>
        <v>NA</v>
      </c>
      <c r="AC324" s="51" t="s">
        <v>1043</v>
      </c>
      <c r="AD324" s="51" t="s">
        <v>1043</v>
      </c>
      <c r="AE324" s="51" t="s">
        <v>1043</v>
      </c>
      <c r="AF324" s="51" t="s">
        <v>1043</v>
      </c>
    </row>
    <row r="325" spans="1:32" x14ac:dyDescent="0.15">
      <c r="A325" s="43"/>
      <c r="B325" s="57"/>
      <c r="C325" s="57"/>
      <c r="D325" s="58"/>
      <c r="E325" s="58"/>
      <c r="F325" s="58"/>
      <c r="G325" s="46"/>
      <c r="H325" s="47"/>
      <c r="I325" s="59"/>
      <c r="J325" s="56"/>
      <c r="K325" s="61"/>
      <c r="L325" s="61"/>
      <c r="Q325" s="49"/>
      <c r="R325" s="49"/>
      <c r="S325" s="50"/>
      <c r="T325" s="50"/>
      <c r="U325" s="50"/>
      <c r="V325" s="50"/>
      <c r="W325" s="50"/>
      <c r="X325" s="50"/>
      <c r="Y325" s="50"/>
      <c r="Z325" s="50"/>
      <c r="AA325" s="50" t="str">
        <f t="shared" si="64"/>
        <v>NA</v>
      </c>
      <c r="AB325" s="75" t="str">
        <f t="shared" si="65"/>
        <v>NA</v>
      </c>
      <c r="AC325" s="51" t="s">
        <v>1043</v>
      </c>
      <c r="AD325" s="51" t="s">
        <v>1043</v>
      </c>
      <c r="AE325" s="51" t="s">
        <v>1043</v>
      </c>
      <c r="AF325" s="51" t="s">
        <v>1043</v>
      </c>
    </row>
    <row r="326" spans="1:32" x14ac:dyDescent="0.15">
      <c r="A326" s="43"/>
      <c r="B326" s="57"/>
      <c r="C326" s="57"/>
      <c r="D326" s="58"/>
      <c r="E326" s="58"/>
      <c r="F326" s="58"/>
      <c r="G326" s="46"/>
      <c r="H326" s="47"/>
      <c r="I326" s="59"/>
      <c r="J326" s="56"/>
      <c r="K326" s="61"/>
      <c r="L326" s="61"/>
      <c r="Q326" s="49"/>
      <c r="R326" s="49"/>
      <c r="S326" s="50"/>
      <c r="T326" s="50"/>
      <c r="U326" s="50"/>
      <c r="V326" s="50"/>
      <c r="W326" s="50"/>
      <c r="X326" s="50"/>
      <c r="Y326" s="50"/>
      <c r="Z326" s="50"/>
      <c r="AA326" s="50" t="str">
        <f t="shared" si="64"/>
        <v>NA</v>
      </c>
      <c r="AB326" s="75" t="str">
        <f t="shared" si="65"/>
        <v>NA</v>
      </c>
      <c r="AC326" s="51" t="s">
        <v>1043</v>
      </c>
      <c r="AD326" s="51" t="s">
        <v>1043</v>
      </c>
      <c r="AE326" s="51" t="s">
        <v>1043</v>
      </c>
      <c r="AF326" s="51" t="s">
        <v>1043</v>
      </c>
    </row>
    <row r="327" spans="1:32" x14ac:dyDescent="0.15">
      <c r="A327" s="43"/>
      <c r="B327" s="57"/>
      <c r="C327" s="57"/>
      <c r="D327" s="58"/>
      <c r="E327" s="58"/>
      <c r="F327" s="58"/>
      <c r="G327" s="46"/>
      <c r="H327" s="47"/>
      <c r="I327" s="59"/>
      <c r="J327" s="56"/>
      <c r="K327" s="61"/>
      <c r="L327" s="61"/>
      <c r="Q327" s="49"/>
      <c r="R327" s="49"/>
      <c r="S327" s="50"/>
      <c r="T327" s="50"/>
      <c r="U327" s="50"/>
      <c r="V327" s="50"/>
      <c r="W327" s="50"/>
      <c r="X327" s="50"/>
      <c r="Y327" s="50"/>
      <c r="Z327" s="50"/>
      <c r="AA327" s="50" t="str">
        <f t="shared" si="64"/>
        <v>NA</v>
      </c>
      <c r="AB327" s="75" t="str">
        <f t="shared" si="65"/>
        <v>NA</v>
      </c>
      <c r="AC327" s="51" t="s">
        <v>1043</v>
      </c>
      <c r="AD327" s="51" t="s">
        <v>1043</v>
      </c>
      <c r="AE327" s="51" t="s">
        <v>1043</v>
      </c>
      <c r="AF327" s="51" t="s">
        <v>1043</v>
      </c>
    </row>
    <row r="328" spans="1:32" x14ac:dyDescent="0.15">
      <c r="A328" s="43"/>
      <c r="B328" s="57"/>
      <c r="C328" s="57"/>
      <c r="D328" s="58"/>
      <c r="E328" s="58"/>
      <c r="F328" s="58"/>
      <c r="G328" s="46"/>
      <c r="H328" s="47"/>
      <c r="I328" s="59"/>
      <c r="J328" s="56"/>
      <c r="K328" s="61"/>
      <c r="L328" s="61"/>
      <c r="Q328" s="49"/>
      <c r="R328" s="49"/>
      <c r="S328" s="50"/>
      <c r="T328" s="50"/>
      <c r="U328" s="50"/>
      <c r="V328" s="50"/>
      <c r="W328" s="50"/>
      <c r="X328" s="50"/>
      <c r="Y328" s="50"/>
      <c r="Z328" s="50"/>
      <c r="AA328" s="50" t="str">
        <f t="shared" si="64"/>
        <v>NA</v>
      </c>
      <c r="AB328" s="75" t="str">
        <f t="shared" si="65"/>
        <v>NA</v>
      </c>
      <c r="AC328" s="51" t="s">
        <v>1043</v>
      </c>
      <c r="AD328" s="51" t="s">
        <v>1043</v>
      </c>
      <c r="AE328" s="51" t="s">
        <v>1043</v>
      </c>
      <c r="AF328" s="51" t="s">
        <v>1043</v>
      </c>
    </row>
    <row r="329" spans="1:32" x14ac:dyDescent="0.15">
      <c r="A329" s="43"/>
      <c r="B329" s="57"/>
      <c r="C329" s="57"/>
      <c r="D329" s="58"/>
      <c r="E329" s="58"/>
      <c r="F329" s="58"/>
      <c r="G329" s="46"/>
      <c r="H329" s="47"/>
      <c r="I329" s="59"/>
      <c r="J329" s="56"/>
      <c r="K329" s="61"/>
      <c r="L329" s="61"/>
      <c r="Q329" s="49"/>
      <c r="R329" s="49"/>
      <c r="S329" s="50"/>
      <c r="T329" s="50"/>
      <c r="U329" s="50"/>
      <c r="V329" s="50"/>
      <c r="W329" s="50"/>
      <c r="X329" s="50"/>
      <c r="Y329" s="50"/>
      <c r="Z329" s="50"/>
      <c r="AA329" s="50" t="str">
        <f t="shared" si="64"/>
        <v>NA</v>
      </c>
      <c r="AB329" s="75" t="str">
        <f t="shared" si="65"/>
        <v>NA</v>
      </c>
      <c r="AC329" s="51" t="s">
        <v>1043</v>
      </c>
      <c r="AD329" s="51" t="s">
        <v>1043</v>
      </c>
      <c r="AE329" s="51" t="s">
        <v>1043</v>
      </c>
      <c r="AF329" s="51" t="s">
        <v>1043</v>
      </c>
    </row>
    <row r="330" spans="1:32" x14ac:dyDescent="0.15">
      <c r="A330" s="43"/>
      <c r="B330" s="57"/>
      <c r="C330" s="57"/>
      <c r="D330" s="58"/>
      <c r="E330" s="58"/>
      <c r="F330" s="58"/>
      <c r="G330" s="46"/>
      <c r="H330" s="47"/>
      <c r="I330" s="59"/>
      <c r="J330" s="56"/>
      <c r="K330" s="61"/>
      <c r="L330" s="61"/>
      <c r="Q330" s="49"/>
      <c r="R330" s="49"/>
      <c r="S330" s="50"/>
      <c r="T330" s="50"/>
      <c r="U330" s="50"/>
      <c r="V330" s="50"/>
      <c r="W330" s="50"/>
      <c r="X330" s="50"/>
      <c r="Y330" s="50"/>
      <c r="Z330" s="50"/>
      <c r="AA330" s="50" t="str">
        <f t="shared" si="64"/>
        <v>NA</v>
      </c>
      <c r="AB330" s="75" t="str">
        <f t="shared" si="65"/>
        <v>NA</v>
      </c>
      <c r="AC330" s="51" t="s">
        <v>1043</v>
      </c>
      <c r="AD330" s="51" t="s">
        <v>1043</v>
      </c>
      <c r="AE330" s="51" t="s">
        <v>1043</v>
      </c>
      <c r="AF330" s="51" t="s">
        <v>1043</v>
      </c>
    </row>
    <row r="331" spans="1:32" x14ac:dyDescent="0.15">
      <c r="A331" s="43"/>
      <c r="B331" s="57"/>
      <c r="C331" s="57"/>
      <c r="D331" s="58"/>
      <c r="E331" s="58"/>
      <c r="F331" s="58"/>
      <c r="G331" s="46"/>
      <c r="H331" s="47"/>
      <c r="I331" s="59"/>
      <c r="J331" s="56"/>
      <c r="K331" s="61"/>
      <c r="L331" s="61"/>
      <c r="Q331" s="49"/>
      <c r="R331" s="49"/>
      <c r="S331" s="50"/>
      <c r="T331" s="50"/>
      <c r="U331" s="50"/>
      <c r="V331" s="50"/>
      <c r="W331" s="50"/>
      <c r="X331" s="50"/>
      <c r="Y331" s="50"/>
      <c r="Z331" s="50"/>
      <c r="AA331" s="50" t="str">
        <f t="shared" si="64"/>
        <v>NA</v>
      </c>
      <c r="AB331" s="75" t="str">
        <f t="shared" si="65"/>
        <v>NA</v>
      </c>
      <c r="AC331" s="51" t="s">
        <v>1043</v>
      </c>
      <c r="AD331" s="51" t="s">
        <v>1043</v>
      </c>
      <c r="AE331" s="51" t="s">
        <v>1043</v>
      </c>
      <c r="AF331" s="51" t="s">
        <v>1043</v>
      </c>
    </row>
    <row r="332" spans="1:32" x14ac:dyDescent="0.15">
      <c r="A332" s="43"/>
      <c r="B332" s="57"/>
      <c r="C332" s="57"/>
      <c r="D332" s="58"/>
      <c r="E332" s="58"/>
      <c r="F332" s="58"/>
      <c r="G332" s="46"/>
      <c r="H332" s="47"/>
      <c r="I332" s="59"/>
      <c r="J332" s="56"/>
      <c r="K332" s="61"/>
      <c r="L332" s="61"/>
      <c r="Q332" s="49"/>
      <c r="R332" s="49"/>
      <c r="S332" s="50"/>
      <c r="T332" s="50"/>
      <c r="U332" s="50"/>
      <c r="V332" s="50"/>
      <c r="W332" s="50"/>
      <c r="X332" s="50"/>
      <c r="Y332" s="50"/>
      <c r="Z332" s="50"/>
      <c r="AA332" s="50" t="str">
        <f t="shared" si="64"/>
        <v>NA</v>
      </c>
      <c r="AB332" s="75" t="str">
        <f t="shared" si="65"/>
        <v>NA</v>
      </c>
      <c r="AC332" s="51" t="s">
        <v>1043</v>
      </c>
      <c r="AD332" s="51" t="s">
        <v>1043</v>
      </c>
      <c r="AE332" s="51" t="s">
        <v>1043</v>
      </c>
      <c r="AF332" s="51" t="s">
        <v>1043</v>
      </c>
    </row>
    <row r="333" spans="1:32" x14ac:dyDescent="0.15">
      <c r="A333" s="43"/>
      <c r="B333" s="57"/>
      <c r="C333" s="57"/>
      <c r="D333" s="58"/>
      <c r="E333" s="58"/>
      <c r="F333" s="58"/>
      <c r="G333" s="46"/>
      <c r="H333" s="47"/>
      <c r="I333" s="59"/>
      <c r="J333" s="56"/>
      <c r="K333" s="61"/>
      <c r="L333" s="61"/>
      <c r="Q333" s="49"/>
      <c r="R333" s="49"/>
      <c r="S333" s="50"/>
      <c r="T333" s="50"/>
      <c r="U333" s="50"/>
      <c r="V333" s="50"/>
      <c r="W333" s="50"/>
      <c r="X333" s="50"/>
      <c r="Y333" s="50"/>
      <c r="Z333" s="50"/>
      <c r="AA333" s="50" t="str">
        <f t="shared" si="64"/>
        <v>NA</v>
      </c>
      <c r="AB333" s="75" t="str">
        <f t="shared" si="65"/>
        <v>NA</v>
      </c>
      <c r="AC333" s="51" t="s">
        <v>1043</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ref="AA345:AA403" si="129">IF(ISERROR(MIN(86400*AB345/(4*3600), 1)), "NA", MIN(86400*AB345/(4*3600), 1))</f>
        <v>NA</v>
      </c>
      <c r="AB345" s="75" t="str">
        <f t="shared" ref="AB345:AB403" si="130">IF(AC345="-","NA",SUM(AC345:AF345))</f>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129"/>
        <v>NA</v>
      </c>
      <c r="AB346" s="75" t="str">
        <f t="shared" si="130"/>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si="129"/>
        <v>NA</v>
      </c>
      <c r="AB347" s="75" t="str">
        <f t="shared" si="130"/>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129"/>
        <v>NA</v>
      </c>
      <c r="AB348" s="75" t="str">
        <f t="shared" si="130"/>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129"/>
        <v>NA</v>
      </c>
      <c r="AB349" s="75" t="str">
        <f t="shared" si="130"/>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129"/>
        <v>NA</v>
      </c>
      <c r="AB350" s="75" t="str">
        <f t="shared" si="130"/>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129"/>
        <v>NA</v>
      </c>
      <c r="AB351" s="75" t="str">
        <f t="shared" si="130"/>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129"/>
        <v>NA</v>
      </c>
      <c r="AB352" s="75" t="str">
        <f t="shared" si="130"/>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129"/>
        <v>NA</v>
      </c>
      <c r="AB353" s="75" t="str">
        <f t="shared" si="130"/>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129"/>
        <v>NA</v>
      </c>
      <c r="AB354" s="75" t="str">
        <f t="shared" si="130"/>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129"/>
        <v>NA</v>
      </c>
      <c r="AB355" s="75" t="str">
        <f t="shared" si="130"/>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129"/>
        <v>NA</v>
      </c>
      <c r="AB356" s="75" t="str">
        <f t="shared" si="130"/>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129"/>
        <v>NA</v>
      </c>
      <c r="AB357" s="75" t="str">
        <f t="shared" si="130"/>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129"/>
        <v>NA</v>
      </c>
      <c r="AB358" s="75" t="str">
        <f t="shared" si="130"/>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129"/>
        <v>NA</v>
      </c>
      <c r="AB359" s="75" t="str">
        <f t="shared" si="130"/>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129"/>
        <v>NA</v>
      </c>
      <c r="AB360" s="75" t="str">
        <f t="shared" si="130"/>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129"/>
        <v>NA</v>
      </c>
      <c r="AB361" s="75" t="str">
        <f t="shared" si="130"/>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129"/>
        <v>NA</v>
      </c>
      <c r="AB362" s="75" t="str">
        <f t="shared" si="130"/>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129"/>
        <v>NA</v>
      </c>
      <c r="AB363" s="75" t="str">
        <f t="shared" si="130"/>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129"/>
        <v>NA</v>
      </c>
      <c r="AB364" s="75" t="str">
        <f t="shared" si="130"/>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129"/>
        <v>NA</v>
      </c>
      <c r="AB365" s="75" t="str">
        <f t="shared" si="130"/>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129"/>
        <v>NA</v>
      </c>
      <c r="AB366" s="75" t="str">
        <f t="shared" si="130"/>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129"/>
        <v>NA</v>
      </c>
      <c r="AB367" s="75" t="str">
        <f t="shared" si="130"/>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129"/>
        <v>NA</v>
      </c>
      <c r="AB368" s="75" t="str">
        <f t="shared" si="130"/>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129"/>
        <v>NA</v>
      </c>
      <c r="AB369" s="75" t="str">
        <f t="shared" si="130"/>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129"/>
        <v>NA</v>
      </c>
      <c r="AB370" s="75" t="str">
        <f t="shared" si="130"/>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129"/>
        <v>NA</v>
      </c>
      <c r="AB371" s="75" t="str">
        <f t="shared" si="130"/>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129"/>
        <v>NA</v>
      </c>
      <c r="AB372" s="75" t="str">
        <f t="shared" si="130"/>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129"/>
        <v>NA</v>
      </c>
      <c r="AB373" s="75" t="str">
        <f t="shared" si="130"/>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129"/>
        <v>NA</v>
      </c>
      <c r="AB374" s="75" t="str">
        <f t="shared" si="130"/>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129"/>
        <v>NA</v>
      </c>
      <c r="AB375" s="75" t="str">
        <f t="shared" si="130"/>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129"/>
        <v>NA</v>
      </c>
      <c r="AB376" s="75" t="str">
        <f t="shared" si="130"/>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129"/>
        <v>NA</v>
      </c>
      <c r="AB377" s="75" t="str">
        <f t="shared" si="130"/>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129"/>
        <v>NA</v>
      </c>
      <c r="AB378" s="75" t="str">
        <f t="shared" si="130"/>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129"/>
        <v>NA</v>
      </c>
      <c r="AB379" s="75" t="str">
        <f t="shared" si="130"/>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129"/>
        <v>NA</v>
      </c>
      <c r="AB380" s="75" t="str">
        <f t="shared" si="130"/>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129"/>
        <v>NA</v>
      </c>
      <c r="AB381" s="75" t="str">
        <f t="shared" si="130"/>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129"/>
        <v>NA</v>
      </c>
      <c r="AB382" s="75" t="str">
        <f t="shared" si="130"/>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129"/>
        <v>NA</v>
      </c>
      <c r="AB383" s="75" t="str">
        <f t="shared" si="130"/>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129"/>
        <v>NA</v>
      </c>
      <c r="AB384" s="75" t="str">
        <f t="shared" si="130"/>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129"/>
        <v>NA</v>
      </c>
      <c r="AB385" s="75" t="str">
        <f t="shared" si="130"/>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129"/>
        <v>NA</v>
      </c>
      <c r="AB386" s="75" t="str">
        <f t="shared" si="130"/>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129"/>
        <v>NA</v>
      </c>
      <c r="AB387" s="75" t="str">
        <f t="shared" si="130"/>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129"/>
        <v>NA</v>
      </c>
      <c r="AB388" s="75" t="str">
        <f t="shared" si="130"/>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129"/>
        <v>NA</v>
      </c>
      <c r="AB389" s="75" t="str">
        <f t="shared" si="130"/>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129"/>
        <v>NA</v>
      </c>
      <c r="AB390" s="75" t="str">
        <f t="shared" si="130"/>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129"/>
        <v>NA</v>
      </c>
      <c r="AB391" s="75" t="str">
        <f t="shared" si="130"/>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129"/>
        <v>NA</v>
      </c>
      <c r="AB392" s="75" t="str">
        <f t="shared" si="130"/>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129"/>
        <v>NA</v>
      </c>
      <c r="AB393" s="75" t="str">
        <f t="shared" si="130"/>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129"/>
        <v>NA</v>
      </c>
      <c r="AB394" s="75" t="str">
        <f t="shared" si="130"/>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129"/>
        <v>NA</v>
      </c>
      <c r="AB395" s="75" t="str">
        <f t="shared" si="130"/>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129"/>
        <v>NA</v>
      </c>
      <c r="AB396" s="75" t="str">
        <f t="shared" si="130"/>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129"/>
        <v>NA</v>
      </c>
      <c r="AB397" s="75" t="str">
        <f t="shared" si="130"/>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129"/>
        <v>NA</v>
      </c>
      <c r="AB398" s="75" t="str">
        <f t="shared" si="130"/>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129"/>
        <v>NA</v>
      </c>
      <c r="AB399" s="75" t="str">
        <f t="shared" si="130"/>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129"/>
        <v>NA</v>
      </c>
      <c r="AB400" s="75" t="str">
        <f t="shared" si="130"/>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129"/>
        <v>NA</v>
      </c>
      <c r="AB401" s="75" t="str">
        <f t="shared" si="130"/>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129"/>
        <v>NA</v>
      </c>
      <c r="AB402" s="75" t="str">
        <f t="shared" si="130"/>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129"/>
        <v>NA</v>
      </c>
      <c r="AB403" s="75" t="str">
        <f t="shared" si="130"/>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ref="AA404" si="131">IF(ISERROR(MIN(86400*AB404/(4*3600), 1)), "NA", MIN(86400*AB404/(4*3600), 1))</f>
        <v>NA</v>
      </c>
      <c r="AB404" s="75" t="str">
        <f t="shared" ref="AB404:AB451" si="132">IF(AC404="-","NA",SUM(AC404:AF404))</f>
        <v>NA</v>
      </c>
      <c r="AC404" s="47" t="s">
        <v>987</v>
      </c>
      <c r="AD404" s="47" t="s">
        <v>987</v>
      </c>
      <c r="AE404" s="47" t="s">
        <v>987</v>
      </c>
      <c r="AF404" s="47" t="s">
        <v>987</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ref="AA405:AA468" si="133">IF(ISERROR(MIN(86400*AB405/(4*3600), 1)), "NA", MIN(86400*AB405/(4*3600), 1))</f>
        <v>NA</v>
      </c>
      <c r="AB405" s="75" t="str">
        <f t="shared" si="132"/>
        <v>NA</v>
      </c>
      <c r="AC405" s="47" t="s">
        <v>987</v>
      </c>
      <c r="AD405" s="47" t="s">
        <v>987</v>
      </c>
      <c r="AE405" s="47" t="s">
        <v>987</v>
      </c>
      <c r="AF405" s="47" t="s">
        <v>987</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133"/>
        <v>NA</v>
      </c>
      <c r="AB406" s="75" t="str">
        <f t="shared" si="132"/>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si="133"/>
        <v>NA</v>
      </c>
      <c r="AB407" s="75" t="str">
        <f t="shared" si="132"/>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133"/>
        <v>NA</v>
      </c>
      <c r="AB408" s="75" t="str">
        <f t="shared" si="132"/>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133"/>
        <v>NA</v>
      </c>
      <c r="AB409" s="75" t="str">
        <f t="shared" si="132"/>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133"/>
        <v>NA</v>
      </c>
      <c r="AB410" s="75" t="str">
        <f t="shared" si="132"/>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133"/>
        <v>NA</v>
      </c>
      <c r="AB411" s="75" t="str">
        <f t="shared" si="132"/>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133"/>
        <v>NA</v>
      </c>
      <c r="AB412" s="75" t="str">
        <f t="shared" si="132"/>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133"/>
        <v>NA</v>
      </c>
      <c r="AB413" s="75" t="str">
        <f t="shared" si="132"/>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133"/>
        <v>NA</v>
      </c>
      <c r="AB414" s="75" t="str">
        <f t="shared" si="132"/>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133"/>
        <v>NA</v>
      </c>
      <c r="AB415" s="75" t="str">
        <f t="shared" si="132"/>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133"/>
        <v>NA</v>
      </c>
      <c r="AB416" s="75" t="str">
        <f t="shared" si="132"/>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133"/>
        <v>NA</v>
      </c>
      <c r="AB417" s="75" t="str">
        <f t="shared" si="132"/>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133"/>
        <v>NA</v>
      </c>
      <c r="AB418" s="75" t="str">
        <f t="shared" si="132"/>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133"/>
        <v>NA</v>
      </c>
      <c r="AB419" s="75" t="str">
        <f t="shared" si="132"/>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133"/>
        <v>NA</v>
      </c>
      <c r="AB420" s="75" t="str">
        <f t="shared" si="132"/>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133"/>
        <v>NA</v>
      </c>
      <c r="AB421" s="75" t="str">
        <f t="shared" si="132"/>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133"/>
        <v>NA</v>
      </c>
      <c r="AB422" s="75" t="str">
        <f t="shared" si="132"/>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133"/>
        <v>NA</v>
      </c>
      <c r="AB423" s="75" t="str">
        <f t="shared" si="132"/>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133"/>
        <v>NA</v>
      </c>
      <c r="AB424" s="75" t="str">
        <f t="shared" si="132"/>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133"/>
        <v>NA</v>
      </c>
      <c r="AB425" s="75" t="str">
        <f t="shared" si="132"/>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133"/>
        <v>NA</v>
      </c>
      <c r="AB426" s="75" t="str">
        <f t="shared" si="132"/>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133"/>
        <v>NA</v>
      </c>
      <c r="AB427" s="75" t="str">
        <f t="shared" si="132"/>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133"/>
        <v>NA</v>
      </c>
      <c r="AB428" s="75" t="str">
        <f t="shared" si="132"/>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133"/>
        <v>NA</v>
      </c>
      <c r="AB429" s="75" t="str">
        <f t="shared" si="132"/>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133"/>
        <v>NA</v>
      </c>
      <c r="AB430" s="75" t="str">
        <f t="shared" si="132"/>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133"/>
        <v>NA</v>
      </c>
      <c r="AB431" s="75" t="str">
        <f t="shared" si="132"/>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133"/>
        <v>NA</v>
      </c>
      <c r="AB432" s="75" t="str">
        <f t="shared" si="132"/>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133"/>
        <v>NA</v>
      </c>
      <c r="AB433" s="75" t="str">
        <f t="shared" si="132"/>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133"/>
        <v>NA</v>
      </c>
      <c r="AB434" s="75" t="str">
        <f t="shared" si="132"/>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133"/>
        <v>NA</v>
      </c>
      <c r="AB435" s="75" t="str">
        <f t="shared" si="132"/>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133"/>
        <v>NA</v>
      </c>
      <c r="AB436" s="75" t="str">
        <f t="shared" si="132"/>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133"/>
        <v>NA</v>
      </c>
      <c r="AB437" s="75" t="str">
        <f t="shared" si="132"/>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133"/>
        <v>NA</v>
      </c>
      <c r="AB438" s="75" t="str">
        <f t="shared" si="132"/>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133"/>
        <v>NA</v>
      </c>
      <c r="AB439" s="75" t="str">
        <f t="shared" si="132"/>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133"/>
        <v>NA</v>
      </c>
      <c r="AB440" s="75" t="str">
        <f t="shared" si="132"/>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133"/>
        <v>NA</v>
      </c>
      <c r="AB441" s="75" t="str">
        <f t="shared" si="132"/>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133"/>
        <v>NA</v>
      </c>
      <c r="AB442" s="75" t="str">
        <f t="shared" si="132"/>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133"/>
        <v>NA</v>
      </c>
      <c r="AB443" s="75" t="str">
        <f t="shared" si="132"/>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133"/>
        <v>NA</v>
      </c>
      <c r="AB444" s="75" t="str">
        <f t="shared" si="132"/>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133"/>
        <v>NA</v>
      </c>
      <c r="AB445" s="75" t="str">
        <f t="shared" si="132"/>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133"/>
        <v>NA</v>
      </c>
      <c r="AB446" s="75" t="str">
        <f t="shared" si="132"/>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133"/>
        <v>NA</v>
      </c>
      <c r="AB447" s="75" t="str">
        <f t="shared" si="132"/>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133"/>
        <v>NA</v>
      </c>
      <c r="AB448" s="75" t="str">
        <f t="shared" si="132"/>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133"/>
        <v>NA</v>
      </c>
      <c r="AB449" s="75" t="str">
        <f t="shared" si="132"/>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133"/>
        <v>NA</v>
      </c>
      <c r="AB450" s="75" t="str">
        <f t="shared" si="132"/>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133"/>
        <v>NA</v>
      </c>
      <c r="AB451" s="75" t="str">
        <f t="shared" si="132"/>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133"/>
        <v>NA</v>
      </c>
      <c r="AB452" s="75" t="str">
        <f t="shared" ref="AB452:AB502" si="134">IF(AC452="-","NA",SUM(AC452:AF452))</f>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133"/>
        <v>NA</v>
      </c>
      <c r="AB453" s="75" t="str">
        <f t="shared" si="134"/>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133"/>
        <v>NA</v>
      </c>
      <c r="AB454" s="75" t="str">
        <f t="shared" si="134"/>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133"/>
        <v>NA</v>
      </c>
      <c r="AB455" s="75" t="str">
        <f t="shared" si="134"/>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133"/>
        <v>NA</v>
      </c>
      <c r="AB456" s="75" t="str">
        <f t="shared" si="134"/>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133"/>
        <v>NA</v>
      </c>
      <c r="AB457" s="75" t="str">
        <f t="shared" si="134"/>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133"/>
        <v>NA</v>
      </c>
      <c r="AB458" s="75" t="str">
        <f t="shared" si="134"/>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133"/>
        <v>NA</v>
      </c>
      <c r="AB459" s="75" t="str">
        <f t="shared" si="134"/>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133"/>
        <v>NA</v>
      </c>
      <c r="AB460" s="75" t="str">
        <f t="shared" si="134"/>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133"/>
        <v>NA</v>
      </c>
      <c r="AB461" s="75" t="str">
        <f t="shared" si="134"/>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133"/>
        <v>NA</v>
      </c>
      <c r="AB462" s="75" t="str">
        <f t="shared" si="134"/>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133"/>
        <v>NA</v>
      </c>
      <c r="AB463" s="75" t="str">
        <f t="shared" si="134"/>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133"/>
        <v>NA</v>
      </c>
      <c r="AB464" s="75" t="str">
        <f t="shared" si="134"/>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133"/>
        <v>NA</v>
      </c>
      <c r="AB465" s="75" t="str">
        <f t="shared" si="134"/>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133"/>
        <v>NA</v>
      </c>
      <c r="AB466" s="75" t="str">
        <f t="shared" si="134"/>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133"/>
        <v>NA</v>
      </c>
      <c r="AB467" s="75" t="str">
        <f t="shared" si="134"/>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133"/>
        <v>NA</v>
      </c>
      <c r="AB468" s="75" t="str">
        <f t="shared" si="134"/>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ref="AA469:AA502" si="135">IF(ISERROR(MIN(86400*AB469/(4*3600), 1)), "NA", MIN(86400*AB469/(4*3600), 1))</f>
        <v>NA</v>
      </c>
      <c r="AB469" s="75" t="str">
        <f t="shared" si="134"/>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135"/>
        <v>NA</v>
      </c>
      <c r="AB470" s="75" t="str">
        <f t="shared" si="134"/>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135"/>
        <v>NA</v>
      </c>
      <c r="AB471" s="75" t="str">
        <f t="shared" si="134"/>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135"/>
        <v>NA</v>
      </c>
      <c r="AB472" s="75" t="str">
        <f t="shared" si="134"/>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135"/>
        <v>NA</v>
      </c>
      <c r="AB473" s="75" t="str">
        <f t="shared" si="134"/>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135"/>
        <v>NA</v>
      </c>
      <c r="AB474" s="75" t="str">
        <f t="shared" si="134"/>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135"/>
        <v>NA</v>
      </c>
      <c r="AB475" s="75" t="str">
        <f t="shared" si="134"/>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135"/>
        <v>NA</v>
      </c>
      <c r="AB476" s="75" t="str">
        <f t="shared" si="134"/>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135"/>
        <v>NA</v>
      </c>
      <c r="AB477" s="75" t="str">
        <f t="shared" si="134"/>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135"/>
        <v>NA</v>
      </c>
      <c r="AB478" s="75" t="str">
        <f t="shared" si="134"/>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135"/>
        <v>NA</v>
      </c>
      <c r="AB479" s="75" t="str">
        <f t="shared" si="134"/>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135"/>
        <v>NA</v>
      </c>
      <c r="AB480" s="75" t="str">
        <f t="shared" si="134"/>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135"/>
        <v>NA</v>
      </c>
      <c r="AB481" s="75" t="str">
        <f t="shared" si="134"/>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135"/>
        <v>NA</v>
      </c>
      <c r="AB482" s="75" t="str">
        <f t="shared" si="134"/>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135"/>
        <v>NA</v>
      </c>
      <c r="AB483" s="75" t="str">
        <f t="shared" si="134"/>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135"/>
        <v>NA</v>
      </c>
      <c r="AB484" s="75" t="str">
        <f t="shared" si="134"/>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135"/>
        <v>NA</v>
      </c>
      <c r="AB485" s="75" t="str">
        <f t="shared" si="134"/>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135"/>
        <v>NA</v>
      </c>
      <c r="AB486" s="75" t="str">
        <f t="shared" si="134"/>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135"/>
        <v>NA</v>
      </c>
      <c r="AB487" s="75" t="str">
        <f t="shared" si="134"/>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135"/>
        <v>NA</v>
      </c>
      <c r="AB488" s="75" t="str">
        <f t="shared" si="134"/>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135"/>
        <v>NA</v>
      </c>
      <c r="AB489" s="75" t="str">
        <f t="shared" si="134"/>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135"/>
        <v>NA</v>
      </c>
      <c r="AB490" s="75" t="str">
        <f t="shared" si="134"/>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135"/>
        <v>NA</v>
      </c>
      <c r="AB491" s="75" t="str">
        <f t="shared" si="134"/>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135"/>
        <v>NA</v>
      </c>
      <c r="AB492" s="75" t="str">
        <f t="shared" si="134"/>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135"/>
        <v>NA</v>
      </c>
      <c r="AB493" s="75" t="str">
        <f t="shared" si="134"/>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135"/>
        <v>NA</v>
      </c>
      <c r="AB494" s="75" t="str">
        <f t="shared" si="134"/>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135"/>
        <v>NA</v>
      </c>
      <c r="AB495" s="75" t="str">
        <f t="shared" si="134"/>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135"/>
        <v>NA</v>
      </c>
      <c r="AB496" s="75" t="str">
        <f t="shared" si="134"/>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135"/>
        <v>NA</v>
      </c>
      <c r="AB497" s="75" t="str">
        <f t="shared" si="134"/>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135"/>
        <v>NA</v>
      </c>
      <c r="AB498" s="75" t="str">
        <f t="shared" si="134"/>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135"/>
        <v>NA</v>
      </c>
      <c r="AB499" s="75" t="str">
        <f t="shared" si="134"/>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135"/>
        <v>NA</v>
      </c>
      <c r="AB500" s="75" t="str">
        <f t="shared" si="134"/>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135"/>
        <v>NA</v>
      </c>
      <c r="AB501" s="75" t="str">
        <f t="shared" si="134"/>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135"/>
        <v>NA</v>
      </c>
      <c r="AB502" s="75" t="str">
        <f t="shared" si="134"/>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sheetData>
  <autoFilter ref="A1:AF502"/>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2">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2017-02-07T14:16:08Z</dcterms:modified>
</cp:coreProperties>
</file>