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40" activeTab="1"/>
  </bookViews>
  <sheets>
    <sheet name="Dashboard" sheetId="5" r:id="rId1"/>
    <sheet name="Problems Set" sheetId="3" r:id="rId2"/>
    <sheet name="Skills Set" sheetId="4" r:id="rId3"/>
  </sheets>
  <definedNames>
    <definedName name="_xlnm._FilterDatabase" localSheetId="1" hidden="1">'Problems Set'!$A$1:$AF$502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89" i="3" l="1"/>
  <c r="P289" i="3"/>
  <c r="Q289" i="3"/>
  <c r="R289" i="3"/>
  <c r="S289" i="3"/>
  <c r="T289" i="3"/>
  <c r="U289" i="3"/>
  <c r="V289" i="3"/>
  <c r="W289" i="3"/>
  <c r="X289" i="3"/>
  <c r="Y289" i="3"/>
  <c r="Z289" i="3"/>
  <c r="N289" i="3"/>
  <c r="N288" i="3"/>
  <c r="N287" i="3"/>
  <c r="N286" i="3"/>
  <c r="O288" i="3"/>
  <c r="O287" i="3"/>
  <c r="P288" i="3"/>
  <c r="Q288" i="3"/>
  <c r="R288" i="3"/>
  <c r="S288" i="3"/>
  <c r="T288" i="3"/>
  <c r="Q287" i="3"/>
  <c r="T287" i="3"/>
  <c r="U288" i="3"/>
  <c r="V288" i="3"/>
  <c r="W288" i="3"/>
  <c r="X288" i="3"/>
  <c r="Y288" i="3"/>
  <c r="V287" i="3"/>
  <c r="Y287" i="3"/>
  <c r="Z28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O286" i="3"/>
  <c r="P287" i="3"/>
  <c r="R287" i="3"/>
  <c r="S287" i="3"/>
  <c r="Q286" i="3"/>
  <c r="R286" i="3"/>
  <c r="S286" i="3"/>
  <c r="T286" i="3"/>
  <c r="U287" i="3"/>
  <c r="W287" i="3"/>
  <c r="X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N303" i="3"/>
  <c r="O303" i="3"/>
  <c r="P303" i="3"/>
  <c r="Q303" i="3"/>
  <c r="R303" i="3"/>
  <c r="S303" i="3"/>
  <c r="T303" i="3"/>
  <c r="Q283" i="3"/>
  <c r="R283" i="3"/>
  <c r="S283" i="3"/>
  <c r="T283" i="3"/>
  <c r="U303" i="3"/>
  <c r="V303" i="3"/>
  <c r="W303" i="3"/>
  <c r="X303" i="3"/>
  <c r="Y303" i="3"/>
  <c r="V283" i="3"/>
  <c r="W283" i="3"/>
  <c r="X283" i="3"/>
  <c r="Y283" i="3"/>
  <c r="Z303" i="3"/>
  <c r="N304" i="3"/>
  <c r="O304" i="3"/>
  <c r="P304" i="3"/>
  <c r="Q304" i="3"/>
  <c r="R304" i="3"/>
  <c r="S304" i="3"/>
  <c r="T304" i="3"/>
  <c r="U304" i="3"/>
  <c r="V304" i="3"/>
  <c r="W304" i="3"/>
  <c r="X304" i="3"/>
  <c r="Y304" i="3"/>
  <c r="Z304"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3" i="3"/>
  <c r="AA303" i="3"/>
  <c r="AB304" i="3"/>
  <c r="AA304" i="3"/>
  <c r="AB284" i="3"/>
  <c r="AA284" i="3"/>
  <c r="AB285" i="3"/>
  <c r="AA285" i="3"/>
  <c r="AB286" i="3"/>
  <c r="AA286" i="3"/>
  <c r="AB287" i="3"/>
  <c r="AA287" i="3"/>
  <c r="AB288" i="3"/>
  <c r="AA288" i="3"/>
  <c r="AB289" i="3"/>
  <c r="AA289" i="3"/>
  <c r="AB290" i="3"/>
  <c r="AA290" i="3"/>
  <c r="AB291" i="3"/>
  <c r="AA291" i="3"/>
  <c r="AB292" i="3"/>
  <c r="AA292" i="3"/>
  <c r="AB293" i="3"/>
  <c r="AA293" i="3"/>
  <c r="AB294" i="3"/>
  <c r="AA294" i="3"/>
  <c r="AB295" i="3"/>
  <c r="AA295" i="3"/>
  <c r="AB296" i="3"/>
  <c r="AA296" i="3"/>
  <c r="AB297" i="3"/>
  <c r="AA297" i="3"/>
  <c r="AB298" i="3"/>
  <c r="AA298" i="3"/>
  <c r="AB299" i="3"/>
  <c r="AA299" i="3"/>
  <c r="AB300" i="3"/>
  <c r="AA300" i="3"/>
  <c r="AB301" i="3"/>
  <c r="AA301" i="3"/>
  <c r="AB302" i="3"/>
  <c r="AA302"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4" i="3"/>
  <c r="AA404" i="3"/>
  <c r="AB405" i="3"/>
  <c r="AA405"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<sst xmlns="http://schemas.openxmlformats.org/spreadsheetml/2006/main" count="4355" uniqueCount="1104">
  <si>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</si>
  <si>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</si>
  <si>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</si>
  <si>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</si>
  <si>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</si>
  <si>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</si>
  <si>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</si>
  <si>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</si>
  <si>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</si>
  <si>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</si>
  <si>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</si>
  <si>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</si>
  <si>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</si>
  <si>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</si>
  <si>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</si>
  <si>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</si>
  <si>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</si>
  <si>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</si>
  <si>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</si>
  <si>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</si>
  <si>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</si>
  <si>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</si>
  <si>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</si>
  <si>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</si>
  <si>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</si>
  <si>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</si>
  <si>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</si>
  <si>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</si>
  <si>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</si>
  <si>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</si>
  <si>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</si>
  <si>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</si>
  <si>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</si>
  <si>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</si>
  <si>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</si>
  <si>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</si>
  <si>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</si>
  <si>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</si>
  <si>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</si>
  <si>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</si>
  <si>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</si>
  <si>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</si>
  <si>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</si>
  <si>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</si>
  <si>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</si>
  <si>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</si>
  <si>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</si>
  <si>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</si>
  <si>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</si>
  <si>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</si>
  <si>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</si>
  <si>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</si>
  <si>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</si>
  <si>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</si>
  <si>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</si>
  <si>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</si>
  <si>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</si>
  <si>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</si>
  <si>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</si>
  <si>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</si>
  <si>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</si>
  <si>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</si>
  <si>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</si>
  <si>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</si>
  <si>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</si>
  <si>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</si>
  <si>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</si>
  <si>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</si>
  <si>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</si>
  <si>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</si>
  <si>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</si>
  <si>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</si>
  <si>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</si>
  <si>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</si>
  <si>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</si>
  <si>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</si>
  <si>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</si>
  <si>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</si>
  <si>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</si>
  <si>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</si>
  <si>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</si>
  <si>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</si>
  <si>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</si>
  <si>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</si>
  <si>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</si>
  <si>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</si>
  <si>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</si>
  <si>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</si>
  <si>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</si>
  <si>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</si>
  <si>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</si>
  <si>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</si>
  <si>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</si>
  <si>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</si>
  <si>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</si>
  <si>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</si>
  <si>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</si>
  <si>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</si>
  <si>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</si>
  <si>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</si>
  <si>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</si>
  <si>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</si>
  <si>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</si>
  <si>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</si>
  <si>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</si>
  <si>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</si>
  <si>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</si>
  <si>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</si>
  <si>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</si>
  <si>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</si>
  <si>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</si>
  <si>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</si>
  <si>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</si>
  <si>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</si>
  <si>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</si>
  <si>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</si>
  <si>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</si>
  <si>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</si>
  <si>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</si>
  <si>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</si>
  <si>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</si>
  <si>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</si>
  <si>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</si>
  <si>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</si>
  <si>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</si>
  <si>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</si>
  <si>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</si>
  <si>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</si>
  <si>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</si>
  <si>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</si>
  <si>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</si>
  <si>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</si>
  <si>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</si>
  <si>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</si>
  <si>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</si>
  <si>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</si>
  <si>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</si>
  <si>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</si>
  <si>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</si>
  <si>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</si>
  <si>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</si>
  <si>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</si>
  <si>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</si>
  <si>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</si>
  <si>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</si>
  <si>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</si>
  <si>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</si>
  <si>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</si>
  <si>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</si>
  <si>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</si>
  <si>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</si>
  <si>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</si>
  <si>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</si>
  <si>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</si>
  <si>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</si>
  <si>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</si>
  <si>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</si>
  <si>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</si>
  <si>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</si>
  <si>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</si>
  <si>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</si>
  <si>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</si>
  <si>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</si>
  <si>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</si>
  <si>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</si>
  <si>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</si>
  <si>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</si>
  <si>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</si>
  <si>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</si>
  <si>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</si>
  <si>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</si>
  <si>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</si>
  <si>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</si>
  <si>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</si>
  <si>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</si>
  <si>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</si>
  <si>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</si>
  <si>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</si>
  <si>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</si>
  <si>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</si>
  <si>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</si>
  <si>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</si>
  <si>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</si>
  <si>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</si>
  <si>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</si>
  <si>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</si>
  <si>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</si>
  <si>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</si>
  <si>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</si>
  <si>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</si>
  <si>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</si>
  <si>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</si>
  <si>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</si>
  <si>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</si>
  <si>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</si>
  <si>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</si>
  <si>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</si>
  <si>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</si>
  <si>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</si>
  <si>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</si>
  <si>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</si>
  <si>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</si>
  <si>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</si>
  <si>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</si>
  <si>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</si>
  <si>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</si>
  <si>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</si>
  <si>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</si>
  <si>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</si>
  <si>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</si>
  <si>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</si>
  <si>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</si>
  <si>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</si>
  <si>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</si>
  <si>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</si>
  <si>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</si>
  <si>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</si>
  <si>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</si>
  <si>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</si>
  <si>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</si>
  <si>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</si>
  <si>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</si>
  <si>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</si>
  <si>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</si>
  <si>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</si>
  <si>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</si>
  <si>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</si>
  <si>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</si>
  <si>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</si>
  <si>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</si>
  <si>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</si>
  <si>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</si>
  <si>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</si>
  <si>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</si>
  <si>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</si>
  <si>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</si>
  <si>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</si>
  <si>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</si>
  <si>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</si>
  <si>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</si>
  <si>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</si>
  <si>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</si>
  <si>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</si>
  <si>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</si>
  <si>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</si>
  <si>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</si>
  <si>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</si>
  <si>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</si>
  <si>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</si>
  <si>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</si>
  <si>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</si>
  <si>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</si>
  <si>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</si>
  <si>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</si>
  <si>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</si>
  <si>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</si>
  <si>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</si>
  <si>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</si>
  <si>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</si>
  <si>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</si>
  <si>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</si>
  <si>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</si>
  <si>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</si>
  <si>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</si>
  <si>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</si>
  <si>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</si>
  <si>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</si>
  <si>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</si>
  <si>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</si>
  <si>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</si>
  <si>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</si>
  <si>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</si>
  <si>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</si>
  <si>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</si>
  <si>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</si>
  <si>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</si>
  <si>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</si>
  <si>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</si>
  <si>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</si>
  <si>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</si>
  <si>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</si>
  <si>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</si>
  <si>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</si>
  <si>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</si>
  <si>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</si>
  <si>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</si>
  <si>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</si>
  <si>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</si>
  <si>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</si>
  <si>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</si>
  <si>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</si>
  <si>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</si>
  <si>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</si>
  <si>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</si>
  <si>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</si>
  <si>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</si>
  <si>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</si>
  <si>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</si>
  <si>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</si>
  <si>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</si>
  <si>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</si>
  <si>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</si>
  <si>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</si>
  <si>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</si>
  <si>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</si>
  <si>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</si>
  <si>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</si>
  <si>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</si>
  <si>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</si>
  <si>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</si>
  <si>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</si>
  <si>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</si>
  <si>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</si>
  <si>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</si>
  <si>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</si>
  <si>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</si>
  <si>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</si>
  <si>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</si>
  <si>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</si>
  <si>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</si>
  <si>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</si>
  <si>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</si>
  <si>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</si>
  <si>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</si>
  <si>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</si>
  <si>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</si>
  <si>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</si>
  <si>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</si>
  <si>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</si>
  <si>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</si>
  <si>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</si>
  <si>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</si>
  <si>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</si>
  <si>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</si>
  <si>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</si>
  <si>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</si>
  <si>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</si>
  <si>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</si>
  <si>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</si>
  <si>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</si>
  <si>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</si>
  <si>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</si>
  <si>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</si>
  <si>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</si>
  <si>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</si>
  <si>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</si>
  <si>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</si>
  <si>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</si>
  <si>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</si>
  <si>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</si>
  <si>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</si>
  <si>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</si>
  <si>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</si>
  <si>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</si>
  <si>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</si>
  <si>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</si>
  <si>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</si>
  <si>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</si>
  <si>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</si>
  <si>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</si>
  <si>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</si>
  <si>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</si>
  <si>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</si>
  <si>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</si>
  <si>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</si>
  <si>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</si>
  <si>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</si>
  <si>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</si>
  <si>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</si>
  <si>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</si>
  <si>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</si>
  <si>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</si>
  <si>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</si>
  <si>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</si>
  <si>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</si>
  <si>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</si>
  <si>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</si>
  <si>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</si>
  <si>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</si>
  <si>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</si>
  <si>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</si>
  <si>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</si>
  <si>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</si>
  <si>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</si>
  <si>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</si>
  <si>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</si>
  <si>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</si>
  <si>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</si>
  <si>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</si>
  <si>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</si>
  <si>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</si>
  <si>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</si>
  <si>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</si>
  <si>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</si>
  <si>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</si>
  <si>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</si>
  <si>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</si>
  <si>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</si>
  <si>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</si>
  <si>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</si>
  <si>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</si>
  <si>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</si>
  <si>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</si>
  <si>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</si>
  <si>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</si>
  <si>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</si>
  <si>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</si>
  <si>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</si>
  <si>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</si>
  <si>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</si>
  <si>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</si>
  <si>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</si>
  <si>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</si>
  <si>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</si>
  <si>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</si>
  <si>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</si>
  <si>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</si>
  <si>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</si>
  <si>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</si>
  <si>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</si>
  <si>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</si>
  <si>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</si>
  <si>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</si>
  <si>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</si>
  <si>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</si>
  <si>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</si>
  <si>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</si>
  <si>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</si>
  <si>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</si>
  <si>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</si>
  <si>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</si>
  <si>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</si>
  <si>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</si>
  <si>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</si>
  <si>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</si>
  <si>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</si>
  <si>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</si>
  <si>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</si>
  <si>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</si>
  <si>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</si>
  <si>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</si>
  <si>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</si>
  <si>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</si>
  <si>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</si>
  <si>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</si>
  <si>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</si>
  <si>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</si>
  <si>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</si>
  <si>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</si>
  <si>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</si>
  <si>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</si>
  <si>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</si>
  <si>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</si>
  <si>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</si>
  <si>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</si>
  <si>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</si>
  <si>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</si>
  <si>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</si>
  <si>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</si>
  <si>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</si>
  <si>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</si>
  <si>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</si>
  <si>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</si>
  <si>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</si>
  <si>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</si>
  <si>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</si>
  <si>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</si>
  <si>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</si>
  <si>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</si>
  <si>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</si>
  <si>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</si>
  <si>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</si>
  <si>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</si>
  <si>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</si>
  <si>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</si>
  <si>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</si>
  <si>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</si>
  <si>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</si>
  <si>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</si>
  <si>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</si>
  <si>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</si>
  <si>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</si>
  <si>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</si>
  <si>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</si>
  <si>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</si>
  <si>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</si>
  <si>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</si>
  <si>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</si>
  <si>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</si>
  <si>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</si>
  <si>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</si>
  <si>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</si>
  <si>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</si>
  <si>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</si>
  <si>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</si>
  <si>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</si>
  <si>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</si>
  <si>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</si>
  <si>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</si>
  <si>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</si>
  <si>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</si>
  <si>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</si>
  <si>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</si>
  <si>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</si>
  <si>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</si>
  <si>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</si>
  <si>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</si>
  <si>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</si>
  <si>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</si>
  <si>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</si>
  <si>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</si>
  <si>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</si>
  <si>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</si>
  <si>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</si>
  <si>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</si>
  <si>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</si>
  <si>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</si>
  <si>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</si>
  <si>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</si>
  <si>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</si>
  <si>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</si>
  <si>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</si>
  <si>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</si>
  <si>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</si>
  <si>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</si>
  <si>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</si>
  <si>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</si>
  <si>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</si>
  <si>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</si>
  <si>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</si>
  <si>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</si>
  <si>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</si>
  <si>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</si>
  <si>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</si>
  <si>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</si>
  <si>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</si>
  <si>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</si>
  <si>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</si>
  <si>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</si>
  <si>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</si>
  <si>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</si>
  <si>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</si>
  <si>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</si>
  <si>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</si>
  <si>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</si>
  <si>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</si>
  <si>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</si>
  <si>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</si>
  <si>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</si>
  <si>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</si>
  <si>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</si>
  <si>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</si>
  <si>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</si>
  <si>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</si>
  <si>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</si>
  <si>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</si>
  <si>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</si>
  <si>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</si>
  <si>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</si>
  <si>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</si>
  <si>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</si>
  <si>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</si>
  <si>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</si>
  <si>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</si>
  <si>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</si>
  <si>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</si>
  <si>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</si>
  <si>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</si>
  <si>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</si>
  <si>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</si>
  <si>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</si>
  <si>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</si>
  <si>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</si>
  <si>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</si>
  <si>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</si>
  <si>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</si>
  <si>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</si>
  <si>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</si>
  <si>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</si>
  <si>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</si>
  <si>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</si>
  <si>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</si>
  <si>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</si>
  <si>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</si>
  <si>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</si>
  <si>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</si>
  <si>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</si>
  <si>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</si>
  <si>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</si>
  <si>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</si>
  <si>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</si>
  <si>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</si>
  <si>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</si>
  <si>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</si>
  <si>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</si>
  <si>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</si>
  <si>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</si>
  <si>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</si>
  <si>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</si>
  <si>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</si>
  <si>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</si>
  <si>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</si>
  <si>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</si>
  <si>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</si>
  <si>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</si>
  <si>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</si>
  <si>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</si>
  <si>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</si>
  <si>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</si>
  <si>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</si>
  <si>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</si>
  <si>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</si>
  <si>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</si>
  <si>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</si>
  <si>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</si>
  <si>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</si>
  <si>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</si>
  <si>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</si>
  <si>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</si>
  <si>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</si>
  <si>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</si>
  <si>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</si>
  <si>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</si>
  <si>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</si>
  <si>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</si>
  <si>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</si>
  <si>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</si>
  <si>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</si>
  <si>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</si>
  <si>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</si>
  <si>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</si>
  <si>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</si>
  <si>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</si>
  <si>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</si>
  <si>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</si>
  <si>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</si>
  <si>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</si>
  <si>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</si>
  <si>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</si>
  <si>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</si>
  <si>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</si>
  <si>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</si>
  <si>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</si>
  <si>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</si>
  <si>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</si>
  <si>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</si>
  <si>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</si>
  <si>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</si>
  <si>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</si>
  <si>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</si>
  <si>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</si>
  <si>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</si>
  <si>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</si>
  <si>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</si>
  <si>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</si>
  <si>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</si>
  <si>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</si>
  <si>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</si>
  <si>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</si>
  <si>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</si>
  <si>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</si>
  <si>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</si>
  <si>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</si>
  <si>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</si>
  <si>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</si>
  <si>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</si>
  <si>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</si>
  <si>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</si>
  <si>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</si>
  <si>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</si>
  <si>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</si>
  <si>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</si>
  <si>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</si>
  <si>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</si>
  <si>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</si>
  <si>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</si>
  <si>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</si>
  <si>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</si>
  <si>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</si>
  <si>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</si>
  <si>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</si>
  <si>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</si>
  <si>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</si>
  <si>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</si>
  <si>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</si>
  <si>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</si>
  <si>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</si>
  <si>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</si>
  <si>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</si>
  <si>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</si>
  <si>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</si>
  <si>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</si>
  <si>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</si>
  <si>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</si>
  <si>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</si>
  <si>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</si>
  <si>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</si>
  <si>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</si>
  <si>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</si>
  <si>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</si>
  <si>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</si>
  <si>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</si>
  <si>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</si>
  <si>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</si>
  <si>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</si>
  <si>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</si>
  <si>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</si>
  <si>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</si>
  <si>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</si>
  <si>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</si>
  <si>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</si>
  <si>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</si>
  <si>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</si>
  <si>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</si>
  <si>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</si>
  <si>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</si>
  <si>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</si>
  <si>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</si>
  <si>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</si>
  <si>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</si>
  <si>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</si>
  <si>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</si>
  <si>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</si>
  <si>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</si>
  <si>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</si>
  <si>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</si>
  <si>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</si>
  <si>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</si>
  <si>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</si>
  <si>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</si>
  <si>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</si>
  <si>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</si>
  <si>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</si>
  <si>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</si>
  <si>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</si>
  <si>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</si>
  <si>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</si>
  <si>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</si>
  <si>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</si>
  <si>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</si>
  <si>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</si>
  <si>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</si>
  <si>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</si>
  <si>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</si>
  <si>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</si>
  <si>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</si>
  <si>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</si>
  <si>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</si>
  <si>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</si>
  <si>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</si>
  <si>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</si>
  <si>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</si>
  <si>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</si>
  <si>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</si>
  <si>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</si>
  <si>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</si>
  <si>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</si>
  <si>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</si>
  <si>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</si>
  <si>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</si>
  <si>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</si>
  <si>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</si>
  <si>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</si>
  <si>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</si>
  <si>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</si>
  <si>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</si>
  <si>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</si>
  <si>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</si>
  <si>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</si>
  <si>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</si>
  <si>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</si>
  <si>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</si>
  <si>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</si>
  <si>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</si>
  <si>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</si>
  <si>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</si>
  <si>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</si>
  <si>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</si>
  <si>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</si>
  <si>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</si>
  <si>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</si>
  <si>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</si>
  <si>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</si>
  <si>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</si>
  <si>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</si>
  <si>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</si>
  <si>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</si>
  <si>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</si>
  <si>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</si>
  <si>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</si>
  <si>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</si>
  <si>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</si>
  <si>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</si>
  <si>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</si>
  <si>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</si>
  <si>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</si>
  <si>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</si>
  <si>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</si>
  <si>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</si>
  <si>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</si>
  <si>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</si>
  <si>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</si>
  <si>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</si>
  <si>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</si>
  <si>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</si>
  <si>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</si>
  <si>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</si>
  <si>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</si>
  <si>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</si>
  <si>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</si>
  <si>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</si>
  <si>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</si>
  <si>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</si>
  <si>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</si>
  <si>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</si>
  <si>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</si>
  <si>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</si>
  <si>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</si>
  <si>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</si>
  <si>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</si>
  <si>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</si>
  <si>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</si>
  <si>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</si>
  <si>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</si>
  <si>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</si>
  <si>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</si>
  <si>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</si>
  <si>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</si>
  <si>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</si>
  <si>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</si>
  <si>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</si>
  <si>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</si>
  <si>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</si>
  <si>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</si>
  <si>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</si>
  <si>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</si>
  <si>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</si>
  <si>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</si>
  <si>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</si>
  <si>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</si>
  <si>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</si>
  <si>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</si>
  <si>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</si>
  <si>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</si>
  <si>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</si>
  <si>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</si>
  <si>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</si>
  <si>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</si>
  <si>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</si>
  <si>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</si>
  <si>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</si>
  <si>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</si>
  <si>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</si>
  <si>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</si>
  <si>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</si>
  <si>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</si>
  <si>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</si>
  <si>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</si>
  <si>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</si>
  <si>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</si>
  <si>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</si>
  <si>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</si>
  <si>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</si>
  <si>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</si>
  <si>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</si>
  <si>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</si>
  <si>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</si>
  <si>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</si>
  <si>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</si>
  <si>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</si>
  <si>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</si>
  <si>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</si>
  <si>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</si>
  <si>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</si>
  <si>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</si>
  <si>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</si>
  <si>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</si>
  <si>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</si>
  <si>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</si>
  <si>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</si>
  <si>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</si>
  <si>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</si>
  <si>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</si>
  <si>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</si>
  <si>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</si>
  <si>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</si>
  <si>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</si>
  <si>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</si>
  <si>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</si>
  <si>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</si>
  <si>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</si>
  <si>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</si>
  <si>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</si>
  <si>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</si>
  <si>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</si>
  <si>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</si>
  <si>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</si>
  <si>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</si>
  <si>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</si>
  <si>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</si>
  <si>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</si>
  <si>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</si>
  <si>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</si>
  <si>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</si>
  <si>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</si>
  <si>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</si>
  <si>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</si>
  <si>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</si>
  <si>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</si>
  <si>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</si>
  <si>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</si>
  <si>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</si>
  <si>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</si>
  <si>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</si>
  <si>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</si>
  <si>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</si>
  <si>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</si>
  <si>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</si>
  <si>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</si>
  <si>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</si>
  <si>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</si>
  <si>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</si>
  <si>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</si>
  <si>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</si>
  <si>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</si>
  <si>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</si>
  <si>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</si>
  <si>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</si>
  <si>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</si>
  <si>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</si>
  <si>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</si>
  <si>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</si>
  <si>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</si>
  <si>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</si>
  <si>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</si>
  <si>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</si>
  <si>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</si>
  <si>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</si>
  <si>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</si>
  <si>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</si>
  <si>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</si>
  <si>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</si>
  <si>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</si>
  <si>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</si>
  <si>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</si>
  <si>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</si>
  <si>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</si>
  <si>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</si>
  <si>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</si>
  <si>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</si>
  <si>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</si>
  <si>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</si>
  <si>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</si>
  <si>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</si>
  <si>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</si>
  <si>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</si>
  <si>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</si>
  <si>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</si>
  <si>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</si>
  <si>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</si>
  <si>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</si>
  <si>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</si>
  <si>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</si>
  <si>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</si>
  <si>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</si>
  <si>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</si>
  <si>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</si>
  <si>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</si>
  <si>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</si>
  <si>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</si>
  <si>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</si>
  <si>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</si>
  <si>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</si>
  <si>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</si>
  <si>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</si>
  <si>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</si>
  <si>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</si>
  <si>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</si>
  <si>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</si>
  <si>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</si>
  <si>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</si>
  <si>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</si>
  <si>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</si>
  <si>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</si>
  <si>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</si>
  <si>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</si>
  <si>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</si>
  <si>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</si>
  <si>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</si>
  <si>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</si>
  <si>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</si>
  <si>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</si>
  <si>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</si>
  <si>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</si>
  <si>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</si>
  <si>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</si>
  <si>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</si>
  <si>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</si>
  <si>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</si>
  <si>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</si>
  <si>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</si>
  <si>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</si>
  <si>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</si>
  <si>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</si>
  <si>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</si>
  <si>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</si>
  <si>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</si>
  <si>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</si>
  <si>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</si>
  <si>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</si>
  <si>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</si>
  <si>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</si>
  <si>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</si>
  <si>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</si>
  <si>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</si>
  <si>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</si>
  <si>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</si>
  <si>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</si>
  <si>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</si>
  <si>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</si>
  <si>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</si>
  <si>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</si>
  <si>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</si>
  <si>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</si>
  <si>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</si>
  <si>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</si>
  <si>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</si>
  <si>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</si>
  <si>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</si>
  <si>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</si>
  <si>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</si>
  <si>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</si>
  <si>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</si>
  <si>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</si>
  <si>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</si>
  <si>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</si>
  <si>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</si>
  <si>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</si>
  <si>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</si>
  <si>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</si>
  <si>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</si>
  <si>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</si>
  <si>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</si>
  <si>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</si>
  <si>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</si>
  <si>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</si>
  <si>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</si>
  <si>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</si>
  <si>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</si>
  <si>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</si>
  <si>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</si>
  <si>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</si>
  <si>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</si>
  <si>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</si>
  <si>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</si>
  <si>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</si>
  <si>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</si>
  <si>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</si>
  <si>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</si>
  <si>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</si>
  <si>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</si>
  <si>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</si>
  <si>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</si>
  <si>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</si>
  <si>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</si>
  <si>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</si>
  <si>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</si>
  <si>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</si>
  <si>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</si>
  <si>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</si>
  <si>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</si>
  <si>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</si>
  <si>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</si>
  <si>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</si>
  <si>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</si>
  <si>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</si>
  <si>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</si>
  <si>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</si>
  <si>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</si>
  <si>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</si>
  <si>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</si>
  <si>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</si>
  <si>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</si>
  <si>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</si>
  <si>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</si>
  <si>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</si>
  <si>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</si>
  <si>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</si>
  <si>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</si>
  <si>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</si>
  <si>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</si>
  <si>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</si>
  <si>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</si>
  <si>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</si>
  <si>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</si>
  <si>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Intersection of Two Arrays</t>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</si>
  <si>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</si>
  <si>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</si>
  <si>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</si>
  <si>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</si>
  <si>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</si>
  <si>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枚举 降维</t>
    <rPh sb="0" eb="1">
      <t>mei'ju</t>
    </rPh>
    <rPh sb="3" eb="4">
      <t>jiang'wei</t>
    </rPh>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</si>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</sst>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1">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numCache>
            </c:numRef>
          </c:cat>
          <c:val>
            <c:numRef>
              <c:f>'Problems Set'!$S$2:$S$501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301">
                  <c:v>0.466666666666667</c:v>
                </c:pt>
                <c:pt idx="302">
                  <c:v>0.481481481481481</c:v>
                </c:pt>
              </c:numCache>
            </c:numRef>
          </c:val>
          <c:smooth val="0"/>
        </c:ser>
        <c:ser>
          <c:idx val="1"/>
          <c:order val="1"/>
          <c:spPr>
            <a:ln w="28575" cap="rnd">
              <a:solidFill>
                <a:schemeClr val="accent2"/>
              </a:solidFill>
              <a:round/>
            </a:ln>
            <a:effectLst/>
          </c:spPr>
          <c:marker>
            <c:symbol val="none"/>
          </c:marker>
          <c:val>
            <c:numRef>
              <c:f>'Problems Set'!$X$2:$X$501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301">
                  <c:v>0.588726513569937</c:v>
                </c:pt>
                <c:pt idx="302">
                  <c:v>0.588726513569937</c:v>
                </c:pt>
              </c:numCache>
            </c:numRef>
          </c:val>
          <c:smooth val="0"/>
        </c:ser>
        <c:dLbls>
          <c:showLegendKey val="0"/>
          <c:showVal val="0"/>
          <c:showCatName val="0"/>
          <c:showSerName val="0"/>
          <c:showPercent val="0"/>
          <c:showBubbleSize val="0"/>
        </c:dLbls>
        <c:smooth val="0"/>
        <c:axId val="-1826854272"/>
        <c:axId val="-1822527424"/>
      </c:lineChart>
      <c:catAx>
        <c:axId val="-18268542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2527424"/>
        <c:crosses val="autoZero"/>
        <c:auto val="0"/>
        <c:lblAlgn val="ctr"/>
        <c:lblOffset val="100"/>
        <c:tickLblSkip val="50"/>
        <c:noMultiLvlLbl val="1"/>
      </c:catAx>
      <c:valAx>
        <c:axId val="-18225274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685427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numCache>
            </c:numRef>
          </c:cat>
          <c:val>
            <c:numRef>
              <c:f>'Problems Set'!$Q$2:$Q$501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301">
                  <c:v>2.625</c:v>
                </c:pt>
                <c:pt idx="302">
                  <c:v>2.666666666666666</c:v>
                </c:pt>
              </c:numCache>
            </c:numRef>
          </c:val>
          <c:smooth val="0"/>
        </c:ser>
        <c:ser>
          <c:idx val="1"/>
          <c:order val="1"/>
          <c:spPr>
            <a:ln w="28575" cap="rnd">
              <a:solidFill>
                <a:schemeClr val="accent2"/>
              </a:solidFill>
              <a:round/>
            </a:ln>
            <a:effectLst/>
          </c:spPr>
          <c:marker>
            <c:symbol val="none"/>
          </c:marker>
          <c:val>
            <c:numRef>
              <c:f>'Problems Set'!$V$2:$V$501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301">
                  <c:v>1.328719723183391</c:v>
                </c:pt>
                <c:pt idx="302">
                  <c:v>1.328719723183391</c:v>
                </c:pt>
              </c:numCache>
            </c:numRef>
          </c:val>
          <c:smooth val="0"/>
        </c:ser>
        <c:dLbls>
          <c:showLegendKey val="0"/>
          <c:showVal val="0"/>
          <c:showCatName val="0"/>
          <c:showSerName val="0"/>
          <c:showPercent val="0"/>
          <c:showBubbleSize val="0"/>
        </c:dLbls>
        <c:smooth val="0"/>
        <c:axId val="-1824679616"/>
        <c:axId val="-1824677840"/>
      </c:lineChart>
      <c:catAx>
        <c:axId val="-18246796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4677840"/>
        <c:crosses val="autoZero"/>
        <c:auto val="0"/>
        <c:lblAlgn val="ctr"/>
        <c:lblOffset val="100"/>
        <c:tickLblSkip val="50"/>
        <c:noMultiLvlLbl val="1"/>
      </c:catAx>
      <c:valAx>
        <c:axId val="-182467784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467961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numCache>
            </c:numRef>
          </c:cat>
          <c:val>
            <c:numRef>
              <c:f>'Problems Set'!$R$2:$R$501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301">
                  <c:v>2.066666666666667</c:v>
                </c:pt>
                <c:pt idx="302">
                  <c:v>2.142857142857143</c:v>
                </c:pt>
              </c:numCache>
            </c:numRef>
          </c:val>
          <c:smooth val="0"/>
        </c:ser>
        <c:ser>
          <c:idx val="1"/>
          <c:order val="1"/>
          <c:spPr>
            <a:ln w="28575" cap="rnd">
              <a:solidFill>
                <a:schemeClr val="accent2"/>
              </a:solidFill>
              <a:round/>
            </a:ln>
            <a:effectLst/>
          </c:spPr>
          <c:marker>
            <c:symbol val="none"/>
          </c:marker>
          <c:val>
            <c:numRef>
              <c:f>'Problems Set'!$W$2:$W$501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301">
                  <c:v>1.663194444444444</c:v>
                </c:pt>
                <c:pt idx="302">
                  <c:v>1.663194444444444</c:v>
                </c:pt>
              </c:numCache>
            </c:numRef>
          </c:val>
          <c:smooth val="0"/>
        </c:ser>
        <c:dLbls>
          <c:showLegendKey val="0"/>
          <c:showVal val="0"/>
          <c:showCatName val="0"/>
          <c:showSerName val="0"/>
          <c:showPercent val="0"/>
          <c:showBubbleSize val="0"/>
        </c:dLbls>
        <c:smooth val="0"/>
        <c:axId val="-1957118608"/>
        <c:axId val="-1957041264"/>
      </c:lineChart>
      <c:catAx>
        <c:axId val="-195711860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7041264"/>
        <c:crosses val="autoZero"/>
        <c:auto val="0"/>
        <c:lblAlgn val="ctr"/>
        <c:lblOffset val="100"/>
        <c:tickLblSkip val="50"/>
        <c:noMultiLvlLbl val="1"/>
      </c:catAx>
      <c:valAx>
        <c:axId val="-19570412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711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15.0</c:v>
                </c:pt>
                <c:pt idx="2">
                  <c:v>6.0</c:v>
                </c:pt>
                <c:pt idx="3">
                  <c:v>0.0</c:v>
                </c:pt>
                <c:pt idx="4">
                  <c:v>1.0</c:v>
                </c:pt>
              </c:numCache>
            </c:numRef>
          </c:val>
        </c:ser>
        <c:dLbls>
          <c:dLblPos val="inEnd"/>
          <c:showLegendKey val="0"/>
          <c:showVal val="1"/>
          <c:showCatName val="0"/>
          <c:showSerName val="0"/>
          <c:showPercent val="0"/>
          <c:showBubbleSize val="0"/>
        </c:dLbls>
        <c:gapWidth val="100"/>
        <c:axId val="-1822234800"/>
        <c:axId val="-1821400816"/>
      </c:barChart>
      <c:catAx>
        <c:axId val="-1822234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1400816"/>
        <c:crosses val="autoZero"/>
        <c:auto val="1"/>
        <c:lblAlgn val="ctr"/>
        <c:lblOffset val="100"/>
        <c:noMultiLvlLbl val="0"/>
      </c:catAx>
      <c:valAx>
        <c:axId val="-1821400816"/>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223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numCache>
            </c:numRef>
          </c:cat>
          <c:val>
            <c:numRef>
              <c:f>'Problems Set'!$T$2:$T$501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301">
                  <c:v>6025.0</c:v>
                </c:pt>
                <c:pt idx="302">
                  <c:v>6084.656084656085</c:v>
                </c:pt>
              </c:numCache>
            </c:numRef>
          </c:val>
          <c:smooth val="0"/>
        </c:ser>
        <c:ser>
          <c:idx val="1"/>
          <c:order val="1"/>
          <c:spPr>
            <a:ln w="28575" cap="rnd">
              <a:solidFill>
                <a:schemeClr val="accent2"/>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numCache>
            </c:numRef>
          </c:cat>
          <c:val>
            <c:numRef>
              <c:f>'Problems Set'!$Y$2:$Y$501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301">
                  <c:v>5134.737395997122</c:v>
                </c:pt>
                <c:pt idx="302">
                  <c:v>5134.737395997122</c:v>
                </c:pt>
              </c:numCache>
            </c:numRef>
          </c:val>
          <c:smooth val="0"/>
        </c:ser>
        <c:ser>
          <c:idx val="2"/>
          <c:order val="2"/>
          <c:spPr>
            <a:ln w="28575" cap="rnd">
              <a:solidFill>
                <a:schemeClr val="accent3"/>
              </a:solidFill>
              <a:round/>
            </a:ln>
            <a:effectLst/>
          </c:spPr>
          <c:marker>
            <c:symbol val="none"/>
          </c:marker>
          <c:val>
            <c:numRef>
              <c:f>'Problems Set'!$O$2:$O$501</c:f>
              <c:numCache>
                <c:formatCode>0.0000_);[Red]\(0.0000\)</c:formatCode>
                <c:ptCount val="500"/>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301">
                  <c:v>0.0</c:v>
                </c:pt>
                <c:pt idx="302">
                  <c:v>0.0</c:v>
                </c:pt>
              </c:numCache>
            </c:numRef>
          </c:val>
          <c:smooth val="0"/>
        </c:ser>
        <c:dLbls>
          <c:showLegendKey val="0"/>
          <c:showVal val="0"/>
          <c:showCatName val="0"/>
          <c:showSerName val="0"/>
          <c:showPercent val="0"/>
          <c:showBubbleSize val="0"/>
        </c:dLbls>
        <c:smooth val="0"/>
        <c:axId val="-1957066400"/>
        <c:axId val="-1826484224"/>
      </c:lineChart>
      <c:catAx>
        <c:axId val="-19570664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6484224"/>
        <c:crosses val="autoZero"/>
        <c:auto val="0"/>
        <c:lblAlgn val="ctr"/>
        <c:lblOffset val="100"/>
        <c:tickLblSkip val="50"/>
        <c:noMultiLvlLbl val="0"/>
      </c:catAx>
      <c:valAx>
        <c:axId val="-1826484224"/>
        <c:scaling>
          <c:orientation val="minMax"/>
          <c:min val="300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7066400"/>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59.0</c:v>
                </c:pt>
                <c:pt idx="2">
                  <c:v>12.0</c:v>
                </c:pt>
                <c:pt idx="3">
                  <c:v>0.0</c:v>
                </c:pt>
                <c:pt idx="4">
                  <c:v>3.0</c:v>
                </c:pt>
              </c:numCache>
            </c:numRef>
          </c:val>
        </c:ser>
        <c:dLbls>
          <c:showLegendKey val="0"/>
          <c:showVal val="0"/>
          <c:showCatName val="0"/>
          <c:showSerName val="0"/>
          <c:showPercent val="0"/>
          <c:showBubbleSize val="0"/>
        </c:dLbls>
        <c:gapWidth val="150"/>
        <c:axId val="-1865262352"/>
        <c:axId val="-1824221088"/>
      </c:barChart>
      <c:valAx>
        <c:axId val="-182422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65262352"/>
        <c:crosses val="autoZero"/>
        <c:crossBetween val="between"/>
      </c:valAx>
      <c:catAx>
        <c:axId val="-186526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42210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195.0</c:v>
                </c:pt>
                <c:pt idx="1">
                  <c:v>53.0</c:v>
                </c:pt>
                <c:pt idx="2">
                  <c:v>19.0</c:v>
                </c:pt>
                <c:pt idx="3">
                  <c:v>10.0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819327024"/>
        <c:axId val="-1819324272"/>
      </c:barChart>
      <c:catAx>
        <c:axId val="-18193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9324272"/>
        <c:crosses val="autoZero"/>
        <c:auto val="1"/>
        <c:lblAlgn val="ctr"/>
        <c:lblOffset val="100"/>
        <c:noMultiLvlLbl val="0"/>
      </c:catAx>
      <c:valAx>
        <c:axId val="-181932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932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819261360"/>
        <c:axId val="-1819258608"/>
      </c:barChart>
      <c:catAx>
        <c:axId val="-181926136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819258608"/>
        <c:crosses val="autoZero"/>
        <c:auto val="1"/>
        <c:lblAlgn val="ctr"/>
        <c:lblOffset val="100"/>
        <c:noMultiLvlLbl val="0"/>
      </c:catAx>
      <c:valAx>
        <c:axId val="-181925860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81926136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F1" zoomScale="92" workbookViewId="0">
      <selection activeCell="Y7" sqref="Y7:Y11"/>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15</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38" spans="24:25" x14ac:dyDescent="0.15">
      <c r="X38" s="25" t="s">
        <v>996</v>
      </c>
      <c r="Y38" s="25" t="s">
        <v>998</v>
      </c>
    </row>
    <row r="39" spans="24:25" x14ac:dyDescent="0.15">
      <c r="X39" s="25">
        <v>1</v>
      </c>
      <c r="Y39" s="25">
        <f>COUNTIF('Problems Set'!$F$2:$F$1001,"="&amp;X39)</f>
        <v>215</v>
      </c>
    </row>
    <row r="40" spans="24:25" x14ac:dyDescent="0.15">
      <c r="X40" s="25">
        <v>2</v>
      </c>
      <c r="Y40" s="25">
        <f>COUNTIF('Problems Set'!$F$2:$F$1001,"="&amp;X40)</f>
        <v>59</v>
      </c>
    </row>
    <row r="41" spans="24:25" x14ac:dyDescent="0.15">
      <c r="X41" s="25">
        <v>3</v>
      </c>
      <c r="Y41" s="25">
        <f>COUNTIF('Problems Set'!$F$2:$F$1001,"="&amp;X41)</f>
        <v>12</v>
      </c>
    </row>
    <row r="42" spans="24:25" x14ac:dyDescent="0.15">
      <c r="X42" s="25">
        <v>4</v>
      </c>
      <c r="Y42" s="25">
        <f>COUNTIF('Problems Set'!$F$2:$F$1001,"="&amp;X42)</f>
        <v>0</v>
      </c>
    </row>
    <row r="43" spans="24:25" x14ac:dyDescent="0.15">
      <c r="X43" s="25">
        <v>5</v>
      </c>
      <c r="Y43" s="25">
        <f>COUNTIF('Problems Set'!$F$2:$F$1001,"="&amp;X43)</f>
        <v>3</v>
      </c>
    </row>
    <row r="74" spans="24:25" x14ac:dyDescent="0.15">
      <c r="X74" s="25" t="s">
        <v>997</v>
      </c>
      <c r="Y74" s="25" t="s">
        <v>999</v>
      </c>
    </row>
    <row r="75" spans="24:25" x14ac:dyDescent="0.15">
      <c r="X75" s="25">
        <v>1</v>
      </c>
      <c r="Y75" s="25">
        <f>COUNTIF('Problems Set'!$G$2:$G$1001,"="&amp;Dashboard!X75)</f>
        <v>195</v>
      </c>
    </row>
    <row r="76" spans="24:25" x14ac:dyDescent="0.15">
      <c r="X76" s="25">
        <v>2</v>
      </c>
      <c r="Y76" s="25">
        <f>COUNTIF('Problems Set'!$G$2:$G$1001,"="&amp;Dashboard!X76)</f>
        <v>53</v>
      </c>
    </row>
    <row r="77" spans="24:25" x14ac:dyDescent="0.15">
      <c r="X77" s="25">
        <v>3</v>
      </c>
      <c r="Y77" s="25">
        <f>COUNTIF('Problems Set'!$G$2:$G$1001,"="&amp;Dashboard!X77)</f>
        <v>19</v>
      </c>
    </row>
    <row r="78" spans="24:25" x14ac:dyDescent="0.15">
      <c r="X78" s="25">
        <v>4</v>
      </c>
      <c r="Y78" s="25">
        <f>COUNTIF('Problems Set'!$G$2:$G$1001,"="&amp;Dashboard!X78)</f>
        <v>10</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25" workbookViewId="0">
      <pane xSplit="3" ySplit="1" topLeftCell="E270" activePane="bottomRight" state="frozenSplit"/>
      <selection pane="topRight" activeCell="Q1" sqref="Q1"/>
      <selection pane="bottomLeft" activeCell="A16" sqref="A16"/>
      <selection pane="bottomRight" activeCell="K290" sqref="K290"/>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4" si="64">IF(ISERROR(MIN(86400*AB280/(4*3600), 1)), "NA", MIN(86400*AB280/(4*3600), 1))</f>
        <v>0.83805555555555555</v>
      </c>
      <c r="AB280" s="75">
        <f t="shared" ref="AB280:AB344"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COUNTIF(H278:H284, "AC")/SUM(G278:G284)</f>
        <v>0.5</v>
      </c>
      <c r="T284" s="50">
        <f t="shared" ref="T284" si="78">(Q284/5*0.5+(1-(R284-1)/10)*0.25+S284*0.25)*10000</f>
        <v>6156.25</v>
      </c>
      <c r="U284" s="50">
        <f>T284-T304</f>
        <v>71.593915343914887</v>
      </c>
      <c r="V284" s="50">
        <f>IF(A284&lt;&gt;"",AVERAGE($F$2:F284),"")</f>
        <v>1.2968197879858658</v>
      </c>
      <c r="W284" s="50">
        <f>IF(A284&lt;&gt;"", AVERAGE($G$2:G284), "")</f>
        <v>1.6501766784452296</v>
      </c>
      <c r="X284" s="50">
        <f>IF(A284&lt;&gt;"", COUNTIF($H$2:H284, "AC")/SUM($G$2:G284), "")</f>
        <v>0.59314775160599575</v>
      </c>
      <c r="Y284" s="50">
        <f t="shared" ref="Y284" si="79">IF(A284&lt;&gt;"", V284/5*0.5+(1-(W284-1)/10)*0.25+X284*0.25, "")*10000</f>
        <v>5117.1449973895478</v>
      </c>
      <c r="Z284" s="50">
        <f>Y284-Y304</f>
        <v>-17.592398607574069</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COUNTIF(H279:H285, "AC")/SUM(G279:G285)</f>
        <v>0.46666666666666667</v>
      </c>
      <c r="T285" s="50">
        <f t="shared" ref="T285" si="80">(Q285/5*0.5+(1-(R285-1)/10)*0.25+S285*0.25)*10000</f>
        <v>6135.416666666667</v>
      </c>
      <c r="U285" s="50">
        <f t="shared" ref="U285" si="81">T285-T284</f>
        <v>-20.83333333333303</v>
      </c>
      <c r="V285" s="50">
        <f>IF(A285&lt;&gt;"",AVERAGE($F$2:F285),"")</f>
        <v>1.3028169014084507</v>
      </c>
      <c r="W285" s="50">
        <f>IF(A285&lt;&gt;"", AVERAGE($G$2:G285), "")</f>
        <v>1.6549295774647887</v>
      </c>
      <c r="X285" s="50">
        <f>IF(A285&lt;&gt;"", COUNTIF($H$2:H285, "AC")/SUM($G$2:G285), "")</f>
        <v>0.59148936170212763</v>
      </c>
      <c r="Y285" s="50">
        <f t="shared" ref="Y285" si="82">IF(A285&lt;&gt;"", V285/5*0.5+(1-(W285-1)/10)*0.25+X285*0.25, "")*10000</f>
        <v>5117.8079112975729</v>
      </c>
      <c r="Z285" s="50">
        <f t="shared" ref="Z285" si="83">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8" si="84">(0.5*F286/5+0.25*(1-(G286-1)/10)+0.25*(IF(H286="AC",1,0)/G286))*10000</f>
        <v>4375</v>
      </c>
      <c r="O286" s="77">
        <f>AVERAGE($N$2:N286)</f>
        <v>5619.7855750487315</v>
      </c>
      <c r="P286" s="77">
        <f t="shared" ref="P286" si="85">O286-O285</f>
        <v>-4.3830477994679313</v>
      </c>
      <c r="Q286" s="49">
        <f t="shared" si="77"/>
        <v>2.625</v>
      </c>
      <c r="R286" s="49">
        <f t="shared" si="77"/>
        <v>2.375</v>
      </c>
      <c r="S286" s="50">
        <f>COUNTIF(H280:H286, "AC")/SUM(G280:G286)</f>
        <v>0.41176470588235292</v>
      </c>
      <c r="T286" s="50">
        <f t="shared" ref="T286" si="86">(Q286/5*0.5+(1-(R286-1)/10)*0.25+S286*0.25)*10000</f>
        <v>5810.661764705882</v>
      </c>
      <c r="U286" s="50">
        <f t="shared" ref="U286" si="87">T286-T285</f>
        <v>-324.75490196078499</v>
      </c>
      <c r="V286" s="50">
        <f>IF(A286&lt;&gt;"",AVERAGE($F$2:F286),"")</f>
        <v>1.3052631578947369</v>
      </c>
      <c r="W286" s="50">
        <f>IF(A286&lt;&gt;"", AVERAGE($G$2:G286), "")</f>
        <v>1.6631578947368422</v>
      </c>
      <c r="X286" s="50">
        <f>IF(A286&lt;&gt;"", COUNTIF($H$2:H286, "AC")/SUM($G$2:G286), "")</f>
        <v>0.58860759493670889</v>
      </c>
      <c r="Y286" s="50">
        <f t="shared" ref="Y286" si="88">IF(A286&lt;&gt;"", V286/5*0.5+(1-(W286-1)/10)*0.25+X286*0.25, "")*10000</f>
        <v>5110.9926715522988</v>
      </c>
      <c r="Z286" s="50">
        <f t="shared" ref="Z286" si="89">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1095</v>
      </c>
      <c r="D287" s="58" t="s">
        <v>1092</v>
      </c>
      <c r="E287" s="58" t="s">
        <v>968</v>
      </c>
      <c r="F287" s="58">
        <v>2</v>
      </c>
      <c r="G287" s="46">
        <v>1</v>
      </c>
      <c r="H287" s="47" t="s">
        <v>961</v>
      </c>
      <c r="I287" s="59" t="s">
        <v>1096</v>
      </c>
      <c r="J287" s="56">
        <v>41306</v>
      </c>
      <c r="K287" s="61"/>
      <c r="L287" s="61"/>
      <c r="M287" s="73" t="s">
        <v>968</v>
      </c>
      <c r="N287" s="80">
        <f t="shared" si="84"/>
        <v>7000</v>
      </c>
      <c r="O287" s="77">
        <f>AVERAGE($N$2:N287)</f>
        <v>5624.6114996114984</v>
      </c>
      <c r="P287" s="77">
        <f t="shared" ref="P287" si="90">O287-O286</f>
        <v>4.8259245627668861</v>
      </c>
      <c r="Q287" s="49">
        <f t="shared" ref="Q287" si="91">AVERAGE(F280:F287)</f>
        <v>2.625</v>
      </c>
      <c r="R287" s="49">
        <f t="shared" ref="R287" si="92">AVERAGE(G280:G287)</f>
        <v>2.25</v>
      </c>
      <c r="S287" s="50">
        <f>COUNTIF(H281:H287, "AC")/SUM(G281:G287)</f>
        <v>0.5</v>
      </c>
      <c r="T287" s="50">
        <f t="shared" ref="T287" si="93">(Q287/5*0.5+(1-(R287-1)/10)*0.25+S287*0.25)*10000</f>
        <v>6062.5</v>
      </c>
      <c r="U287" s="50">
        <f t="shared" ref="U287" si="94">T287-T286</f>
        <v>251.83823529411802</v>
      </c>
      <c r="V287" s="50">
        <f>IF(A287&lt;&gt;"",AVERAGE($F$2:F287),"")</f>
        <v>1.3076923076923077</v>
      </c>
      <c r="W287" s="50">
        <f>IF(A287&lt;&gt;"", AVERAGE($G$2:G287), "")</f>
        <v>1.6608391608391608</v>
      </c>
      <c r="X287" s="50">
        <f>IF(A287&lt;&gt;"", COUNTIF($H$2:H287, "AC")/SUM($G$2:G287), "")</f>
        <v>0.58947368421052626</v>
      </c>
      <c r="Y287" s="50">
        <f t="shared" ref="Y287" si="95">IF(A287&lt;&gt;"", V287/5*0.5+(1-(W287-1)/10)*0.25+X287*0.25, "")*10000</f>
        <v>5116.1667280088332</v>
      </c>
      <c r="Z287" s="50">
        <f t="shared" ref="Z287" si="96">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1097</v>
      </c>
      <c r="D288" s="58" t="s">
        <v>1098</v>
      </c>
      <c r="E288" s="58" t="s">
        <v>969</v>
      </c>
      <c r="F288" s="58">
        <v>2</v>
      </c>
      <c r="G288" s="46">
        <v>1</v>
      </c>
      <c r="H288" s="47" t="s">
        <v>961</v>
      </c>
      <c r="I288" s="59" t="s">
        <v>966</v>
      </c>
      <c r="J288" s="56">
        <v>41307</v>
      </c>
      <c r="K288" s="61" t="s">
        <v>1099</v>
      </c>
      <c r="L288" s="61"/>
      <c r="M288" s="73" t="s">
        <v>969</v>
      </c>
      <c r="N288" s="80">
        <f t="shared" ref="N288:N289" si="97">(0.5*F288/5+0.25*(1-(G288-1)/10)+0.25*(IF(H288="AC",1,0)/G288))*10000</f>
        <v>7000</v>
      </c>
      <c r="O288" s="77">
        <f>AVERAGE($N$2:N288)</f>
        <v>5629.4037940379394</v>
      </c>
      <c r="P288" s="77">
        <f t="shared" ref="P288" si="98">O288-O287</f>
        <v>4.7922944264410035</v>
      </c>
      <c r="Q288" s="49">
        <f t="shared" ref="Q288" si="99">AVERAGE(F281:F288)</f>
        <v>2.25</v>
      </c>
      <c r="R288" s="49">
        <f t="shared" ref="R288" si="100">AVERAGE(G281:G288)</f>
        <v>1.875</v>
      </c>
      <c r="S288" s="50">
        <f>COUNTIF(H282:H288, "AC")/SUM(G282:G288)</f>
        <v>0.5</v>
      </c>
      <c r="T288" s="50">
        <f t="shared" ref="T288" si="101">(Q288/5*0.5+(1-(R288-1)/10)*0.25+S288*0.25)*10000</f>
        <v>5781.25</v>
      </c>
      <c r="U288" s="50">
        <f t="shared" ref="U288" si="102">T288-T287</f>
        <v>-281.25</v>
      </c>
      <c r="V288" s="50">
        <f>IF(A288&lt;&gt;"",AVERAGE($F$2:F288),"")</f>
        <v>1.3101045296167246</v>
      </c>
      <c r="W288" s="50">
        <f>IF(A288&lt;&gt;"", AVERAGE($G$2:G288), "")</f>
        <v>1.6585365853658536</v>
      </c>
      <c r="X288" s="50">
        <f>IF(A288&lt;&gt;"", COUNTIF($H$2:H288, "AC")/SUM($G$2:G288), "")</f>
        <v>0.59033613445378152</v>
      </c>
      <c r="Y288" s="50">
        <f t="shared" ref="Y288" si="103">IF(A288&lt;&gt;"", V288/5*0.5+(1-(W288-1)/10)*0.25+X288*0.25, "")*10000</f>
        <v>5121.3107194097156</v>
      </c>
      <c r="Z288" s="50">
        <f t="shared" ref="Z288" si="104">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1100</v>
      </c>
      <c r="D289" s="58" t="s">
        <v>1101</v>
      </c>
      <c r="E289" s="58">
        <v>1</v>
      </c>
      <c r="F289" s="58">
        <v>3</v>
      </c>
      <c r="G289" s="46">
        <v>3</v>
      </c>
      <c r="H289" s="47" t="s">
        <v>961</v>
      </c>
      <c r="I289" s="59" t="s">
        <v>966</v>
      </c>
      <c r="J289" s="56">
        <v>41307</v>
      </c>
      <c r="K289" s="61" t="s">
        <v>1103</v>
      </c>
      <c r="L289" s="61" t="s">
        <v>1102</v>
      </c>
      <c r="M289" s="73" t="s">
        <v>969</v>
      </c>
      <c r="N289" s="80">
        <f t="shared" si="97"/>
        <v>5833.3333333333339</v>
      </c>
      <c r="O289" s="77">
        <f>AVERAGE($N$2:N289)</f>
        <v>5630.1118827160481</v>
      </c>
      <c r="P289" s="77">
        <f t="shared" ref="P289" si="105">O289-O288</f>
        <v>0.70808867810865195</v>
      </c>
      <c r="Q289" s="49">
        <f t="shared" ref="Q289" si="106">AVERAGE(F282:F289)</f>
        <v>2.5</v>
      </c>
      <c r="R289" s="49">
        <f t="shared" ref="R289" si="107">AVERAGE(G282:G289)</f>
        <v>2.125</v>
      </c>
      <c r="S289" s="50">
        <f>COUNTIF(H283:H289, "AC")/SUM(G283:G289)</f>
        <v>0.46666666666666667</v>
      </c>
      <c r="T289" s="50">
        <f t="shared" ref="T289" si="108">(Q289/5*0.5+(1-(R289-1)/10)*0.25+S289*0.25)*10000</f>
        <v>5885.4166666666661</v>
      </c>
      <c r="U289" s="50">
        <f t="shared" ref="U289" si="109">T289-T288</f>
        <v>104.16666666666606</v>
      </c>
      <c r="V289" s="50">
        <f>IF(A289&lt;&gt;"",AVERAGE($F$2:F289),"")</f>
        <v>1.3159722222222223</v>
      </c>
      <c r="W289" s="50">
        <f>IF(A289&lt;&gt;"", AVERAGE($G$2:G289), "")</f>
        <v>1.6631944444444444</v>
      </c>
      <c r="X289" s="50">
        <f>IF(A289&lt;&gt;"", COUNTIF($H$2:H289, "AC")/SUM($G$2:G289), "")</f>
        <v>0.58872651356993733</v>
      </c>
      <c r="Y289" s="50">
        <f t="shared" ref="Y289" si="110">IF(A289&lt;&gt;"", V289/5*0.5+(1-(W289-1)/10)*0.25+X289*0.25, "")*10000</f>
        <v>5121.9898950359548</v>
      </c>
      <c r="Z289" s="50">
        <f t="shared" ref="Z289" si="111">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c r="B290" s="57"/>
      <c r="C290" s="57"/>
      <c r="D290" s="58"/>
      <c r="E290" s="58"/>
      <c r="F290" s="58"/>
      <c r="G290" s="46"/>
      <c r="H290" s="47"/>
      <c r="I290" s="59"/>
      <c r="J290" s="56"/>
      <c r="K290" s="61"/>
      <c r="L290" s="61"/>
      <c r="Q290" s="49"/>
      <c r="R290" s="49"/>
      <c r="S290" s="50"/>
      <c r="T290" s="50"/>
      <c r="U290" s="50"/>
      <c r="V290" s="50"/>
      <c r="W290" s="50"/>
      <c r="X290" s="50"/>
      <c r="Y290" s="50"/>
      <c r="Z290" s="50"/>
      <c r="AA290" s="50" t="str">
        <f t="shared" si="64"/>
        <v>NA</v>
      </c>
      <c r="AB290" s="75" t="str">
        <f t="shared" si="65"/>
        <v>NA</v>
      </c>
      <c r="AC290" s="51" t="s">
        <v>1043</v>
      </c>
      <c r="AD290" s="51" t="s">
        <v>1043</v>
      </c>
      <c r="AE290" s="51" t="s">
        <v>1043</v>
      </c>
      <c r="AF290" s="51" t="s">
        <v>1043</v>
      </c>
    </row>
    <row r="291" spans="1:32" x14ac:dyDescent="0.15">
      <c r="A291" s="43"/>
      <c r="B291" s="57"/>
      <c r="C291" s="57"/>
      <c r="D291" s="58"/>
      <c r="E291" s="58"/>
      <c r="F291" s="58"/>
      <c r="G291" s="46"/>
      <c r="H291" s="47"/>
      <c r="I291" s="59"/>
      <c r="J291" s="56"/>
      <c r="K291" s="61"/>
      <c r="L291" s="61"/>
      <c r="Q291" s="49"/>
      <c r="R291" s="49"/>
      <c r="S291" s="50"/>
      <c r="T291" s="50"/>
      <c r="U291" s="50"/>
      <c r="V291" s="50"/>
      <c r="W291" s="50"/>
      <c r="X291" s="50"/>
      <c r="Y291" s="50"/>
      <c r="Z291" s="50"/>
      <c r="AA291" s="50" t="str">
        <f t="shared" si="64"/>
        <v>NA</v>
      </c>
      <c r="AB291" s="75" t="str">
        <f t="shared" si="65"/>
        <v>NA</v>
      </c>
      <c r="AC291" s="51" t="s">
        <v>1043</v>
      </c>
      <c r="AD291" s="51" t="s">
        <v>1043</v>
      </c>
      <c r="AE291" s="51" t="s">
        <v>1043</v>
      </c>
      <c r="AF291" s="51" t="s">
        <v>1043</v>
      </c>
    </row>
    <row r="292" spans="1:32" x14ac:dyDescent="0.15">
      <c r="A292" s="43"/>
      <c r="B292" s="57"/>
      <c r="C292" s="57"/>
      <c r="D292" s="58"/>
      <c r="E292" s="58"/>
      <c r="F292" s="58"/>
      <c r="G292" s="46"/>
      <c r="H292" s="47"/>
      <c r="I292" s="59"/>
      <c r="J292" s="56"/>
      <c r="K292" s="61"/>
      <c r="L292" s="61"/>
      <c r="Q292" s="49"/>
      <c r="R292" s="49"/>
      <c r="S292" s="50"/>
      <c r="T292" s="50"/>
      <c r="U292" s="50"/>
      <c r="V292" s="50"/>
      <c r="W292" s="50"/>
      <c r="X292" s="50"/>
      <c r="Y292" s="50"/>
      <c r="Z292" s="50"/>
      <c r="AA292" s="50" t="str">
        <f t="shared" si="64"/>
        <v>NA</v>
      </c>
      <c r="AB292" s="75" t="str">
        <f t="shared" si="65"/>
        <v>NA</v>
      </c>
      <c r="AC292" s="51" t="s">
        <v>1043</v>
      </c>
      <c r="AD292" s="51" t="s">
        <v>1043</v>
      </c>
      <c r="AE292" s="51" t="s">
        <v>1043</v>
      </c>
      <c r="AF292" s="51" t="s">
        <v>1043</v>
      </c>
    </row>
    <row r="293" spans="1:32" x14ac:dyDescent="0.15">
      <c r="A293" s="43"/>
      <c r="B293" s="57"/>
      <c r="C293" s="57"/>
      <c r="D293" s="58"/>
      <c r="E293" s="58"/>
      <c r="F293" s="58"/>
      <c r="G293" s="46"/>
      <c r="H293" s="47"/>
      <c r="I293" s="59"/>
      <c r="J293" s="56"/>
      <c r="K293" s="61"/>
      <c r="L293" s="61"/>
      <c r="Q293" s="49"/>
      <c r="R293" s="49"/>
      <c r="S293" s="50"/>
      <c r="T293" s="50"/>
      <c r="U293" s="50"/>
      <c r="V293" s="50"/>
      <c r="W293" s="50"/>
      <c r="X293" s="50"/>
      <c r="Y293" s="50"/>
      <c r="Z293" s="50"/>
      <c r="AA293" s="50" t="str">
        <f t="shared" si="64"/>
        <v>NA</v>
      </c>
      <c r="AB293" s="75" t="str">
        <f t="shared" si="65"/>
        <v>NA</v>
      </c>
      <c r="AC293" s="51" t="s">
        <v>1043</v>
      </c>
      <c r="AD293" s="51" t="s">
        <v>1043</v>
      </c>
      <c r="AE293" s="51" t="s">
        <v>1043</v>
      </c>
      <c r="AF293" s="51" t="s">
        <v>1043</v>
      </c>
    </row>
    <row r="294" spans="1:32" x14ac:dyDescent="0.15">
      <c r="A294" s="43"/>
      <c r="B294" s="57"/>
      <c r="C294" s="57"/>
      <c r="D294" s="58"/>
      <c r="E294" s="58"/>
      <c r="F294" s="58"/>
      <c r="G294" s="46"/>
      <c r="H294" s="47"/>
      <c r="I294" s="59"/>
      <c r="J294" s="56"/>
      <c r="K294" s="61"/>
      <c r="L294" s="61"/>
      <c r="Q294" s="49"/>
      <c r="R294" s="49"/>
      <c r="S294" s="50"/>
      <c r="T294" s="50"/>
      <c r="U294" s="50"/>
      <c r="V294" s="50"/>
      <c r="W294" s="50"/>
      <c r="X294" s="50"/>
      <c r="Y294" s="50"/>
      <c r="Z294" s="50"/>
      <c r="AA294" s="50" t="str">
        <f t="shared" si="64"/>
        <v>NA</v>
      </c>
      <c r="AB294" s="75" t="str">
        <f t="shared" si="65"/>
        <v>NA</v>
      </c>
      <c r="AC294" s="51" t="s">
        <v>1043</v>
      </c>
      <c r="AD294" s="51" t="s">
        <v>1043</v>
      </c>
      <c r="AE294" s="51" t="s">
        <v>1043</v>
      </c>
      <c r="AF294" s="51" t="s">
        <v>1043</v>
      </c>
    </row>
    <row r="295" spans="1:32" x14ac:dyDescent="0.15">
      <c r="A295" s="43"/>
      <c r="B295" s="57"/>
      <c r="C295" s="57"/>
      <c r="D295" s="58"/>
      <c r="E295" s="58"/>
      <c r="F295" s="58"/>
      <c r="G295" s="46"/>
      <c r="H295" s="47"/>
      <c r="I295" s="59"/>
      <c r="J295" s="56"/>
      <c r="K295" s="61"/>
      <c r="L295" s="61"/>
      <c r="Q295" s="49"/>
      <c r="R295" s="49"/>
      <c r="S295" s="50"/>
      <c r="T295" s="50"/>
      <c r="U295" s="50"/>
      <c r="V295" s="50"/>
      <c r="W295" s="50"/>
      <c r="X295" s="50"/>
      <c r="Y295" s="50"/>
      <c r="Z295" s="50"/>
      <c r="AA295" s="50" t="str">
        <f t="shared" si="64"/>
        <v>NA</v>
      </c>
      <c r="AB295" s="75" t="str">
        <f t="shared" si="65"/>
        <v>NA</v>
      </c>
      <c r="AC295" s="51" t="s">
        <v>1043</v>
      </c>
      <c r="AD295" s="51" t="s">
        <v>1043</v>
      </c>
      <c r="AE295" s="51" t="s">
        <v>1043</v>
      </c>
      <c r="AF295" s="51" t="s">
        <v>1043</v>
      </c>
    </row>
    <row r="296" spans="1:32" x14ac:dyDescent="0.15">
      <c r="A296" s="43"/>
      <c r="B296" s="57"/>
      <c r="C296" s="57"/>
      <c r="D296" s="58"/>
      <c r="E296" s="58"/>
      <c r="F296" s="58"/>
      <c r="G296" s="46"/>
      <c r="H296" s="47"/>
      <c r="I296" s="59"/>
      <c r="J296" s="56"/>
      <c r="K296" s="61"/>
      <c r="L296" s="61"/>
      <c r="Q296" s="49"/>
      <c r="R296" s="49"/>
      <c r="S296" s="50"/>
      <c r="T296" s="50"/>
      <c r="U296" s="50"/>
      <c r="V296" s="50"/>
      <c r="W296" s="50"/>
      <c r="X296" s="50"/>
      <c r="Y296" s="50"/>
      <c r="Z296" s="50"/>
      <c r="AA296" s="50" t="str">
        <f t="shared" si="64"/>
        <v>NA</v>
      </c>
      <c r="AB296" s="75" t="str">
        <f t="shared" si="65"/>
        <v>NA</v>
      </c>
      <c r="AC296" s="51" t="s">
        <v>1043</v>
      </c>
      <c r="AD296" s="51" t="s">
        <v>1043</v>
      </c>
      <c r="AE296" s="51" t="s">
        <v>1043</v>
      </c>
      <c r="AF296" s="51" t="s">
        <v>1043</v>
      </c>
    </row>
    <row r="297" spans="1:32" x14ac:dyDescent="0.15">
      <c r="A297" s="43"/>
      <c r="B297" s="57"/>
      <c r="C297" s="57"/>
      <c r="D297" s="58"/>
      <c r="E297" s="58"/>
      <c r="F297" s="58"/>
      <c r="G297" s="46"/>
      <c r="H297" s="47"/>
      <c r="I297" s="59"/>
      <c r="J297" s="56"/>
      <c r="K297" s="61"/>
      <c r="L297" s="61"/>
      <c r="Q297" s="49"/>
      <c r="R297" s="49"/>
      <c r="S297" s="50"/>
      <c r="T297" s="50"/>
      <c r="U297" s="50"/>
      <c r="V297" s="50"/>
      <c r="W297" s="50"/>
      <c r="X297" s="50"/>
      <c r="Y297" s="50"/>
      <c r="Z297" s="50"/>
      <c r="AA297" s="50" t="str">
        <f t="shared" si="64"/>
        <v>NA</v>
      </c>
      <c r="AB297" s="75" t="str">
        <f t="shared" si="65"/>
        <v>NA</v>
      </c>
      <c r="AC297" s="51" t="s">
        <v>1043</v>
      </c>
      <c r="AD297" s="51" t="s">
        <v>1043</v>
      </c>
      <c r="AE297" s="51" t="s">
        <v>1043</v>
      </c>
      <c r="AF297" s="51" t="s">
        <v>1043</v>
      </c>
    </row>
    <row r="298" spans="1:32" x14ac:dyDescent="0.15">
      <c r="A298" s="43"/>
      <c r="B298" s="57"/>
      <c r="C298" s="57"/>
      <c r="D298" s="58"/>
      <c r="E298" s="58"/>
      <c r="F298" s="58"/>
      <c r="G298" s="46"/>
      <c r="H298" s="47"/>
      <c r="I298" s="59"/>
      <c r="J298" s="56"/>
      <c r="K298" s="61"/>
      <c r="L298" s="61"/>
      <c r="Q298" s="49"/>
      <c r="R298" s="49"/>
      <c r="S298" s="50"/>
      <c r="T298" s="50"/>
      <c r="U298" s="50"/>
      <c r="V298" s="50"/>
      <c r="W298" s="50"/>
      <c r="X298" s="50"/>
      <c r="Y298" s="50"/>
      <c r="Z298" s="50"/>
      <c r="AA298" s="50" t="str">
        <f t="shared" si="64"/>
        <v>NA</v>
      </c>
      <c r="AB298" s="75" t="str">
        <f t="shared" si="65"/>
        <v>NA</v>
      </c>
      <c r="AC298" s="51" t="s">
        <v>1043</v>
      </c>
      <c r="AD298" s="51" t="s">
        <v>1043</v>
      </c>
      <c r="AE298" s="51" t="s">
        <v>1043</v>
      </c>
      <c r="AF298" s="51" t="s">
        <v>1043</v>
      </c>
    </row>
    <row r="299" spans="1:32" x14ac:dyDescent="0.15">
      <c r="A299" s="43"/>
      <c r="B299" s="57"/>
      <c r="C299" s="57"/>
      <c r="D299" s="58"/>
      <c r="E299" s="58"/>
      <c r="F299" s="58"/>
      <c r="G299" s="46"/>
      <c r="H299" s="47"/>
      <c r="I299" s="59"/>
      <c r="J299" s="56"/>
      <c r="K299" s="61"/>
      <c r="L299" s="61"/>
      <c r="Q299" s="49"/>
      <c r="R299" s="49"/>
      <c r="S299" s="50"/>
      <c r="T299" s="50"/>
      <c r="U299" s="50"/>
      <c r="V299" s="50"/>
      <c r="W299" s="50"/>
      <c r="X299" s="50"/>
      <c r="Y299" s="50"/>
      <c r="Z299" s="50"/>
      <c r="AA299" s="50" t="str">
        <f t="shared" si="64"/>
        <v>NA</v>
      </c>
      <c r="AB299" s="75" t="str">
        <f t="shared" si="65"/>
        <v>NA</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t="s">
        <v>1068</v>
      </c>
      <c r="B303" s="57">
        <v>410</v>
      </c>
      <c r="C303" s="57" t="s">
        <v>1069</v>
      </c>
      <c r="D303" s="58"/>
      <c r="E303" s="58">
        <v>1</v>
      </c>
      <c r="F303" s="58">
        <v>5</v>
      </c>
      <c r="G303" s="46"/>
      <c r="H303" s="47"/>
      <c r="I303" s="59"/>
      <c r="J303" s="56"/>
      <c r="K303" s="61"/>
      <c r="L303" s="61"/>
      <c r="N303" s="77" t="e">
        <f>(0.5*F303/5+0.25*(1-(G303-1)/10)+0.25*(IF(H303="AC",1,0)/G303))*10000</f>
        <v>#DIV/0!</v>
      </c>
      <c r="O303" s="77" t="e">
        <f>AVERAGE($N$2:N303)</f>
        <v>#DIV/0!</v>
      </c>
      <c r="P303" s="77" t="e">
        <f>O303-O283</f>
        <v>#DIV/0!</v>
      </c>
      <c r="Q303" s="49">
        <f>AVERAGE(F275:F303)</f>
        <v>2.625</v>
      </c>
      <c r="R303" s="49">
        <f>AVERAGE(G275:G303)</f>
        <v>2.0666666666666669</v>
      </c>
      <c r="S303" s="50">
        <f>COUNTIF(H276:H303, "AC")/SUM(G276:G303)</f>
        <v>0.46666666666666667</v>
      </c>
      <c r="T303" s="50">
        <f>(Q303/5*0.5+(1-(R303-1)/10)*0.25+S303*0.25)*10000</f>
        <v>6025</v>
      </c>
      <c r="U303" s="50">
        <f>T303-T283</f>
        <v>0</v>
      </c>
      <c r="V303" s="50">
        <f>IF(A303&lt;&gt;"",AVERAGE($F$2:F303),"")</f>
        <v>1.3287197231833909</v>
      </c>
      <c r="W303" s="50">
        <f>IF(A303&lt;&gt;"", AVERAGE($G$2:G303), "")</f>
        <v>1.6631944444444444</v>
      </c>
      <c r="X303" s="50">
        <f>IF(A303&lt;&gt;"", COUNTIF($H$2:H303, "AC")/SUM($G$2:G303), "")</f>
        <v>0.58872651356993733</v>
      </c>
      <c r="Y303" s="50">
        <f>IF(A303&lt;&gt;"", V303/5*0.5+(1-(W303-1)/10)*0.25+X303*0.25, "")*10000</f>
        <v>5134.7373959971219</v>
      </c>
      <c r="Z303" s="50">
        <f>Y303-Y283</f>
        <v>26.391126250066918</v>
      </c>
      <c r="AA303" s="50">
        <f>IF(ISERROR(MIN(86400*AB303/(4*3600), 1)), "NA", MIN(86400*AB303/(4*3600), 1))</f>
        <v>0.18312500000000001</v>
      </c>
      <c r="AB303" s="75">
        <f>IF(AC303="-","NA",SUM(AC303:AF303))</f>
        <v>3.0520833333333334E-2</v>
      </c>
      <c r="AC303" s="51">
        <v>3.0520833333333334E-2</v>
      </c>
      <c r="AD303" s="51" t="s">
        <v>1043</v>
      </c>
      <c r="AE303" s="51" t="s">
        <v>1043</v>
      </c>
      <c r="AF303" s="51" t="s">
        <v>1043</v>
      </c>
    </row>
    <row r="304" spans="1:32" x14ac:dyDescent="0.15">
      <c r="A304" s="43" t="s">
        <v>976</v>
      </c>
      <c r="B304" s="57">
        <v>162</v>
      </c>
      <c r="C304" s="57" t="s">
        <v>1070</v>
      </c>
      <c r="D304" s="58"/>
      <c r="E304" s="58"/>
      <c r="F304" s="58"/>
      <c r="G304" s="46"/>
      <c r="H304" s="47"/>
      <c r="I304" s="59"/>
      <c r="J304" s="56"/>
      <c r="K304" s="61"/>
      <c r="L304" s="61"/>
      <c r="N304" s="77" t="e">
        <f>(0.5*F304/5+0.25*(1-(G304-1)/10)+0.25*(IF(H304="AC",1,0)/G304))*10000</f>
        <v>#DIV/0!</v>
      </c>
      <c r="O304" s="77" t="e">
        <f>AVERAGE($N$2:N304)</f>
        <v>#DIV/0!</v>
      </c>
      <c r="P304" s="77" t="e">
        <f>O304-O303</f>
        <v>#DIV/0!</v>
      </c>
      <c r="Q304" s="49">
        <f>AVERAGE(F276:F304)</f>
        <v>2.6666666666666665</v>
      </c>
      <c r="R304" s="49">
        <f>AVERAGE(G276:G304)</f>
        <v>2.1428571428571428</v>
      </c>
      <c r="S304" s="50">
        <f>COUNTIF(H277:H304, "AC")/SUM(G277:G304)</f>
        <v>0.48148148148148145</v>
      </c>
      <c r="T304" s="50">
        <f>(Q304/5*0.5+(1-(R304-1)/10)*0.25+S304*0.25)*10000</f>
        <v>6084.6560846560851</v>
      </c>
      <c r="U304" s="50">
        <f>T304-T303</f>
        <v>59.656084656085113</v>
      </c>
      <c r="V304" s="50">
        <f>IF(A304&lt;&gt;"",AVERAGE($F$2:F304),"")</f>
        <v>1.3287197231833909</v>
      </c>
      <c r="W304" s="50">
        <f>IF(A304&lt;&gt;"", AVERAGE($G$2:G304), "")</f>
        <v>1.6631944444444444</v>
      </c>
      <c r="X304" s="50">
        <f>IF(A304&lt;&gt;"", COUNTIF($H$2:H304, "AC")/SUM($G$2:G304), "")</f>
        <v>0.58872651356993733</v>
      </c>
      <c r="Y304" s="50">
        <f>IF(A304&lt;&gt;"", V304/5*0.5+(1-(W304-1)/10)*0.25+X304*0.25, "")*10000</f>
        <v>5134.7373959971219</v>
      </c>
      <c r="Z304" s="50">
        <f>Y304-Y303</f>
        <v>0</v>
      </c>
      <c r="AA304" s="50">
        <f>IF(ISERROR(MIN(86400*AB304/(4*3600), 1)), "NA", MIN(86400*AB304/(4*3600), 1))</f>
        <v>4.0138888888888891E-2</v>
      </c>
      <c r="AB304" s="75">
        <f>IF(AC304="-","NA",SUM(AC304:AF304))</f>
        <v>6.6898148148148142E-3</v>
      </c>
      <c r="AC304" s="51">
        <v>6.6898148148148142E-3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ref="AA345:AA403" si="112">IF(ISERROR(MIN(86400*AB345/(4*3600), 1)), "NA", MIN(86400*AB345/(4*3600), 1))</f>
        <v>NA</v>
      </c>
      <c r="AB345" s="75" t="str">
        <f t="shared" ref="AB345:AB403" si="113">IF(AC345="-","NA",SUM(AC345:AF345))</f>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112"/>
        <v>NA</v>
      </c>
      <c r="AB346" s="75" t="str">
        <f t="shared" si="113"/>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112"/>
        <v>NA</v>
      </c>
      <c r="AB347" s="75" t="str">
        <f t="shared" si="113"/>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112"/>
        <v>NA</v>
      </c>
      <c r="AB348" s="75" t="str">
        <f t="shared" si="113"/>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112"/>
        <v>NA</v>
      </c>
      <c r="AB349" s="75" t="str">
        <f t="shared" si="113"/>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112"/>
        <v>NA</v>
      </c>
      <c r="AB350" s="75" t="str">
        <f t="shared" si="113"/>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112"/>
        <v>NA</v>
      </c>
      <c r="AB351" s="75" t="str">
        <f t="shared" si="113"/>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112"/>
        <v>NA</v>
      </c>
      <c r="AB352" s="75" t="str">
        <f t="shared" si="113"/>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112"/>
        <v>NA</v>
      </c>
      <c r="AB353" s="75" t="str">
        <f t="shared" si="113"/>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112"/>
        <v>NA</v>
      </c>
      <c r="AB354" s="75" t="str">
        <f t="shared" si="113"/>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112"/>
        <v>NA</v>
      </c>
      <c r="AB355" s="75" t="str">
        <f t="shared" si="113"/>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112"/>
        <v>NA</v>
      </c>
      <c r="AB356" s="75" t="str">
        <f t="shared" si="113"/>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112"/>
        <v>NA</v>
      </c>
      <c r="AB357" s="75" t="str">
        <f t="shared" si="113"/>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112"/>
        <v>NA</v>
      </c>
      <c r="AB358" s="75" t="str">
        <f t="shared" si="113"/>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112"/>
        <v>NA</v>
      </c>
      <c r="AB359" s="75" t="str">
        <f t="shared" si="113"/>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112"/>
        <v>NA</v>
      </c>
      <c r="AB360" s="75" t="str">
        <f t="shared" si="113"/>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112"/>
        <v>NA</v>
      </c>
      <c r="AB361" s="75" t="str">
        <f t="shared" si="113"/>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112"/>
        <v>NA</v>
      </c>
      <c r="AB362" s="75" t="str">
        <f t="shared" si="113"/>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112"/>
        <v>NA</v>
      </c>
      <c r="AB363" s="75" t="str">
        <f t="shared" si="113"/>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112"/>
        <v>NA</v>
      </c>
      <c r="AB364" s="75" t="str">
        <f t="shared" si="113"/>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112"/>
        <v>NA</v>
      </c>
      <c r="AB365" s="75" t="str">
        <f t="shared" si="113"/>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112"/>
        <v>NA</v>
      </c>
      <c r="AB366" s="75" t="str">
        <f t="shared" si="113"/>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112"/>
        <v>NA</v>
      </c>
      <c r="AB367" s="75" t="str">
        <f t="shared" si="113"/>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112"/>
        <v>NA</v>
      </c>
      <c r="AB368" s="75" t="str">
        <f t="shared" si="113"/>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112"/>
        <v>NA</v>
      </c>
      <c r="AB369" s="75" t="str">
        <f t="shared" si="113"/>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112"/>
        <v>NA</v>
      </c>
      <c r="AB370" s="75" t="str">
        <f t="shared" si="113"/>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112"/>
        <v>NA</v>
      </c>
      <c r="AB371" s="75" t="str">
        <f t="shared" si="113"/>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112"/>
        <v>NA</v>
      </c>
      <c r="AB372" s="75" t="str">
        <f t="shared" si="113"/>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112"/>
        <v>NA</v>
      </c>
      <c r="AB373" s="75" t="str">
        <f t="shared" si="113"/>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112"/>
        <v>NA</v>
      </c>
      <c r="AB374" s="75" t="str">
        <f t="shared" si="113"/>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112"/>
        <v>NA</v>
      </c>
      <c r="AB375" s="75" t="str">
        <f t="shared" si="113"/>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112"/>
        <v>NA</v>
      </c>
      <c r="AB376" s="75" t="str">
        <f t="shared" si="113"/>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112"/>
        <v>NA</v>
      </c>
      <c r="AB377" s="75" t="str">
        <f t="shared" si="113"/>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112"/>
        <v>NA</v>
      </c>
      <c r="AB378" s="75" t="str">
        <f t="shared" si="113"/>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112"/>
        <v>NA</v>
      </c>
      <c r="AB379" s="75" t="str">
        <f t="shared" si="113"/>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112"/>
        <v>NA</v>
      </c>
      <c r="AB380" s="75" t="str">
        <f t="shared" si="113"/>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112"/>
        <v>NA</v>
      </c>
      <c r="AB381" s="75" t="str">
        <f t="shared" si="113"/>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112"/>
        <v>NA</v>
      </c>
      <c r="AB382" s="75" t="str">
        <f t="shared" si="113"/>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112"/>
        <v>NA</v>
      </c>
      <c r="AB383" s="75" t="str">
        <f t="shared" si="113"/>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112"/>
        <v>NA</v>
      </c>
      <c r="AB384" s="75" t="str">
        <f t="shared" si="113"/>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112"/>
        <v>NA</v>
      </c>
      <c r="AB385" s="75" t="str">
        <f t="shared" si="113"/>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112"/>
        <v>NA</v>
      </c>
      <c r="AB386" s="75" t="str">
        <f t="shared" si="113"/>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112"/>
        <v>NA</v>
      </c>
      <c r="AB387" s="75" t="str">
        <f t="shared" si="113"/>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112"/>
        <v>NA</v>
      </c>
      <c r="AB388" s="75" t="str">
        <f t="shared" si="113"/>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112"/>
        <v>NA</v>
      </c>
      <c r="AB389" s="75" t="str">
        <f t="shared" si="113"/>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112"/>
        <v>NA</v>
      </c>
      <c r="AB390" s="75" t="str">
        <f t="shared" si="113"/>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112"/>
        <v>NA</v>
      </c>
      <c r="AB391" s="75" t="str">
        <f t="shared" si="113"/>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112"/>
        <v>NA</v>
      </c>
      <c r="AB392" s="75" t="str">
        <f t="shared" si="113"/>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112"/>
        <v>NA</v>
      </c>
      <c r="AB393" s="75" t="str">
        <f t="shared" si="113"/>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112"/>
        <v>NA</v>
      </c>
      <c r="AB394" s="75" t="str">
        <f t="shared" si="113"/>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112"/>
        <v>NA</v>
      </c>
      <c r="AB395" s="75" t="str">
        <f t="shared" si="113"/>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112"/>
        <v>NA</v>
      </c>
      <c r="AB396" s="75" t="str">
        <f t="shared" si="113"/>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112"/>
        <v>NA</v>
      </c>
      <c r="AB397" s="75" t="str">
        <f t="shared" si="113"/>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112"/>
        <v>NA</v>
      </c>
      <c r="AB398" s="75" t="str">
        <f t="shared" si="113"/>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112"/>
        <v>NA</v>
      </c>
      <c r="AB399" s="75" t="str">
        <f t="shared" si="113"/>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112"/>
        <v>NA</v>
      </c>
      <c r="AB400" s="75" t="str">
        <f t="shared" si="113"/>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112"/>
        <v>NA</v>
      </c>
      <c r="AB401" s="75" t="str">
        <f t="shared" si="113"/>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112"/>
        <v>NA</v>
      </c>
      <c r="AB402" s="75" t="str">
        <f t="shared" si="113"/>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112"/>
        <v>NA</v>
      </c>
      <c r="AB403" s="75" t="str">
        <f t="shared" si="113"/>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ref="AA404" si="114">IF(ISERROR(MIN(86400*AB404/(4*3600), 1)), "NA", MIN(86400*AB404/(4*3600), 1))</f>
        <v>NA</v>
      </c>
      <c r="AB404" s="75" t="str">
        <f t="shared" ref="AB404:AB451" si="115">IF(AC404="-","NA",SUM(AC404:AF404))</f>
        <v>NA</v>
      </c>
      <c r="AC404" s="47" t="s">
        <v>987</v>
      </c>
      <c r="AD404" s="47" t="s">
        <v>987</v>
      </c>
      <c r="AE404" s="47" t="s">
        <v>987</v>
      </c>
      <c r="AF404" s="47" t="s">
        <v>987</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ref="AA405:AA468" si="116">IF(ISERROR(MIN(86400*AB405/(4*3600), 1)), "NA", MIN(86400*AB405/(4*3600), 1))</f>
        <v>NA</v>
      </c>
      <c r="AB405" s="75" t="str">
        <f t="shared" si="115"/>
        <v>NA</v>
      </c>
      <c r="AC405" s="47" t="s">
        <v>987</v>
      </c>
      <c r="AD405" s="47" t="s">
        <v>987</v>
      </c>
      <c r="AE405" s="47" t="s">
        <v>987</v>
      </c>
      <c r="AF405" s="47" t="s">
        <v>987</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116"/>
        <v>NA</v>
      </c>
      <c r="AB406" s="75" t="str">
        <f t="shared" si="115"/>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116"/>
        <v>NA</v>
      </c>
      <c r="AB407" s="75" t="str">
        <f t="shared" si="115"/>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116"/>
        <v>NA</v>
      </c>
      <c r="AB408" s="75" t="str">
        <f t="shared" si="115"/>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116"/>
        <v>NA</v>
      </c>
      <c r="AB409" s="75" t="str">
        <f t="shared" si="115"/>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116"/>
        <v>NA</v>
      </c>
      <c r="AB410" s="75" t="str">
        <f t="shared" si="115"/>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116"/>
        <v>NA</v>
      </c>
      <c r="AB411" s="75" t="str">
        <f t="shared" si="115"/>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116"/>
        <v>NA</v>
      </c>
      <c r="AB412" s="75" t="str">
        <f t="shared" si="115"/>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116"/>
        <v>NA</v>
      </c>
      <c r="AB413" s="75" t="str">
        <f t="shared" si="115"/>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116"/>
        <v>NA</v>
      </c>
      <c r="AB414" s="75" t="str">
        <f t="shared" si="115"/>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116"/>
        <v>NA</v>
      </c>
      <c r="AB415" s="75" t="str">
        <f t="shared" si="115"/>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116"/>
        <v>NA</v>
      </c>
      <c r="AB416" s="75" t="str">
        <f t="shared" si="115"/>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116"/>
        <v>NA</v>
      </c>
      <c r="AB417" s="75" t="str">
        <f t="shared" si="115"/>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116"/>
        <v>NA</v>
      </c>
      <c r="AB418" s="75" t="str">
        <f t="shared" si="115"/>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116"/>
        <v>NA</v>
      </c>
      <c r="AB419" s="75" t="str">
        <f t="shared" si="115"/>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116"/>
        <v>NA</v>
      </c>
      <c r="AB420" s="75" t="str">
        <f t="shared" si="115"/>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116"/>
        <v>NA</v>
      </c>
      <c r="AB421" s="75" t="str">
        <f t="shared" si="115"/>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116"/>
        <v>NA</v>
      </c>
      <c r="AB422" s="75" t="str">
        <f t="shared" si="115"/>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116"/>
        <v>NA</v>
      </c>
      <c r="AB423" s="75" t="str">
        <f t="shared" si="115"/>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116"/>
        <v>NA</v>
      </c>
      <c r="AB424" s="75" t="str">
        <f t="shared" si="115"/>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116"/>
        <v>NA</v>
      </c>
      <c r="AB425" s="75" t="str">
        <f t="shared" si="115"/>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116"/>
        <v>NA</v>
      </c>
      <c r="AB426" s="75" t="str">
        <f t="shared" si="115"/>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116"/>
        <v>NA</v>
      </c>
      <c r="AB427" s="75" t="str">
        <f t="shared" si="115"/>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116"/>
        <v>NA</v>
      </c>
      <c r="AB428" s="75" t="str">
        <f t="shared" si="115"/>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116"/>
        <v>NA</v>
      </c>
      <c r="AB429" s="75" t="str">
        <f t="shared" si="115"/>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116"/>
        <v>NA</v>
      </c>
      <c r="AB430" s="75" t="str">
        <f t="shared" si="115"/>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116"/>
        <v>NA</v>
      </c>
      <c r="AB431" s="75" t="str">
        <f t="shared" si="115"/>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116"/>
        <v>NA</v>
      </c>
      <c r="AB432" s="75" t="str">
        <f t="shared" si="115"/>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116"/>
        <v>NA</v>
      </c>
      <c r="AB433" s="75" t="str">
        <f t="shared" si="115"/>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116"/>
        <v>NA</v>
      </c>
      <c r="AB434" s="75" t="str">
        <f t="shared" si="115"/>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116"/>
        <v>NA</v>
      </c>
      <c r="AB435" s="75" t="str">
        <f t="shared" si="115"/>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116"/>
        <v>NA</v>
      </c>
      <c r="AB436" s="75" t="str">
        <f t="shared" si="115"/>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116"/>
        <v>NA</v>
      </c>
      <c r="AB437" s="75" t="str">
        <f t="shared" si="115"/>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116"/>
        <v>NA</v>
      </c>
      <c r="AB438" s="75" t="str">
        <f t="shared" si="115"/>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116"/>
        <v>NA</v>
      </c>
      <c r="AB439" s="75" t="str">
        <f t="shared" si="115"/>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116"/>
        <v>NA</v>
      </c>
      <c r="AB440" s="75" t="str">
        <f t="shared" si="115"/>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116"/>
        <v>NA</v>
      </c>
      <c r="AB441" s="75" t="str">
        <f t="shared" si="115"/>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116"/>
        <v>NA</v>
      </c>
      <c r="AB442" s="75" t="str">
        <f t="shared" si="115"/>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116"/>
        <v>NA</v>
      </c>
      <c r="AB443" s="75" t="str">
        <f t="shared" si="115"/>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116"/>
        <v>NA</v>
      </c>
      <c r="AB444" s="75" t="str">
        <f t="shared" si="115"/>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116"/>
        <v>NA</v>
      </c>
      <c r="AB445" s="75" t="str">
        <f t="shared" si="115"/>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116"/>
        <v>NA</v>
      </c>
      <c r="AB446" s="75" t="str">
        <f t="shared" si="115"/>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116"/>
        <v>NA</v>
      </c>
      <c r="AB447" s="75" t="str">
        <f t="shared" si="115"/>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116"/>
        <v>NA</v>
      </c>
      <c r="AB448" s="75" t="str">
        <f t="shared" si="115"/>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116"/>
        <v>NA</v>
      </c>
      <c r="AB449" s="75" t="str">
        <f t="shared" si="115"/>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116"/>
        <v>NA</v>
      </c>
      <c r="AB450" s="75" t="str">
        <f t="shared" si="115"/>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116"/>
        <v>NA</v>
      </c>
      <c r="AB451" s="75" t="str">
        <f t="shared" si="115"/>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116"/>
        <v>NA</v>
      </c>
      <c r="AB452" s="75" t="str">
        <f t="shared" ref="AB452:AB502" si="117">IF(AC452="-","NA",SUM(AC452:AF452))</f>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116"/>
        <v>NA</v>
      </c>
      <c r="AB453" s="75" t="str">
        <f t="shared" si="117"/>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116"/>
        <v>NA</v>
      </c>
      <c r="AB454" s="75" t="str">
        <f t="shared" si="117"/>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116"/>
        <v>NA</v>
      </c>
      <c r="AB455" s="75" t="str">
        <f t="shared" si="117"/>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116"/>
        <v>NA</v>
      </c>
      <c r="AB456" s="75" t="str">
        <f t="shared" si="117"/>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116"/>
        <v>NA</v>
      </c>
      <c r="AB457" s="75" t="str">
        <f t="shared" si="117"/>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116"/>
        <v>NA</v>
      </c>
      <c r="AB458" s="75" t="str">
        <f t="shared" si="117"/>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116"/>
        <v>NA</v>
      </c>
      <c r="AB459" s="75" t="str">
        <f t="shared" si="117"/>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116"/>
        <v>NA</v>
      </c>
      <c r="AB460" s="75" t="str">
        <f t="shared" si="117"/>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116"/>
        <v>NA</v>
      </c>
      <c r="AB461" s="75" t="str">
        <f t="shared" si="117"/>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116"/>
        <v>NA</v>
      </c>
      <c r="AB462" s="75" t="str">
        <f t="shared" si="117"/>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116"/>
        <v>NA</v>
      </c>
      <c r="AB463" s="75" t="str">
        <f t="shared" si="117"/>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116"/>
        <v>NA</v>
      </c>
      <c r="AB464" s="75" t="str">
        <f t="shared" si="117"/>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116"/>
        <v>NA</v>
      </c>
      <c r="AB465" s="75" t="str">
        <f t="shared" si="117"/>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116"/>
        <v>NA</v>
      </c>
      <c r="AB466" s="75" t="str">
        <f t="shared" si="117"/>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116"/>
        <v>NA</v>
      </c>
      <c r="AB467" s="75" t="str">
        <f t="shared" si="117"/>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116"/>
        <v>NA</v>
      </c>
      <c r="AB468" s="75" t="str">
        <f t="shared" si="117"/>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ref="AA469:AA502" si="118">IF(ISERROR(MIN(86400*AB469/(4*3600), 1)), "NA", MIN(86400*AB469/(4*3600), 1))</f>
        <v>NA</v>
      </c>
      <c r="AB469" s="75" t="str">
        <f t="shared" si="117"/>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118"/>
        <v>NA</v>
      </c>
      <c r="AB470" s="75" t="str">
        <f t="shared" si="117"/>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118"/>
        <v>NA</v>
      </c>
      <c r="AB471" s="75" t="str">
        <f t="shared" si="117"/>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118"/>
        <v>NA</v>
      </c>
      <c r="AB472" s="75" t="str">
        <f t="shared" si="117"/>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18"/>
        <v>NA</v>
      </c>
      <c r="AB473" s="75" t="str">
        <f t="shared" si="117"/>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18"/>
        <v>NA</v>
      </c>
      <c r="AB474" s="75" t="str">
        <f t="shared" si="117"/>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18"/>
        <v>NA</v>
      </c>
      <c r="AB475" s="75" t="str">
        <f t="shared" si="117"/>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18"/>
        <v>NA</v>
      </c>
      <c r="AB476" s="75" t="str">
        <f t="shared" si="117"/>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18"/>
        <v>NA</v>
      </c>
      <c r="AB477" s="75" t="str">
        <f t="shared" si="117"/>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18"/>
        <v>NA</v>
      </c>
      <c r="AB478" s="75" t="str">
        <f t="shared" si="117"/>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18"/>
        <v>NA</v>
      </c>
      <c r="AB479" s="75" t="str">
        <f t="shared" si="117"/>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18"/>
        <v>NA</v>
      </c>
      <c r="AB480" s="75" t="str">
        <f t="shared" si="117"/>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18"/>
        <v>NA</v>
      </c>
      <c r="AB481" s="75" t="str">
        <f t="shared" si="117"/>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18"/>
        <v>NA</v>
      </c>
      <c r="AB482" s="75" t="str">
        <f t="shared" si="117"/>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18"/>
        <v>NA</v>
      </c>
      <c r="AB483" s="75" t="str">
        <f t="shared" si="117"/>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18"/>
        <v>NA</v>
      </c>
      <c r="AB484" s="75" t="str">
        <f t="shared" si="117"/>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18"/>
        <v>NA</v>
      </c>
      <c r="AB485" s="75" t="str">
        <f t="shared" si="117"/>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18"/>
        <v>NA</v>
      </c>
      <c r="AB486" s="75" t="str">
        <f t="shared" si="117"/>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18"/>
        <v>NA</v>
      </c>
      <c r="AB487" s="75" t="str">
        <f t="shared" si="117"/>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18"/>
        <v>NA</v>
      </c>
      <c r="AB488" s="75" t="str">
        <f t="shared" si="117"/>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18"/>
        <v>NA</v>
      </c>
      <c r="AB489" s="75" t="str">
        <f t="shared" si="117"/>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18"/>
        <v>NA</v>
      </c>
      <c r="AB490" s="75" t="str">
        <f t="shared" si="117"/>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18"/>
        <v>NA</v>
      </c>
      <c r="AB491" s="75" t="str">
        <f t="shared" si="117"/>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18"/>
        <v>NA</v>
      </c>
      <c r="AB492" s="75" t="str">
        <f t="shared" si="117"/>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18"/>
        <v>NA</v>
      </c>
      <c r="AB493" s="75" t="str">
        <f t="shared" si="117"/>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18"/>
        <v>NA</v>
      </c>
      <c r="AB494" s="75" t="str">
        <f t="shared" si="117"/>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18"/>
        <v>NA</v>
      </c>
      <c r="AB495" s="75" t="str">
        <f t="shared" si="117"/>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18"/>
        <v>NA</v>
      </c>
      <c r="AB496" s="75" t="str">
        <f t="shared" si="117"/>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18"/>
        <v>NA</v>
      </c>
      <c r="AB497" s="75" t="str">
        <f t="shared" si="117"/>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18"/>
        <v>NA</v>
      </c>
      <c r="AB498" s="75" t="str">
        <f t="shared" si="117"/>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18"/>
        <v>NA</v>
      </c>
      <c r="AB499" s="75" t="str">
        <f t="shared" si="117"/>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18"/>
        <v>NA</v>
      </c>
      <c r="AB500" s="75" t="str">
        <f t="shared" si="117"/>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18"/>
        <v>NA</v>
      </c>
      <c r="AB501" s="75" t="str">
        <f t="shared" si="117"/>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18"/>
        <v>NA</v>
      </c>
      <c r="AB502" s="75" t="str">
        <f t="shared" si="117"/>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502"/>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2">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2017-02-03T12:39:43Z</dcterms:modified>
</cp:coreProperties>
</file>