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swers" sheetId="1" r:id="rId4"/>
    <sheet state="visible" name="Graphs" sheetId="2" r:id="rId5"/>
    <sheet state="visible" name="Exhibit 1" sheetId="3" r:id="rId6"/>
    <sheet state="visible" name="Exhibit 2" sheetId="4" r:id="rId7"/>
    <sheet state="visible" name="Exhibit 3" sheetId="5" r:id="rId8"/>
    <sheet state="visible" name="Exhibit 4" sheetId="6" r:id="rId9"/>
    <sheet state="visible" name="Exhibit 5" sheetId="7" r:id="rId10"/>
    <sheet state="visible" name="Exhibit 6" sheetId="8" r:id="rId11"/>
    <sheet state="visible" name="Quarter 4" sheetId="9" r:id="rId12"/>
    <sheet state="visible" name="Quarter 3" sheetId="10" r:id="rId13"/>
    <sheet state="visible" name="Quarter 2" sheetId="11" r:id="rId14"/>
    <sheet state="visible" name="Quarter 1" sheetId="12" r:id="rId15"/>
    <sheet state="visible" name="Exhibit 7" sheetId="13" r:id="rId16"/>
    <sheet state="visible" name="Exhibit 8" sheetId="14" r:id="rId17"/>
    <sheet state="visible" name="Exhibit 9" sheetId="15" r:id="rId18"/>
    <sheet state="visible" name="Exhibit 10" sheetId="16" r:id="rId19"/>
    <sheet state="visible" name="Exhibit 12" sheetId="17" r:id="rId20"/>
  </sheets>
  <definedNames/>
  <calcPr/>
</workbook>
</file>

<file path=xl/sharedStrings.xml><?xml version="1.0" encoding="utf-8"?>
<sst xmlns="http://schemas.openxmlformats.org/spreadsheetml/2006/main" count="3591" uniqueCount="2421">
  <si>
    <t>ProIndex</t>
  </si>
  <si>
    <t>S&amp;P</t>
  </si>
  <si>
    <t>Provalue</t>
  </si>
  <si>
    <t>S&amp;P Midcap</t>
  </si>
  <si>
    <t xml:space="preserve">HPR </t>
  </si>
  <si>
    <t>Total Investment In Provalue</t>
  </si>
  <si>
    <t>Annulaised Return</t>
  </si>
  <si>
    <t>Value at the End</t>
  </si>
  <si>
    <t>Daily Return</t>
  </si>
  <si>
    <t>HPR</t>
  </si>
  <si>
    <t>Daily Standard Deviation</t>
  </si>
  <si>
    <t>Annualized Standard Deviation</t>
  </si>
  <si>
    <t xml:space="preserve">Daily Returns </t>
  </si>
  <si>
    <t>Daily std</t>
  </si>
  <si>
    <t>Risk Free Rate</t>
  </si>
  <si>
    <t>Annualized std</t>
  </si>
  <si>
    <t>Correlation</t>
  </si>
  <si>
    <t>Risk free rate</t>
  </si>
  <si>
    <t>Beta</t>
  </si>
  <si>
    <t>Sharpe Ratio</t>
  </si>
  <si>
    <t>Treynor Ratio</t>
  </si>
  <si>
    <t>Jensen's Alpha</t>
  </si>
  <si>
    <t>Daily Tracking Error</t>
  </si>
  <si>
    <t>Annualized Tracking Error</t>
  </si>
  <si>
    <t>Information Ratio</t>
  </si>
  <si>
    <t>Annunalised Returns</t>
  </si>
  <si>
    <t>Annualised Std</t>
  </si>
  <si>
    <t>PROVALUE</t>
  </si>
  <si>
    <t>Annualized Return</t>
  </si>
  <si>
    <t>Standard Deviation</t>
  </si>
  <si>
    <t>Correlation(Provalue,Proindex)</t>
  </si>
  <si>
    <t>based on 2013 daily prices</t>
  </si>
  <si>
    <t>Potfolio</t>
  </si>
  <si>
    <t>weight of proindex</t>
  </si>
  <si>
    <t>Weight of provalue</t>
  </si>
  <si>
    <t>Returns</t>
  </si>
  <si>
    <t>Risk</t>
  </si>
  <si>
    <t xml:space="preserve">Beta </t>
  </si>
  <si>
    <t>Month</t>
  </si>
  <si>
    <t>ProIndex Unit Value</t>
  </si>
  <si>
    <t>S&amp;P 500 Index Adjusted Closing Price</t>
  </si>
  <si>
    <t>Daily Return ProIndex</t>
  </si>
  <si>
    <t>Daily Return S&amp;P</t>
  </si>
  <si>
    <t>Exhibit 1: ProIndex and Market Prices</t>
  </si>
  <si>
    <t>Year wise returns</t>
  </si>
  <si>
    <t>Date</t>
  </si>
  <si>
    <t>Daily Returns ProIndex</t>
  </si>
  <si>
    <t>Daily Returns S&amp;P</t>
  </si>
  <si>
    <t>Excess Return</t>
  </si>
  <si>
    <t>ProIndex returns</t>
  </si>
  <si>
    <t>S&amp;P Returns</t>
  </si>
  <si>
    <t>31-12-2013</t>
  </si>
  <si>
    <t>30-12-2013</t>
  </si>
  <si>
    <t>31-12-2012</t>
  </si>
  <si>
    <t>27-12-2013</t>
  </si>
  <si>
    <t>30-12-2011</t>
  </si>
  <si>
    <t>26-12-2013</t>
  </si>
  <si>
    <t>31-12-2010</t>
  </si>
  <si>
    <t>24-12-2013</t>
  </si>
  <si>
    <t>31-12-2009</t>
  </si>
  <si>
    <t>23-12-2013</t>
  </si>
  <si>
    <t>20-12-2013</t>
  </si>
  <si>
    <t>19-12-2013</t>
  </si>
  <si>
    <t>18-12-2013</t>
  </si>
  <si>
    <t>17-12-2013</t>
  </si>
  <si>
    <t>16-12-2013</t>
  </si>
  <si>
    <t>13-12-2013</t>
  </si>
  <si>
    <t>29-11-2013</t>
  </si>
  <si>
    <t>27-11-2013</t>
  </si>
  <si>
    <t>26-11-2013</t>
  </si>
  <si>
    <t>25-11-2013</t>
  </si>
  <si>
    <t>22-11-2013</t>
  </si>
  <si>
    <t>21-11-2013</t>
  </si>
  <si>
    <t>20-11-2013</t>
  </si>
  <si>
    <t>19-11-2013</t>
  </si>
  <si>
    <t>18-11-2013</t>
  </si>
  <si>
    <t>15-11-2013</t>
  </si>
  <si>
    <t>14-11-2013</t>
  </si>
  <si>
    <t>13-11-2013</t>
  </si>
  <si>
    <t>31-10-2013</t>
  </si>
  <si>
    <t>30-10-2013</t>
  </si>
  <si>
    <t>29-10-2013</t>
  </si>
  <si>
    <t>28-10-2013</t>
  </si>
  <si>
    <t>25-10-2013</t>
  </si>
  <si>
    <t>24-10-2013</t>
  </si>
  <si>
    <t>23-10-2013</t>
  </si>
  <si>
    <t>22-10-2013</t>
  </si>
  <si>
    <t>21-10-2013</t>
  </si>
  <si>
    <t>18-10-2013</t>
  </si>
  <si>
    <t>17-10-2013</t>
  </si>
  <si>
    <t>16-10-2013</t>
  </si>
  <si>
    <t>15-10-2013</t>
  </si>
  <si>
    <t>14-10-2013</t>
  </si>
  <si>
    <t>30-09-2013</t>
  </si>
  <si>
    <t>27-09-2013</t>
  </si>
  <si>
    <t>26-09-2013</t>
  </si>
  <si>
    <t>25-09-2013</t>
  </si>
  <si>
    <t>24-09-2013</t>
  </si>
  <si>
    <t>23-09-2013</t>
  </si>
  <si>
    <t>20-09-2013</t>
  </si>
  <si>
    <t>19-09-2013</t>
  </si>
  <si>
    <t>18-09-2013</t>
  </si>
  <si>
    <t>17-09-2013</t>
  </si>
  <si>
    <t>16-09-2013</t>
  </si>
  <si>
    <t>13-09-2013</t>
  </si>
  <si>
    <t>30-08-2013</t>
  </si>
  <si>
    <t>29-08-2013</t>
  </si>
  <si>
    <t>28-08-2013</t>
  </si>
  <si>
    <t>27-08-2013</t>
  </si>
  <si>
    <t>26-08-2013</t>
  </si>
  <si>
    <t>23-08-2013</t>
  </si>
  <si>
    <t>22-08-2013</t>
  </si>
  <si>
    <t>21-08-2013</t>
  </si>
  <si>
    <t>20-08-2013</t>
  </si>
  <si>
    <t>19-08-2013</t>
  </si>
  <si>
    <t>16-08-2013</t>
  </si>
  <si>
    <t>15-08-2013</t>
  </si>
  <si>
    <t>14-08-2013</t>
  </si>
  <si>
    <t>13-08-2013</t>
  </si>
  <si>
    <t>31-07-2013</t>
  </si>
  <si>
    <t>30-07-2013</t>
  </si>
  <si>
    <t>29-07-2013</t>
  </si>
  <si>
    <t>26-07-2013</t>
  </si>
  <si>
    <t>25-07-2013</t>
  </si>
  <si>
    <t>24-07-2013</t>
  </si>
  <si>
    <t>23-07-2013</t>
  </si>
  <si>
    <t>22-07-2013</t>
  </si>
  <si>
    <t>19-07-2013</t>
  </si>
  <si>
    <t>18-07-2013</t>
  </si>
  <si>
    <t>17-07-2013</t>
  </si>
  <si>
    <t>16-07-2013</t>
  </si>
  <si>
    <t>15-07-2013</t>
  </si>
  <si>
    <t>28-06-2013</t>
  </si>
  <si>
    <t>27-06-2013</t>
  </si>
  <si>
    <t>26-06-2013</t>
  </si>
  <si>
    <t>25-06-2013</t>
  </si>
  <si>
    <t>24-06-2013</t>
  </si>
  <si>
    <t>21-06-2013</t>
  </si>
  <si>
    <t>20-06-2013</t>
  </si>
  <si>
    <t>19-06-2013</t>
  </si>
  <si>
    <t>18-06-2013</t>
  </si>
  <si>
    <t>17-06-2013</t>
  </si>
  <si>
    <t>14-06-2013</t>
  </si>
  <si>
    <t>13-06-2013</t>
  </si>
  <si>
    <t>31-05-2013</t>
  </si>
  <si>
    <t>30-05-2013</t>
  </si>
  <si>
    <t>29-05-2013</t>
  </si>
  <si>
    <t>28-05-2013</t>
  </si>
  <si>
    <t>24-05-2013</t>
  </si>
  <si>
    <t>23-05-2013</t>
  </si>
  <si>
    <t>22-05-2013</t>
  </si>
  <si>
    <t>21-05-2013</t>
  </si>
  <si>
    <t>20-05-2013</t>
  </si>
  <si>
    <t>17-05-2013</t>
  </si>
  <si>
    <t>16-05-2013</t>
  </si>
  <si>
    <t>15-05-2013</t>
  </si>
  <si>
    <t>14-05-2013</t>
  </si>
  <si>
    <t>13-05-2013</t>
  </si>
  <si>
    <t>30-04-2013</t>
  </si>
  <si>
    <t>29-04-2013</t>
  </si>
  <si>
    <t>26-04-2013</t>
  </si>
  <si>
    <t>25-04-2013</t>
  </si>
  <si>
    <t>24-04-2013</t>
  </si>
  <si>
    <t>23-04-2013</t>
  </si>
  <si>
    <t>22-04-2013</t>
  </si>
  <si>
    <t>19-04-2013</t>
  </si>
  <si>
    <t>18-04-2013</t>
  </si>
  <si>
    <t>17-04-2013</t>
  </si>
  <si>
    <t>16-04-2013</t>
  </si>
  <si>
    <t>15-04-2013</t>
  </si>
  <si>
    <t>28-03-2013</t>
  </si>
  <si>
    <t>27-03-2013</t>
  </si>
  <si>
    <t>26-03-2013</t>
  </si>
  <si>
    <t>25-03-2013</t>
  </si>
  <si>
    <t>22-03-2013</t>
  </si>
  <si>
    <t>21-03-2013</t>
  </si>
  <si>
    <t>20-03-2013</t>
  </si>
  <si>
    <t>19-03-2013</t>
  </si>
  <si>
    <t>18-03-2013</t>
  </si>
  <si>
    <t>15-03-2013</t>
  </si>
  <si>
    <t>14-03-2013</t>
  </si>
  <si>
    <t>13-03-2013</t>
  </si>
  <si>
    <t>28-02-2013</t>
  </si>
  <si>
    <t>27-02-2013</t>
  </si>
  <si>
    <t>26-02-2013</t>
  </si>
  <si>
    <t>25-02-2013</t>
  </si>
  <si>
    <t>22-02-2013</t>
  </si>
  <si>
    <t>21-02-2013</t>
  </si>
  <si>
    <t>20-02-2013</t>
  </si>
  <si>
    <t>19-02-2013</t>
  </si>
  <si>
    <t>15-02-2013</t>
  </si>
  <si>
    <t>14-02-2013</t>
  </si>
  <si>
    <t>13-02-2013</t>
  </si>
  <si>
    <t>31-01-2013</t>
  </si>
  <si>
    <t>30-01-2013</t>
  </si>
  <si>
    <t>29-01-2013</t>
  </si>
  <si>
    <t>28-01-2013</t>
  </si>
  <si>
    <t>25-01-2013</t>
  </si>
  <si>
    <t>24-01-2013</t>
  </si>
  <si>
    <t>23-01-2013</t>
  </si>
  <si>
    <t>22-01-2013</t>
  </si>
  <si>
    <t>18-01-2013</t>
  </si>
  <si>
    <t>17-01-2013</t>
  </si>
  <si>
    <t>16-01-2013</t>
  </si>
  <si>
    <t>15-01-2013</t>
  </si>
  <si>
    <t>14-01-2013</t>
  </si>
  <si>
    <t>28-12-2012</t>
  </si>
  <si>
    <t>27-12-2012</t>
  </si>
  <si>
    <t>26-12-2012</t>
  </si>
  <si>
    <t>24-12-2012</t>
  </si>
  <si>
    <t>21-12-2012</t>
  </si>
  <si>
    <t>20-12-2012</t>
  </si>
  <si>
    <t>19-12-2012</t>
  </si>
  <si>
    <t>18-12-2012</t>
  </si>
  <si>
    <t>17-12-2012</t>
  </si>
  <si>
    <t>14-12-2012</t>
  </si>
  <si>
    <t>13-12-2012</t>
  </si>
  <si>
    <t>30-11-2012</t>
  </si>
  <si>
    <t>29-11-2012</t>
  </si>
  <si>
    <t>28-11-2012</t>
  </si>
  <si>
    <t>27-11-2012</t>
  </si>
  <si>
    <t>26-11-2012</t>
  </si>
  <si>
    <t>23-11-2012</t>
  </si>
  <si>
    <t>21-11-2012</t>
  </si>
  <si>
    <t>20-11-2012</t>
  </si>
  <si>
    <t>19-11-2012</t>
  </si>
  <si>
    <t>16-11-2012</t>
  </si>
  <si>
    <t>15-11-2012</t>
  </si>
  <si>
    <t>14-11-2012</t>
  </si>
  <si>
    <t>13-11-2012</t>
  </si>
  <si>
    <t>31-10-2012</t>
  </si>
  <si>
    <t>26-10-2012</t>
  </si>
  <si>
    <t>25-10-2012</t>
  </si>
  <si>
    <t>24-10-2012</t>
  </si>
  <si>
    <t>23-10-2012</t>
  </si>
  <si>
    <t>22-10-2012</t>
  </si>
  <si>
    <t>19-10-2012</t>
  </si>
  <si>
    <t>18-10-2012</t>
  </si>
  <si>
    <t>17-10-2012</t>
  </si>
  <si>
    <t>16-10-2012</t>
  </si>
  <si>
    <t>15-10-2012</t>
  </si>
  <si>
    <t>28-09-2012</t>
  </si>
  <si>
    <t>27-09-2012</t>
  </si>
  <si>
    <t>26-09-2012</t>
  </si>
  <si>
    <t>25-09-2012</t>
  </si>
  <si>
    <t>24-09-2012</t>
  </si>
  <si>
    <t>21-09-2012</t>
  </si>
  <si>
    <t>20-09-2012</t>
  </si>
  <si>
    <t>19-09-2012</t>
  </si>
  <si>
    <t>18-09-2012</t>
  </si>
  <si>
    <t>17-09-2012</t>
  </si>
  <si>
    <t>14-09-2012</t>
  </si>
  <si>
    <t>13-09-2012</t>
  </si>
  <si>
    <t>31-08-2012</t>
  </si>
  <si>
    <t>30-08-2012</t>
  </si>
  <si>
    <t>29-08-2012</t>
  </si>
  <si>
    <t>28-08-2012</t>
  </si>
  <si>
    <t>27-08-2012</t>
  </si>
  <si>
    <t>24-08-2012</t>
  </si>
  <si>
    <t>23-08-2012</t>
  </si>
  <si>
    <t>22-08-2012</t>
  </si>
  <si>
    <t>21-08-2012</t>
  </si>
  <si>
    <t>20-08-2012</t>
  </si>
  <si>
    <t>17-08-2012</t>
  </si>
  <si>
    <t>16-08-2012</t>
  </si>
  <si>
    <t>15-08-2012</t>
  </si>
  <si>
    <t>14-08-2012</t>
  </si>
  <si>
    <t>13-08-2012</t>
  </si>
  <si>
    <t>31-07-2012</t>
  </si>
  <si>
    <t>30-07-2012</t>
  </si>
  <si>
    <t>27-07-2012</t>
  </si>
  <si>
    <t>26-07-2012</t>
  </si>
  <si>
    <t>25-07-2012</t>
  </si>
  <si>
    <t>24-07-2012</t>
  </si>
  <si>
    <t>23-07-2012</t>
  </si>
  <si>
    <t>20-07-2012</t>
  </si>
  <si>
    <t>19-07-2012</t>
  </si>
  <si>
    <t>18-07-2012</t>
  </si>
  <si>
    <t>17-07-2012</t>
  </si>
  <si>
    <t>16-07-2012</t>
  </si>
  <si>
    <t>13-07-2012</t>
  </si>
  <si>
    <t>29-06-2012</t>
  </si>
  <si>
    <t>28-06-2012</t>
  </si>
  <si>
    <t>27-06-2012</t>
  </si>
  <si>
    <t>26-06-2012</t>
  </si>
  <si>
    <t>25-06-2012</t>
  </si>
  <si>
    <t>22-06-2012</t>
  </si>
  <si>
    <t>21-06-2012</t>
  </si>
  <si>
    <t>20-06-2012</t>
  </si>
  <si>
    <t>19-06-2012</t>
  </si>
  <si>
    <t>18-06-2012</t>
  </si>
  <si>
    <t>15-06-2012</t>
  </si>
  <si>
    <t>14-06-2012</t>
  </si>
  <si>
    <t>13-06-2012</t>
  </si>
  <si>
    <t>31-05-2012</t>
  </si>
  <si>
    <t>30-05-2012</t>
  </si>
  <si>
    <t>29-05-2012</t>
  </si>
  <si>
    <t>25-05-2012</t>
  </si>
  <si>
    <t>24-05-2012</t>
  </si>
  <si>
    <t>23-05-2012</t>
  </si>
  <si>
    <t>22-05-2012</t>
  </si>
  <si>
    <t>21-05-2012</t>
  </si>
  <si>
    <t>18-05-2012</t>
  </si>
  <si>
    <t>17-05-2012</t>
  </si>
  <si>
    <t>16-05-2012</t>
  </si>
  <si>
    <t>15-05-2012</t>
  </si>
  <si>
    <t>14-05-2012</t>
  </si>
  <si>
    <t>30-04-2012</t>
  </si>
  <si>
    <t>27-04-2012</t>
  </si>
  <si>
    <t>26-04-2012</t>
  </si>
  <si>
    <t>25-04-2012</t>
  </si>
  <si>
    <t>24-04-2012</t>
  </si>
  <si>
    <t>23-04-2012</t>
  </si>
  <si>
    <t>20-04-2012</t>
  </si>
  <si>
    <t>19-04-2012</t>
  </si>
  <si>
    <t>18-04-2012</t>
  </si>
  <si>
    <t>17-04-2012</t>
  </si>
  <si>
    <t>16-04-2012</t>
  </si>
  <si>
    <t>13-04-2012</t>
  </si>
  <si>
    <t>30-03-2012</t>
  </si>
  <si>
    <t>29-03-2012</t>
  </si>
  <si>
    <t>28-03-2012</t>
  </si>
  <si>
    <t>27-03-2012</t>
  </si>
  <si>
    <t>26-03-2012</t>
  </si>
  <si>
    <t>23-03-2012</t>
  </si>
  <si>
    <t>22-03-2012</t>
  </si>
  <si>
    <t>21-03-2012</t>
  </si>
  <si>
    <t>20-03-2012</t>
  </si>
  <si>
    <t>19-03-2012</t>
  </si>
  <si>
    <t>16-03-2012</t>
  </si>
  <si>
    <t>15-03-2012</t>
  </si>
  <si>
    <t>14-03-2012</t>
  </si>
  <si>
    <t>13-03-2012</t>
  </si>
  <si>
    <t>29-02-2012</t>
  </si>
  <si>
    <t>28-02-2012</t>
  </si>
  <si>
    <t>27-02-2012</t>
  </si>
  <si>
    <t>24-02-2012</t>
  </si>
  <si>
    <t>23-02-2012</t>
  </si>
  <si>
    <t>22-02-2012</t>
  </si>
  <si>
    <t>21-02-2012</t>
  </si>
  <si>
    <t>17-02-2012</t>
  </si>
  <si>
    <t>16-02-2012</t>
  </si>
  <si>
    <t>15-02-2012</t>
  </si>
  <si>
    <t>14-02-2012</t>
  </si>
  <si>
    <t>13-02-2012</t>
  </si>
  <si>
    <t>31-01-2012</t>
  </si>
  <si>
    <t>30-01-2012</t>
  </si>
  <si>
    <t>27-01-2012</t>
  </si>
  <si>
    <t>26-01-2012</t>
  </si>
  <si>
    <t>25-01-2012</t>
  </si>
  <si>
    <t>24-01-2012</t>
  </si>
  <si>
    <t>23-01-2012</t>
  </si>
  <si>
    <t>20-01-2012</t>
  </si>
  <si>
    <t>19-01-2012</t>
  </si>
  <si>
    <t>18-01-2012</t>
  </si>
  <si>
    <t>17-01-2012</t>
  </si>
  <si>
    <t>13-01-2012</t>
  </si>
  <si>
    <t>29-12-2011</t>
  </si>
  <si>
    <t>28-12-2011</t>
  </si>
  <si>
    <t>27-12-2011</t>
  </si>
  <si>
    <t>23-12-2011</t>
  </si>
  <si>
    <t>22-12-2011</t>
  </si>
  <si>
    <t>21-12-2011</t>
  </si>
  <si>
    <t>20-12-2011</t>
  </si>
  <si>
    <t>19-12-2011</t>
  </si>
  <si>
    <t>16-12-2011</t>
  </si>
  <si>
    <t>15-12-2011</t>
  </si>
  <si>
    <t>14-12-2011</t>
  </si>
  <si>
    <t>13-12-2011</t>
  </si>
  <si>
    <t>30-11-2011</t>
  </si>
  <si>
    <t>29-11-2011</t>
  </si>
  <si>
    <t>28-11-2011</t>
  </si>
  <si>
    <t>25-11-2011</t>
  </si>
  <si>
    <t>23-11-2011</t>
  </si>
  <si>
    <t>22-11-2011</t>
  </si>
  <si>
    <t>21-11-2011</t>
  </si>
  <si>
    <t>18-11-2011</t>
  </si>
  <si>
    <t>17-11-2011</t>
  </si>
  <si>
    <t>16-11-2011</t>
  </si>
  <si>
    <t>15-11-2011</t>
  </si>
  <si>
    <t>14-11-2011</t>
  </si>
  <si>
    <t>31-10-2011</t>
  </si>
  <si>
    <t>28-10-2011</t>
  </si>
  <si>
    <t>27-10-2011</t>
  </si>
  <si>
    <t>26-10-2011</t>
  </si>
  <si>
    <t>25-10-2011</t>
  </si>
  <si>
    <t>24-10-2011</t>
  </si>
  <si>
    <t>21-10-2011</t>
  </si>
  <si>
    <t>20-10-2011</t>
  </si>
  <si>
    <t>19-10-2011</t>
  </si>
  <si>
    <t>18-10-2011</t>
  </si>
  <si>
    <t>17-10-2011</t>
  </si>
  <si>
    <t>14-10-2011</t>
  </si>
  <si>
    <t>13-10-2011</t>
  </si>
  <si>
    <t>30-09-2011</t>
  </si>
  <si>
    <t>29-09-2011</t>
  </si>
  <si>
    <t>28-09-2011</t>
  </si>
  <si>
    <t>27-09-2011</t>
  </si>
  <si>
    <t>26-09-2011</t>
  </si>
  <si>
    <t>23-09-2011</t>
  </si>
  <si>
    <t>22-09-2011</t>
  </si>
  <si>
    <t>21-09-2011</t>
  </si>
  <si>
    <t>20-09-2011</t>
  </si>
  <si>
    <t>19-09-2011</t>
  </si>
  <si>
    <t>16-09-2011</t>
  </si>
  <si>
    <t>15-09-2011</t>
  </si>
  <si>
    <t>14-09-2011</t>
  </si>
  <si>
    <t>13-09-2011</t>
  </si>
  <si>
    <t>31-08-2011</t>
  </si>
  <si>
    <t>30-08-2011</t>
  </si>
  <si>
    <t>29-08-2011</t>
  </si>
  <si>
    <t>26-08-2011</t>
  </si>
  <si>
    <t>25-08-2011</t>
  </si>
  <si>
    <t>24-08-2011</t>
  </si>
  <si>
    <t>23-08-2011</t>
  </si>
  <si>
    <t>22-08-2011</t>
  </si>
  <si>
    <t>19-08-2011</t>
  </si>
  <si>
    <t>18-08-2011</t>
  </si>
  <si>
    <t>17-08-2011</t>
  </si>
  <si>
    <t>16-08-2011</t>
  </si>
  <si>
    <t>15-08-2011</t>
  </si>
  <si>
    <t>29-07-2011</t>
  </si>
  <si>
    <t>28-07-2011</t>
  </si>
  <si>
    <t>27-07-2011</t>
  </si>
  <si>
    <t>26-07-2011</t>
  </si>
  <si>
    <t>25-07-2011</t>
  </si>
  <si>
    <t>22-07-2011</t>
  </si>
  <si>
    <t>21-07-2011</t>
  </si>
  <si>
    <t>20-07-2011</t>
  </si>
  <si>
    <t>19-07-2011</t>
  </si>
  <si>
    <t>18-07-2011</t>
  </si>
  <si>
    <t>15-07-2011</t>
  </si>
  <si>
    <t>14-07-2011</t>
  </si>
  <si>
    <t>13-07-2011</t>
  </si>
  <si>
    <t>30-06-2011</t>
  </si>
  <si>
    <t>29-06-2011</t>
  </si>
  <si>
    <t>28-06-2011</t>
  </si>
  <si>
    <t>27-06-2011</t>
  </si>
  <si>
    <t>24-06-2011</t>
  </si>
  <si>
    <t>23-06-2011</t>
  </si>
  <si>
    <t>22-06-2011</t>
  </si>
  <si>
    <t>21-06-2011</t>
  </si>
  <si>
    <t>20-06-2011</t>
  </si>
  <si>
    <t>17-06-2011</t>
  </si>
  <si>
    <t>16-06-2011</t>
  </si>
  <si>
    <t>15-06-2011</t>
  </si>
  <si>
    <t>14-06-2011</t>
  </si>
  <si>
    <t>13-06-2011</t>
  </si>
  <si>
    <t>31-05-2011</t>
  </si>
  <si>
    <t>27-05-2011</t>
  </si>
  <si>
    <t>26-05-2011</t>
  </si>
  <si>
    <t>25-05-2011</t>
  </si>
  <si>
    <t>24-05-2011</t>
  </si>
  <si>
    <t>23-05-2011</t>
  </si>
  <si>
    <t>20-05-2011</t>
  </si>
  <si>
    <t>19-05-2011</t>
  </si>
  <si>
    <t>18-05-2011</t>
  </si>
  <si>
    <t>17-05-2011</t>
  </si>
  <si>
    <t>16-05-2011</t>
  </si>
  <si>
    <t>13-05-2011</t>
  </si>
  <si>
    <t>29-04-2011</t>
  </si>
  <si>
    <t>28-04-2011</t>
  </si>
  <si>
    <t>27-04-2011</t>
  </si>
  <si>
    <t>26-04-2011</t>
  </si>
  <si>
    <t>25-04-2011</t>
  </si>
  <si>
    <t>21-04-2011</t>
  </si>
  <si>
    <t>20-04-2011</t>
  </si>
  <si>
    <t>19-04-2011</t>
  </si>
  <si>
    <t>18-04-2011</t>
  </si>
  <si>
    <t>15-04-2011</t>
  </si>
  <si>
    <t>14-04-2011</t>
  </si>
  <si>
    <t>13-04-2011</t>
  </si>
  <si>
    <t>31-03-2011</t>
  </si>
  <si>
    <t>30-03-2011</t>
  </si>
  <si>
    <t>29-03-2011</t>
  </si>
  <si>
    <t>28-03-2011</t>
  </si>
  <si>
    <t>25-03-2011</t>
  </si>
  <si>
    <t>24-03-2011</t>
  </si>
  <si>
    <t>23-03-2011</t>
  </si>
  <si>
    <t>22-03-2011</t>
  </si>
  <si>
    <t>21-03-2011</t>
  </si>
  <si>
    <t>18-03-2011</t>
  </si>
  <si>
    <t>17-03-2011</t>
  </si>
  <si>
    <t>16-03-2011</t>
  </si>
  <si>
    <t>15-03-2011</t>
  </si>
  <si>
    <t>14-03-2011</t>
  </si>
  <si>
    <t>28-02-2011</t>
  </si>
  <si>
    <t>25-02-2011</t>
  </si>
  <si>
    <t>24-02-2011</t>
  </si>
  <si>
    <t>23-02-2011</t>
  </si>
  <si>
    <t>22-02-2011</t>
  </si>
  <si>
    <t>18-02-2011</t>
  </si>
  <si>
    <t>17-02-2011</t>
  </si>
  <si>
    <t>16-02-2011</t>
  </si>
  <si>
    <t>15-02-2011</t>
  </si>
  <si>
    <t>14-02-2011</t>
  </si>
  <si>
    <t>31-01-2011</t>
  </si>
  <si>
    <t>28-01-2011</t>
  </si>
  <si>
    <t>27-01-2011</t>
  </si>
  <si>
    <t>26-01-2011</t>
  </si>
  <si>
    <t>25-01-2011</t>
  </si>
  <si>
    <t>24-01-2011</t>
  </si>
  <si>
    <t>21-01-2011</t>
  </si>
  <si>
    <t>20-01-2011</t>
  </si>
  <si>
    <t>19-01-2011</t>
  </si>
  <si>
    <t>18-01-2011</t>
  </si>
  <si>
    <t>14-01-2011</t>
  </si>
  <si>
    <t>13-01-2011</t>
  </si>
  <si>
    <t>30-12-2010</t>
  </si>
  <si>
    <t>29-12-2010</t>
  </si>
  <si>
    <t>28-12-2010</t>
  </si>
  <si>
    <t>27-12-2010</t>
  </si>
  <si>
    <t>23-12-2010</t>
  </si>
  <si>
    <t>22-12-2010</t>
  </si>
  <si>
    <t>21-12-2010</t>
  </si>
  <si>
    <t>20-12-2010</t>
  </si>
  <si>
    <t>17-12-2010</t>
  </si>
  <si>
    <t>16-12-2010</t>
  </si>
  <si>
    <t>15-12-2010</t>
  </si>
  <si>
    <t>14-12-2010</t>
  </si>
  <si>
    <t>13-12-2010</t>
  </si>
  <si>
    <t>30-11-2010</t>
  </si>
  <si>
    <t>29-11-2010</t>
  </si>
  <si>
    <t>26-11-2010</t>
  </si>
  <si>
    <t>24-11-2010</t>
  </si>
  <si>
    <t>23-11-2010</t>
  </si>
  <si>
    <t>22-11-2010</t>
  </si>
  <si>
    <t>19-11-2010</t>
  </si>
  <si>
    <t>18-11-2010</t>
  </si>
  <si>
    <t>17-11-2010</t>
  </si>
  <si>
    <t>16-11-2010</t>
  </si>
  <si>
    <t>15-11-2010</t>
  </si>
  <si>
    <t>29-10-2010</t>
  </si>
  <si>
    <t>28-10-2010</t>
  </si>
  <si>
    <t>27-10-2010</t>
  </si>
  <si>
    <t>26-10-2010</t>
  </si>
  <si>
    <t>25-10-2010</t>
  </si>
  <si>
    <t>22-10-2010</t>
  </si>
  <si>
    <t>21-10-2010</t>
  </si>
  <si>
    <t>20-10-2010</t>
  </si>
  <si>
    <t>19-10-2010</t>
  </si>
  <si>
    <t>18-10-2010</t>
  </si>
  <si>
    <t>15-10-2010</t>
  </si>
  <si>
    <t>14-10-2010</t>
  </si>
  <si>
    <t>13-10-2010</t>
  </si>
  <si>
    <t>30-09-2010</t>
  </si>
  <si>
    <t>29-09-2010</t>
  </si>
  <si>
    <t>28-09-2010</t>
  </si>
  <si>
    <t>27-09-2010</t>
  </si>
  <si>
    <t>24-09-2010</t>
  </si>
  <si>
    <t>23-09-2010</t>
  </si>
  <si>
    <t>22-09-2010</t>
  </si>
  <si>
    <t>21-09-2010</t>
  </si>
  <si>
    <t>20-09-2010</t>
  </si>
  <si>
    <t>17-09-2010</t>
  </si>
  <si>
    <t>16-09-2010</t>
  </si>
  <si>
    <t>15-09-2010</t>
  </si>
  <si>
    <t>14-09-2010</t>
  </si>
  <si>
    <t>13-09-2010</t>
  </si>
  <si>
    <t>31-08-2010</t>
  </si>
  <si>
    <t>30-08-2010</t>
  </si>
  <si>
    <t>27-08-2010</t>
  </si>
  <si>
    <t>26-08-2010</t>
  </si>
  <si>
    <t>25-08-2010</t>
  </si>
  <si>
    <t>24-08-2010</t>
  </si>
  <si>
    <t>23-08-2010</t>
  </si>
  <si>
    <t>20-08-2010</t>
  </si>
  <si>
    <t>19-08-2010</t>
  </si>
  <si>
    <t>18-08-2010</t>
  </si>
  <si>
    <t>17-08-2010</t>
  </si>
  <si>
    <t>16-08-2010</t>
  </si>
  <si>
    <t>13-08-2010</t>
  </si>
  <si>
    <t>30-07-2010</t>
  </si>
  <si>
    <t>29-07-2010</t>
  </si>
  <si>
    <t>28-07-2010</t>
  </si>
  <si>
    <t>27-07-2010</t>
  </si>
  <si>
    <t>26-07-2010</t>
  </si>
  <si>
    <t>23-07-2010</t>
  </si>
  <si>
    <t>22-07-2010</t>
  </si>
  <si>
    <t>21-07-2010</t>
  </si>
  <si>
    <t>20-07-2010</t>
  </si>
  <si>
    <t>19-07-2010</t>
  </si>
  <si>
    <t>16-07-2010</t>
  </si>
  <si>
    <t>15-07-2010</t>
  </si>
  <si>
    <t>14-07-2010</t>
  </si>
  <si>
    <t>13-07-2010</t>
  </si>
  <si>
    <t>30-06-2010</t>
  </si>
  <si>
    <t>29-06-2010</t>
  </si>
  <si>
    <t>28-06-2010</t>
  </si>
  <si>
    <t>25-06-2010</t>
  </si>
  <si>
    <t>24-06-2010</t>
  </si>
  <si>
    <t>23-06-2010</t>
  </si>
  <si>
    <t>22-06-2010</t>
  </si>
  <si>
    <t>21-06-2010</t>
  </si>
  <si>
    <t>18-06-2010</t>
  </si>
  <si>
    <t>17-06-2010</t>
  </si>
  <si>
    <t>16-06-2010</t>
  </si>
  <si>
    <t>15-06-2010</t>
  </si>
  <si>
    <t>14-06-2010</t>
  </si>
  <si>
    <t>28-05-2010</t>
  </si>
  <si>
    <t>27-05-2010</t>
  </si>
  <si>
    <t>26-05-2010</t>
  </si>
  <si>
    <t>25-05-2010</t>
  </si>
  <si>
    <t>24-05-2010</t>
  </si>
  <si>
    <t>21-05-2010</t>
  </si>
  <si>
    <t>20-05-2010</t>
  </si>
  <si>
    <t>19-05-2010</t>
  </si>
  <si>
    <t>18-05-2010</t>
  </si>
  <si>
    <t>17-05-2010</t>
  </si>
  <si>
    <t>14-05-2010</t>
  </si>
  <si>
    <t>13-05-2010</t>
  </si>
  <si>
    <t>30-04-2010</t>
  </si>
  <si>
    <t>29-04-2010</t>
  </si>
  <si>
    <t>28-04-2010</t>
  </si>
  <si>
    <t>27-04-2010</t>
  </si>
  <si>
    <t>26-04-2010</t>
  </si>
  <si>
    <t>23-04-2010</t>
  </si>
  <si>
    <t>22-04-2010</t>
  </si>
  <si>
    <t>21-04-2010</t>
  </si>
  <si>
    <t>20-04-2010</t>
  </si>
  <si>
    <t>19-04-2010</t>
  </si>
  <si>
    <t>16-04-2010</t>
  </si>
  <si>
    <t>15-04-2010</t>
  </si>
  <si>
    <t>14-04-2010</t>
  </si>
  <si>
    <t>13-04-2010</t>
  </si>
  <si>
    <t>31-03-2010</t>
  </si>
  <si>
    <t>30-03-2010</t>
  </si>
  <si>
    <t>29-03-2010</t>
  </si>
  <si>
    <t>26-03-2010</t>
  </si>
  <si>
    <t>25-03-2010</t>
  </si>
  <si>
    <t>24-03-2010</t>
  </si>
  <si>
    <t>23-03-2010</t>
  </si>
  <si>
    <t>22-03-2010</t>
  </si>
  <si>
    <t>19-03-2010</t>
  </si>
  <si>
    <t>18-03-2010</t>
  </si>
  <si>
    <t>17-03-2010</t>
  </si>
  <si>
    <t>16-03-2010</t>
  </si>
  <si>
    <t>15-03-2010</t>
  </si>
  <si>
    <t>26-02-2010</t>
  </si>
  <si>
    <t>25-02-2010</t>
  </si>
  <si>
    <t>24-02-2010</t>
  </si>
  <si>
    <t>23-02-2010</t>
  </si>
  <si>
    <t>22-02-2010</t>
  </si>
  <si>
    <t>19-02-2010</t>
  </si>
  <si>
    <t>18-02-2010</t>
  </si>
  <si>
    <t>17-02-2010</t>
  </si>
  <si>
    <t>16-02-2010</t>
  </si>
  <si>
    <t>29-01-2010</t>
  </si>
  <si>
    <t>28-01-2010</t>
  </si>
  <si>
    <t>27-01-2010</t>
  </si>
  <si>
    <t>26-01-2010</t>
  </si>
  <si>
    <t>25-01-2010</t>
  </si>
  <si>
    <t>22-01-2010</t>
  </si>
  <si>
    <t>21-01-2010</t>
  </si>
  <si>
    <t>20-01-2010</t>
  </si>
  <si>
    <t>19-01-2010</t>
  </si>
  <si>
    <t>15-01-2010</t>
  </si>
  <si>
    <t>14-01-2010</t>
  </si>
  <si>
    <t>13-01-2010</t>
  </si>
  <si>
    <t>30-12-2009</t>
  </si>
  <si>
    <t>29-12-2009</t>
  </si>
  <si>
    <t>28-12-2009</t>
  </si>
  <si>
    <t>24-12-2009</t>
  </si>
  <si>
    <t>23-12-2009</t>
  </si>
  <si>
    <t>22-12-2009</t>
  </si>
  <si>
    <t>21-12-2009</t>
  </si>
  <si>
    <t>18-12-2009</t>
  </si>
  <si>
    <t>17-12-2009</t>
  </si>
  <si>
    <t>16-12-2009</t>
  </si>
  <si>
    <t>15-12-2009</t>
  </si>
  <si>
    <t>14-12-2009</t>
  </si>
  <si>
    <t>30-11-2009</t>
  </si>
  <si>
    <t>27-11-2009</t>
  </si>
  <si>
    <t>25-11-2009</t>
  </si>
  <si>
    <t>24-11-2009</t>
  </si>
  <si>
    <t>23-11-2009</t>
  </si>
  <si>
    <t>20-11-2009</t>
  </si>
  <si>
    <t>19-11-2009</t>
  </si>
  <si>
    <t>18-11-2009</t>
  </si>
  <si>
    <t>17-11-2009</t>
  </si>
  <si>
    <t>16-11-2009</t>
  </si>
  <si>
    <t>13-11-2009</t>
  </si>
  <si>
    <t>30-10-2009</t>
  </si>
  <si>
    <t>29-10-2009</t>
  </si>
  <si>
    <t>28-10-2009</t>
  </si>
  <si>
    <t>27-10-2009</t>
  </si>
  <si>
    <t>26-10-2009</t>
  </si>
  <si>
    <t>23-10-2009</t>
  </si>
  <si>
    <t>22-10-2009</t>
  </si>
  <si>
    <t>21-10-2009</t>
  </si>
  <si>
    <t>20-10-2009</t>
  </si>
  <si>
    <t>19-10-2009</t>
  </si>
  <si>
    <t>16-10-2009</t>
  </si>
  <si>
    <t>15-10-2009</t>
  </si>
  <si>
    <t>14-10-2009</t>
  </si>
  <si>
    <t>13-10-2009</t>
  </si>
  <si>
    <t>30-09-2009</t>
  </si>
  <si>
    <t>29-09-2009</t>
  </si>
  <si>
    <t>28-09-2009</t>
  </si>
  <si>
    <t>25-09-2009</t>
  </si>
  <si>
    <t>24-09-2009</t>
  </si>
  <si>
    <t>23-09-2009</t>
  </si>
  <si>
    <t>22-09-2009</t>
  </si>
  <si>
    <t>21-09-2009</t>
  </si>
  <si>
    <t>18-09-2009</t>
  </si>
  <si>
    <t>17-09-2009</t>
  </si>
  <si>
    <t>16-09-2009</t>
  </si>
  <si>
    <t>15-09-2009</t>
  </si>
  <si>
    <t>14-09-2009</t>
  </si>
  <si>
    <t>31-08-2009</t>
  </si>
  <si>
    <t>28-08-2009</t>
  </si>
  <si>
    <t>27-08-2009</t>
  </si>
  <si>
    <t>26-08-2009</t>
  </si>
  <si>
    <t>25-08-2009</t>
  </si>
  <si>
    <t>24-08-2009</t>
  </si>
  <si>
    <t>21-08-2009</t>
  </si>
  <si>
    <t>20-08-2009</t>
  </si>
  <si>
    <t>19-08-2009</t>
  </si>
  <si>
    <t>18-08-2009</t>
  </si>
  <si>
    <t>17-08-2009</t>
  </si>
  <si>
    <t>14-08-2009</t>
  </si>
  <si>
    <t>13-08-2009</t>
  </si>
  <si>
    <t>31-07-2009</t>
  </si>
  <si>
    <t>30-07-2009</t>
  </si>
  <si>
    <t>29-07-2009</t>
  </si>
  <si>
    <t>28-07-2009</t>
  </si>
  <si>
    <t>27-07-2009</t>
  </si>
  <si>
    <t>24-07-2009</t>
  </si>
  <si>
    <t>23-07-2009</t>
  </si>
  <si>
    <t>22-07-2009</t>
  </si>
  <si>
    <t>21-07-2009</t>
  </si>
  <si>
    <t>20-07-2009</t>
  </si>
  <si>
    <t>17-07-2009</t>
  </si>
  <si>
    <t>16-07-2009</t>
  </si>
  <si>
    <t>15-07-2009</t>
  </si>
  <si>
    <t>14-07-2009</t>
  </si>
  <si>
    <t>13-07-2009</t>
  </si>
  <si>
    <t>30-06-2009</t>
  </si>
  <si>
    <t>29-06-2009</t>
  </si>
  <si>
    <t>26-06-2009</t>
  </si>
  <si>
    <t>25-06-2009</t>
  </si>
  <si>
    <t>24-06-2009</t>
  </si>
  <si>
    <t>23-06-2009</t>
  </si>
  <si>
    <t>22-06-2009</t>
  </si>
  <si>
    <t>19-06-2009</t>
  </si>
  <si>
    <t>18-06-2009</t>
  </si>
  <si>
    <t>17-06-2009</t>
  </si>
  <si>
    <t>16-06-2009</t>
  </si>
  <si>
    <t>15-06-2009</t>
  </si>
  <si>
    <t>29-05-2009</t>
  </si>
  <si>
    <t>28-05-2009</t>
  </si>
  <si>
    <t>27-05-2009</t>
  </si>
  <si>
    <t>26-05-2009</t>
  </si>
  <si>
    <t>22-05-2009</t>
  </si>
  <si>
    <t>21-05-2009</t>
  </si>
  <si>
    <t>20-05-2009</t>
  </si>
  <si>
    <t>19-05-2009</t>
  </si>
  <si>
    <t>18-05-2009</t>
  </si>
  <si>
    <t>15-05-2009</t>
  </si>
  <si>
    <t>14-05-2009</t>
  </si>
  <si>
    <t>13-05-2009</t>
  </si>
  <si>
    <t>30-04-2009</t>
  </si>
  <si>
    <t>29-04-2009</t>
  </si>
  <si>
    <t>28-04-2009</t>
  </si>
  <si>
    <t>27-04-2009</t>
  </si>
  <si>
    <t>24-04-2009</t>
  </si>
  <si>
    <t>23-04-2009</t>
  </si>
  <si>
    <t>22-04-2009</t>
  </si>
  <si>
    <t>21-04-2009</t>
  </si>
  <si>
    <t>20-04-2009</t>
  </si>
  <si>
    <t>17-04-2009</t>
  </si>
  <si>
    <t>16-04-2009</t>
  </si>
  <si>
    <t>15-04-2009</t>
  </si>
  <si>
    <t>14-04-2009</t>
  </si>
  <si>
    <t>13-04-2009</t>
  </si>
  <si>
    <t>31-03-2009</t>
  </si>
  <si>
    <t>30-03-2009</t>
  </si>
  <si>
    <t>27-03-2009</t>
  </si>
  <si>
    <t>26-03-2009</t>
  </si>
  <si>
    <t>25-03-2009</t>
  </si>
  <si>
    <t>24-03-2009</t>
  </si>
  <si>
    <t>23-03-2009</t>
  </si>
  <si>
    <t>20-03-2009</t>
  </si>
  <si>
    <t>19-03-2009</t>
  </si>
  <si>
    <t>18-03-2009</t>
  </si>
  <si>
    <t>17-03-2009</t>
  </si>
  <si>
    <t>16-03-2009</t>
  </si>
  <si>
    <t>13-03-2009</t>
  </si>
  <si>
    <t>27-02-2009</t>
  </si>
  <si>
    <t>26-02-2009</t>
  </si>
  <si>
    <t>25-02-2009</t>
  </si>
  <si>
    <t>24-02-2009</t>
  </si>
  <si>
    <t>23-02-2009</t>
  </si>
  <si>
    <t>20-02-2009</t>
  </si>
  <si>
    <t>19-02-2009</t>
  </si>
  <si>
    <t>18-02-2009</t>
  </si>
  <si>
    <t>17-02-2009</t>
  </si>
  <si>
    <t>13-02-2009</t>
  </si>
  <si>
    <t>30-01-2009</t>
  </si>
  <si>
    <t>29-01-2009</t>
  </si>
  <si>
    <t>28-01-2009</t>
  </si>
  <si>
    <t>27-01-2009</t>
  </si>
  <si>
    <t>26-01-2009</t>
  </si>
  <si>
    <t>23-01-2009</t>
  </si>
  <si>
    <t>22-01-2009</t>
  </si>
  <si>
    <t>21-01-2009</t>
  </si>
  <si>
    <t>20-01-2009</t>
  </si>
  <si>
    <t>16-01-2009</t>
  </si>
  <si>
    <t>15-01-2009</t>
  </si>
  <si>
    <t>14-01-2009</t>
  </si>
  <si>
    <t>13-01-2009</t>
  </si>
  <si>
    <t>Exhibit 2: ProIndex and Market Return Data</t>
  </si>
  <si>
    <t>Year</t>
  </si>
  <si>
    <t>S&amp;P 500</t>
  </si>
  <si>
    <t>Cumulative, 2009-2013</t>
  </si>
  <si>
    <t>Exhibit 3: Market Signals</t>
  </si>
  <si>
    <t>Signal</t>
  </si>
  <si>
    <t>Position</t>
  </si>
  <si>
    <t>Out</t>
  </si>
  <si>
    <t>Money Market</t>
  </si>
  <si>
    <t>In</t>
  </si>
  <si>
    <t>Leveraged ETF - 240% of S&amp;P Index</t>
  </si>
  <si>
    <t>Exhibit 4: Portfolio Performance Measures</t>
  </si>
  <si>
    <t>Statistic</t>
  </si>
  <si>
    <t>Explanation</t>
  </si>
  <si>
    <t>Holding Period Return (HPR)</t>
  </si>
  <si>
    <t>Return to the portfolio over a specific period of time, calculated as (ending value - beginning value) / (beginning value).</t>
  </si>
  <si>
    <t>Return expressed in annual terms. Daily HPR are converted to annual HPR by multiplying by 252 (trading days per year).</t>
  </si>
  <si>
    <t>Usual statistical calculation for standard deviation.</t>
  </si>
  <si>
    <t>Standard deviation expressed in annual terms. Daily standard deviations are converted to annual standard deviations by multiplying by the square root of 252.</t>
  </si>
  <si>
    <t>Usual statistical calculation for Pearson correlation coefficient.</t>
  </si>
  <si>
    <t>A relative risk measure, calculated by regressing a portfolio's returns against the market returns. Also calculated by dividing the covariance between the portfolio and the market by the variance of the market.</t>
  </si>
  <si>
    <t>Measure of a portfolio's return per unit of risk. Calculated as the (Portfolio Return - Risk-free Rate) / (Standard Deviation of Returns).</t>
  </si>
  <si>
    <t>Measure of a portfolio's return per unit of risk. Calculated as the (Portfolio Return - Risk-free Rate) / (Portfolio Beta).</t>
  </si>
  <si>
    <t>A measure of a portfolio's return above its required return based on the Capital Asset Pricing Model. Calculated as (Portfolio Return - Risk-free Rate) - Portfolio Beta x (Market Return - Risk-free Rate).</t>
  </si>
  <si>
    <t>Excess return of the portfolio over a benchmark portfolio. Calculated as the standard deviation of the (Daily Portfolio Return - Daily Benchmark Return).</t>
  </si>
  <si>
    <t>Tracking error expressed in annual terms. Daily tracking errors are converted to annual tracking errors by multiplying by the square root of 252.</t>
  </si>
  <si>
    <t>Measure of a portfolio's return per unit of risk. Calculated as the (Annual Portfolio Return - Annual Benchmark Return) / (Annual Tracking Error).</t>
  </si>
  <si>
    <t>Exhibit 5: ProValue Holdings</t>
  </si>
  <si>
    <t>ROC</t>
  </si>
  <si>
    <t>PII</t>
  </si>
  <si>
    <t>MRC</t>
  </si>
  <si>
    <t>ETFC</t>
  </si>
  <si>
    <t>EGN</t>
  </si>
  <si>
    <t>USM</t>
  </si>
  <si>
    <t>BAH</t>
  </si>
  <si>
    <t>FNF</t>
  </si>
  <si>
    <t>LPLA</t>
  </si>
  <si>
    <t>Exhibit 6: ProValue Market Value</t>
  </si>
  <si>
    <t>Total</t>
  </si>
  <si>
    <t>S&amp;P Midcap 400 Index</t>
  </si>
  <si>
    <t>S&amp;P Daily Returns</t>
  </si>
  <si>
    <t>Pro Value Daily Returns</t>
  </si>
  <si>
    <t>Excess Returns</t>
  </si>
  <si>
    <t>Pro Value returns</t>
  </si>
  <si>
    <t>Annualized Pro Value Returns</t>
  </si>
  <si>
    <t>Annualized S&amp;P Returns</t>
  </si>
  <si>
    <t>Daily Pro Value Risk</t>
  </si>
  <si>
    <t>Annualized Pro Value Risk</t>
  </si>
  <si>
    <t>Annualized S&amp;P Risk</t>
  </si>
  <si>
    <t>Sharpe ratio</t>
  </si>
  <si>
    <t>Treynor ratio</t>
  </si>
  <si>
    <t>Jensens's alpha</t>
  </si>
  <si>
    <t>Daily tracking error</t>
  </si>
  <si>
    <t>Annualized tracking error</t>
  </si>
  <si>
    <t>Quarter 1</t>
  </si>
  <si>
    <t>Quarter 2</t>
  </si>
  <si>
    <t>Quarter 3</t>
  </si>
  <si>
    <t>Quarter 4</t>
  </si>
  <si>
    <t>Quarterly returns</t>
  </si>
  <si>
    <t>Pro Value return</t>
  </si>
  <si>
    <t>Annualized Pro Value return</t>
  </si>
  <si>
    <t>Annualized Risk Pro Value</t>
  </si>
  <si>
    <t>S&amp;P Return</t>
  </si>
  <si>
    <t>Annualized S&amp;P Return</t>
  </si>
  <si>
    <t>Annualized risk S&amp;P</t>
  </si>
  <si>
    <t>$7,47,968</t>
  </si>
  <si>
    <t>$8,73,840</t>
  </si>
  <si>
    <t>$5,80,680</t>
  </si>
  <si>
    <t>$10,99,840</t>
  </si>
  <si>
    <t>$6,84,917</t>
  </si>
  <si>
    <t>$6,77,484</t>
  </si>
  <si>
    <t>$8,83,470</t>
  </si>
  <si>
    <t>$10,38,400</t>
  </si>
  <si>
    <t>$12,42,120</t>
  </si>
  <si>
    <t>$6,91,392</t>
  </si>
  <si>
    <t>$7,72,680</t>
  </si>
  <si>
    <t>$4,82,400</t>
  </si>
  <si>
    <t>$9,24,000</t>
  </si>
  <si>
    <t>$7,37,976</t>
  </si>
  <si>
    <t>$7,37,586</t>
  </si>
  <si>
    <t>$8,38,880</t>
  </si>
  <si>
    <t>$8,46,080</t>
  </si>
  <si>
    <t>$10,06,632</t>
  </si>
  <si>
    <t>$6,92,120</t>
  </si>
  <si>
    <t>$7,66,800</t>
  </si>
  <si>
    <t>$4,86,000</t>
  </si>
  <si>
    <t>$9,38,560</t>
  </si>
  <si>
    <t>$7,40,013</t>
  </si>
  <si>
    <t>$7,40,826</t>
  </si>
  <si>
    <t>$8,44,270</t>
  </si>
  <si>
    <t>$8,43,200</t>
  </si>
  <si>
    <t>$6,57,072</t>
  </si>
  <si>
    <t>$5,66,040</t>
  </si>
  <si>
    <t>$4,97,160</t>
  </si>
  <si>
    <t>$7,08,960</t>
  </si>
  <si>
    <t>$5,03,818</t>
  </si>
  <si>
    <t>$5,94,378</t>
  </si>
  <si>
    <t>$7,50,680</t>
  </si>
  <si>
    <t>$7,52,320</t>
  </si>
  <si>
    <t>$6,62,168</t>
  </si>
  <si>
    <t>$5,65,740</t>
  </si>
  <si>
    <t>$5,13,900</t>
  </si>
  <si>
    <t>$7,05,040</t>
  </si>
  <si>
    <t>$5,05,855</t>
  </si>
  <si>
    <t>$5,59,224</t>
  </si>
  <si>
    <t>$6,67,472</t>
  </si>
  <si>
    <t>$5,48,580</t>
  </si>
  <si>
    <t>$5,92,740</t>
  </si>
  <si>
    <t>$5,99,760</t>
  </si>
  <si>
    <t>$4,99,938</t>
  </si>
  <si>
    <t>$5,00,256</t>
  </si>
  <si>
    <t>$6,53,640</t>
  </si>
  <si>
    <t>$5,46,120</t>
  </si>
  <si>
    <t>$5,87,160</t>
  </si>
  <si>
    <t>$5,96,400</t>
  </si>
  <si>
    <t>$5,01,384</t>
  </si>
  <si>
    <t>$4,96,620</t>
  </si>
  <si>
    <t>$5,00,040</t>
  </si>
  <si>
    <t>$5,01,200</t>
  </si>
  <si>
    <t>$7,11,984</t>
  </si>
  <si>
    <t>$8,00,820</t>
  </si>
  <si>
    <t>$5,50,620</t>
  </si>
  <si>
    <t>$10,03,520</t>
  </si>
  <si>
    <t>$6,98,594</t>
  </si>
  <si>
    <t>$7,18,794</t>
  </si>
  <si>
    <t>$8,07,030</t>
  </si>
  <si>
    <t>$9,24,480</t>
  </si>
  <si>
    <t>$11,31,768</t>
  </si>
  <si>
    <t>$7,83,240</t>
  </si>
  <si>
    <t>$5,03,100</t>
  </si>
  <si>
    <t>$9,46,960</t>
  </si>
  <si>
    <t>$7,56,697</t>
  </si>
  <si>
    <t>$7,84,080</t>
  </si>
  <si>
    <t>$8,59,460</t>
  </si>
  <si>
    <t>$8,95,360</t>
  </si>
  <si>
    <t>$10,70,520</t>
  </si>
  <si>
    <t>Sept, 2013</t>
  </si>
  <si>
    <t>$6,55,616</t>
  </si>
  <si>
    <t>$6,64,500</t>
  </si>
  <si>
    <t>$4,75,200</t>
  </si>
  <si>
    <t>$8,03,040</t>
  </si>
  <si>
    <t>$6,48,639</t>
  </si>
  <si>
    <t>$7,08,264</t>
  </si>
  <si>
    <t>$9,03,560</t>
  </si>
  <si>
    <t>$7,59,360</t>
  </si>
  <si>
    <t>$6,90,872</t>
  </si>
  <si>
    <t>$6,48,840</t>
  </si>
  <si>
    <t>$4,81,320</t>
  </si>
  <si>
    <t>$8,33,280</t>
  </si>
  <si>
    <t>$5,44,558</t>
  </si>
  <si>
    <t>$6,40,062</t>
  </si>
  <si>
    <t>$8,13,890</t>
  </si>
  <si>
    <t>$7,81,760</t>
  </si>
  <si>
    <t>$6,90,248</t>
  </si>
  <si>
    <t>$5,52,360</t>
  </si>
  <si>
    <t>$5,97,600</t>
  </si>
  <si>
    <t>$6,58,560</t>
  </si>
  <si>
    <t>$5,41,551</t>
  </si>
  <si>
    <t>$5,59,548</t>
  </si>
  <si>
    <t>$6,54,160</t>
  </si>
  <si>
    <t>$5,11,620</t>
  </si>
  <si>
    <t>$5,38,200</t>
  </si>
  <si>
    <t>$5,77,360</t>
  </si>
  <si>
    <t>$4,56,579</t>
  </si>
  <si>
    <t>$5,26,824</t>
  </si>
  <si>
    <t>$6,27,848</t>
  </si>
  <si>
    <t>$5,14,020</t>
  </si>
  <si>
    <t>$5,57,460</t>
  </si>
  <si>
    <t>$6,00,320</t>
  </si>
  <si>
    <t>$5,52,760</t>
  </si>
  <si>
    <t>$5,42,520</t>
  </si>
  <si>
    <t>$5,60,340</t>
  </si>
  <si>
    <t>$5,93,600</t>
  </si>
  <si>
    <t>Returns Pro Value</t>
  </si>
  <si>
    <t>Returns S&amp;P</t>
  </si>
  <si>
    <t>$7,46,200</t>
  </si>
  <si>
    <t>$8,74,680</t>
  </si>
  <si>
    <t>$5,77,980</t>
  </si>
  <si>
    <t>$10,84,720</t>
  </si>
  <si>
    <t>$6,78,127</t>
  </si>
  <si>
    <t>$6,77,970</t>
  </si>
  <si>
    <t>$8,70,730</t>
  </si>
  <si>
    <t>$10,41,280</t>
  </si>
  <si>
    <t>$12,41,856</t>
  </si>
  <si>
    <t>$7,44,640</t>
  </si>
  <si>
    <t>$8,59,980</t>
  </si>
  <si>
    <t>$5,70,960</t>
  </si>
  <si>
    <t>$10,89,200</t>
  </si>
  <si>
    <t>$6,84,820</t>
  </si>
  <si>
    <t>$6,84,612</t>
  </si>
  <si>
    <t>$8,72,690</t>
  </si>
  <si>
    <t>$10,42,880</t>
  </si>
  <si>
    <t>$12,39,744</t>
  </si>
  <si>
    <t>$7,45,368</t>
  </si>
  <si>
    <t>$8,65,380</t>
  </si>
  <si>
    <t>$5,70,420</t>
  </si>
  <si>
    <t>$10,89,760</t>
  </si>
  <si>
    <t>$6,67,651</t>
  </si>
  <si>
    <t>$6,80,562</t>
  </si>
  <si>
    <t>$10,52,800</t>
  </si>
  <si>
    <t>$12,46,080</t>
  </si>
  <si>
    <t>$7,39,440</t>
  </si>
  <si>
    <t>$8,57,760</t>
  </si>
  <si>
    <t>$5,71,680</t>
  </si>
  <si>
    <t>$10,86,960</t>
  </si>
  <si>
    <t>$6,63,674</t>
  </si>
  <si>
    <t>$6,76,026</t>
  </si>
  <si>
    <t>$8,57,990</t>
  </si>
  <si>
    <t>$10,54,080</t>
  </si>
  <si>
    <t>$12,33,936</t>
  </si>
  <si>
    <t>$7,44,744</t>
  </si>
  <si>
    <t>$8,59,260</t>
  </si>
  <si>
    <t>$5,67,180</t>
  </si>
  <si>
    <t>$10,90,880</t>
  </si>
  <si>
    <t>$6,67,166</t>
  </si>
  <si>
    <t>$6,68,736</t>
  </si>
  <si>
    <t>$8,55,540</t>
  </si>
  <si>
    <t>$10,24,000</t>
  </si>
  <si>
    <t>$12,32,352</t>
  </si>
  <si>
    <t>$7,44,848</t>
  </si>
  <si>
    <t>$8,49,420</t>
  </si>
  <si>
    <t>$5,68,980</t>
  </si>
  <si>
    <t>$10,83,040</t>
  </si>
  <si>
    <t>$6,72,404</t>
  </si>
  <si>
    <t>$6,56,262</t>
  </si>
  <si>
    <t>$8,52,110</t>
  </si>
  <si>
    <t>$10,04,800</t>
  </si>
  <si>
    <t>$12,10,704</t>
  </si>
  <si>
    <t>$7,36,008</t>
  </si>
  <si>
    <t>$8,37,540</t>
  </si>
  <si>
    <t>$5,74,200</t>
  </si>
  <si>
    <t>$10,82,480</t>
  </si>
  <si>
    <t>$6,60,764</t>
  </si>
  <si>
    <t>$6,53,346</t>
  </si>
  <si>
    <t>$8,18,300</t>
  </si>
  <si>
    <t>$10,04,160</t>
  </si>
  <si>
    <t>$11,93,808</t>
  </si>
  <si>
    <t>$7,42,352</t>
  </si>
  <si>
    <t>$8,39,460</t>
  </si>
  <si>
    <t>$5,84,820</t>
  </si>
  <si>
    <t>$10,71,840</t>
  </si>
  <si>
    <t>$6,56,011</t>
  </si>
  <si>
    <t>$6,52,698</t>
  </si>
  <si>
    <t>$8,15,360</t>
  </si>
  <si>
    <t>$10,03,200</t>
  </si>
  <si>
    <t>$11,99,352</t>
  </si>
  <si>
    <t>$7,43,392</t>
  </si>
  <si>
    <t>$8,15,400</t>
  </si>
  <si>
    <t>$5,78,700</t>
  </si>
  <si>
    <t>$10,44,400</t>
  </si>
  <si>
    <t>$6,41,946</t>
  </si>
  <si>
    <t>$6,65,172</t>
  </si>
  <si>
    <t>$8,09,970</t>
  </si>
  <si>
    <t>$9,72,480</t>
  </si>
  <si>
    <t>$11,70,840</t>
  </si>
  <si>
    <t>$7,34,552</t>
  </si>
  <si>
    <t>$8,13,240</t>
  </si>
  <si>
    <t>$5,82,480</t>
  </si>
  <si>
    <t>$6,41,849</t>
  </si>
  <si>
    <t>$6,68,250</t>
  </si>
  <si>
    <t>$8,14,870</t>
  </si>
  <si>
    <t>$9,62,560</t>
  </si>
  <si>
    <t>$11,69,784</t>
  </si>
  <si>
    <t>$7,32,368</t>
  </si>
  <si>
    <t>$8,02,980</t>
  </si>
  <si>
    <t>$5,78,520</t>
  </si>
  <si>
    <t>$10,37,680</t>
  </si>
  <si>
    <t>$6,42,819</t>
  </si>
  <si>
    <t>$6,53,994</t>
  </si>
  <si>
    <t>$8,00,170</t>
  </si>
  <si>
    <t>$9,58,400</t>
  </si>
  <si>
    <t>$11,61,336</t>
  </si>
  <si>
    <t>$7,35,800</t>
  </si>
  <si>
    <t>$8,06,520</t>
  </si>
  <si>
    <t>$5,77,260</t>
  </si>
  <si>
    <t>$10,30,400</t>
  </si>
  <si>
    <t>$6,54,847</t>
  </si>
  <si>
    <t>$6,42,492</t>
  </si>
  <si>
    <t>$8,06,050</t>
  </si>
  <si>
    <t>$9,50,720</t>
  </si>
  <si>
    <t>$11,43,120</t>
  </si>
  <si>
    <t>$7,36,528</t>
  </si>
  <si>
    <t>$8,09,280</t>
  </si>
  <si>
    <t>$5,73,300</t>
  </si>
  <si>
    <t>$10,34,320</t>
  </si>
  <si>
    <t>$6,44,856</t>
  </si>
  <si>
    <t>$6,57,720</t>
  </si>
  <si>
    <t>$8,07,520</t>
  </si>
  <si>
    <t>$9,47,520</t>
  </si>
  <si>
    <t>$11,47,080</t>
  </si>
  <si>
    <t>$7,50,152</t>
  </si>
  <si>
    <t>$8,32,560</t>
  </si>
  <si>
    <t>$5,72,220</t>
  </si>
  <si>
    <t>$10,46,640</t>
  </si>
  <si>
    <t>$6,62,995</t>
  </si>
  <si>
    <t>$6,67,602</t>
  </si>
  <si>
    <t>$8,02,130</t>
  </si>
  <si>
    <t>$9,65,120</t>
  </si>
  <si>
    <t>$11,55,264</t>
  </si>
  <si>
    <t>$7,60,968</t>
  </si>
  <si>
    <t>$8,32,800</t>
  </si>
  <si>
    <t>$5,64,120</t>
  </si>
  <si>
    <t>$10,19,760</t>
  </si>
  <si>
    <t>$6,59,697</t>
  </si>
  <si>
    <t>$6,82,344</t>
  </si>
  <si>
    <t>$9,39,520</t>
  </si>
  <si>
    <t>$11,61,600</t>
  </si>
  <si>
    <t>$7,62,632</t>
  </si>
  <si>
    <t>$8,15,880</t>
  </si>
  <si>
    <t>$5,77,080</t>
  </si>
  <si>
    <t>$10,23,680</t>
  </si>
  <si>
    <t>$6,65,905</t>
  </si>
  <si>
    <t>$6,99,354</t>
  </si>
  <si>
    <t>$9,22,560</t>
  </si>
  <si>
    <t>$11,55,528</t>
  </si>
  <si>
    <t>$7,30,288</t>
  </si>
  <si>
    <t>$8,10,780</t>
  </si>
  <si>
    <t>$5,71,500</t>
  </si>
  <si>
    <t>$10,09,680</t>
  </si>
  <si>
    <t>$6,82,880</t>
  </si>
  <si>
    <t>$7,98,210</t>
  </si>
  <si>
    <t>$9,08,480</t>
  </si>
  <si>
    <t>$11,42,064</t>
  </si>
  <si>
    <t>$8,03,280</t>
  </si>
  <si>
    <t>$5,69,880</t>
  </si>
  <si>
    <t>$10,10,800</t>
  </si>
  <si>
    <t>$6,93,065</t>
  </si>
  <si>
    <t>$6,91,902</t>
  </si>
  <si>
    <t>$8,03,110</t>
  </si>
  <si>
    <t>$9,15,520</t>
  </si>
  <si>
    <t>$11,41,536</t>
  </si>
  <si>
    <t>$7,47,448</t>
  </si>
  <si>
    <t>$7,99,560</t>
  </si>
  <si>
    <t>$5,69,520</t>
  </si>
  <si>
    <t>$10,14,160</t>
  </si>
  <si>
    <t>$6,94,132</t>
  </si>
  <si>
    <t>$6,98,544</t>
  </si>
  <si>
    <t>$9,14,240</t>
  </si>
  <si>
    <t>$11,35,200</t>
  </si>
  <si>
    <t>$7,48,176</t>
  </si>
  <si>
    <t>$7,97,940</t>
  </si>
  <si>
    <t>$10,13,600</t>
  </si>
  <si>
    <t>$6,88,312</t>
  </si>
  <si>
    <t>$7,07,292</t>
  </si>
  <si>
    <t>$8,17,320</t>
  </si>
  <si>
    <t>$9,18,400</t>
  </si>
  <si>
    <t>$11,50,512</t>
  </si>
  <si>
    <t>$7,14,168</t>
  </si>
  <si>
    <t>$8,03,880</t>
  </si>
  <si>
    <t>$5,53,680</t>
  </si>
  <si>
    <t>$10,01,840</t>
  </si>
  <si>
    <t>$7,02,959</t>
  </si>
  <si>
    <t>$7,15,554</t>
  </si>
  <si>
    <t>$8,06,540</t>
  </si>
  <si>
    <t>$9,20,640</t>
  </si>
  <si>
    <t>$11,29,920</t>
  </si>
  <si>
    <t>$7,17,600</t>
  </si>
  <si>
    <t>$8,02,200</t>
  </si>
  <si>
    <t>$5,55,120</t>
  </si>
  <si>
    <t>$10,02,400</t>
  </si>
  <si>
    <t>$7,21,292</t>
  </si>
  <si>
    <t>$7,19,604</t>
  </si>
  <si>
    <t>$9,16,480</t>
  </si>
  <si>
    <t>$7,06,888</t>
  </si>
  <si>
    <t>$8,03,580</t>
  </si>
  <si>
    <t>$5,58,180</t>
  </si>
  <si>
    <t>$9,90,640</t>
  </si>
  <si>
    <t>$7,09,846</t>
  </si>
  <si>
    <t>$7,25,436</t>
  </si>
  <si>
    <t>$9,07,200</t>
  </si>
  <si>
    <t>$11,25,696</t>
  </si>
  <si>
    <t>$6,96,800</t>
  </si>
  <si>
    <t>$7,99,920</t>
  </si>
  <si>
    <t>$5,59,080</t>
  </si>
  <si>
    <t>$9,94,000</t>
  </si>
  <si>
    <t>$7,23,038</t>
  </si>
  <si>
    <t>$7,35,156</t>
  </si>
  <si>
    <t>$8,15,850</t>
  </si>
  <si>
    <t>$8,93,440</t>
  </si>
  <si>
    <t>$11,32,032</t>
  </si>
  <si>
    <t>$6,98,776</t>
  </si>
  <si>
    <t>$8,04,240</t>
  </si>
  <si>
    <t>$9,85,600</t>
  </si>
  <si>
    <t>$7,25,075</t>
  </si>
  <si>
    <t>$7,37,100</t>
  </si>
  <si>
    <t>$8,87,360</t>
  </si>
  <si>
    <t>$11,29,392</t>
  </si>
  <si>
    <t>$7,03,560</t>
  </si>
  <si>
    <t>$7,81,920</t>
  </si>
  <si>
    <t>$5,44,500</t>
  </si>
  <si>
    <t>$9,75,520</t>
  </si>
  <si>
    <t>$7,09,070</t>
  </si>
  <si>
    <t>$7,28,838</t>
  </si>
  <si>
    <t>$8,90,880</t>
  </si>
  <si>
    <t>$11,18,304</t>
  </si>
  <si>
    <t>$7,12,296</t>
  </si>
  <si>
    <t>$7,80,720</t>
  </si>
  <si>
    <t>$5,43,960</t>
  </si>
  <si>
    <t>$9,73,280</t>
  </si>
  <si>
    <t>$7,03,929</t>
  </si>
  <si>
    <t>$7,29,972</t>
  </si>
  <si>
    <t>$8,12,910</t>
  </si>
  <si>
    <t>$8,86,720</t>
  </si>
  <si>
    <t>$11,15,136</t>
  </si>
  <si>
    <t>$7,24,464</t>
  </si>
  <si>
    <t>$7,88,520</t>
  </si>
  <si>
    <t>$9,87,280</t>
  </si>
  <si>
    <t>$7,14,405</t>
  </si>
  <si>
    <t>$7,41,798</t>
  </si>
  <si>
    <t>$8,85,440</t>
  </si>
  <si>
    <t>$11,24,112</t>
  </si>
  <si>
    <t>$7,33,512</t>
  </si>
  <si>
    <t>$8,06,280</t>
  </si>
  <si>
    <t>$5,54,400</t>
  </si>
  <si>
    <t>$9,87,840</t>
  </si>
  <si>
    <t>$7,35,260</t>
  </si>
  <si>
    <t>$7,46,658</t>
  </si>
  <si>
    <t>$7,96,740</t>
  </si>
  <si>
    <t>$7,26,024</t>
  </si>
  <si>
    <t>$8,01,660</t>
  </si>
  <si>
    <t>$5,56,920</t>
  </si>
  <si>
    <t>$9,90,080</t>
  </si>
  <si>
    <t>$7,30,701</t>
  </si>
  <si>
    <t>$8,08,500</t>
  </si>
  <si>
    <t>$8,82,560</t>
  </si>
  <si>
    <t>$11,30,184</t>
  </si>
  <si>
    <t>$7,33,096</t>
  </si>
  <si>
    <t>$8,14,680</t>
  </si>
  <si>
    <t>$5,46,660</t>
  </si>
  <si>
    <t>$10,04,080</t>
  </si>
  <si>
    <t>$7,24,687</t>
  </si>
  <si>
    <t>$7,43,904</t>
  </si>
  <si>
    <t>$8,08,990</t>
  </si>
  <si>
    <t>$8,71,680</t>
  </si>
  <si>
    <t>$11,24,640</t>
  </si>
  <si>
    <t>$7,16,040</t>
  </si>
  <si>
    <t>$7,78,200</t>
  </si>
  <si>
    <t>$5,55,840</t>
  </si>
  <si>
    <t>$7,16,054</t>
  </si>
  <si>
    <t>$7,39,368</t>
  </si>
  <si>
    <t>$7,98,700</t>
  </si>
  <si>
    <t>$8,61,760</t>
  </si>
  <si>
    <t>$11,08,536</t>
  </si>
  <si>
    <t>$6,83,072</t>
  </si>
  <si>
    <t>$7,78,980</t>
  </si>
  <si>
    <t>$5,59,260</t>
  </si>
  <si>
    <t>$7,28,373</t>
  </si>
  <si>
    <t>$7,45,524</t>
  </si>
  <si>
    <t>$8,67,200</t>
  </si>
  <si>
    <t>$10,95,600</t>
  </si>
  <si>
    <t>$6,84,840</t>
  </si>
  <si>
    <t>$7,60,380</t>
  </si>
  <si>
    <t>$5,58,720</t>
  </si>
  <si>
    <t>$9,94,560</t>
  </si>
  <si>
    <t>$7,24,978</t>
  </si>
  <si>
    <t>$7,41,150</t>
  </si>
  <si>
    <t>$8,13,400</t>
  </si>
  <si>
    <t>$8,63,360</t>
  </si>
  <si>
    <t>$10,52,040</t>
  </si>
  <si>
    <t>$6,70,384</t>
  </si>
  <si>
    <t>$7,55,040</t>
  </si>
  <si>
    <t>$5,47,560</t>
  </si>
  <si>
    <t>$9,44,720</t>
  </si>
  <si>
    <t>$7,13,726</t>
  </si>
  <si>
    <t>$7,38,234</t>
  </si>
  <si>
    <t>$8,11,440</t>
  </si>
  <si>
    <t>$8,55,360</t>
  </si>
  <si>
    <t>$10,41,480</t>
  </si>
  <si>
    <t>$6,73,920</t>
  </si>
  <si>
    <t>$7,79,160</t>
  </si>
  <si>
    <t>$9,67,120</t>
  </si>
  <si>
    <t>$7,29,828</t>
  </si>
  <si>
    <t>$7,68,366</t>
  </si>
  <si>
    <t>$8,70,080</t>
  </si>
  <si>
    <t>$10,71,576</t>
  </si>
  <si>
    <t>$7,90,440</t>
  </si>
  <si>
    <t>$9,66,000</t>
  </si>
  <si>
    <t>$7,55,824</t>
  </si>
  <si>
    <t>$7,61,724</t>
  </si>
  <si>
    <t>$8,11,930</t>
  </si>
  <si>
    <t>$8,66,240</t>
  </si>
  <si>
    <t>$10,66,560</t>
  </si>
  <si>
    <t>$6,71,112</t>
  </si>
  <si>
    <t>$7,96,560</t>
  </si>
  <si>
    <t>$9,64,320</t>
  </si>
  <si>
    <t>$7,51,556</t>
  </si>
  <si>
    <t>$7,56,378</t>
  </si>
  <si>
    <t>$8,21,730</t>
  </si>
  <si>
    <t>$8,81,280</t>
  </si>
  <si>
    <t>$10,74,216</t>
  </si>
  <si>
    <t>$6,71,216</t>
  </si>
  <si>
    <t>$5,31,000</t>
  </si>
  <si>
    <t>$9,59,280</t>
  </si>
  <si>
    <t>$7,35,939</t>
  </si>
  <si>
    <t>$7,61,886</t>
  </si>
  <si>
    <t>$8,33,000</t>
  </si>
  <si>
    <t>$8,88,000</t>
  </si>
  <si>
    <t>$10,70,784</t>
  </si>
  <si>
    <t>$6,48,752</t>
  </si>
  <si>
    <t>$5,07,060</t>
  </si>
  <si>
    <t>$9,54,800</t>
  </si>
  <si>
    <t>$7,74,060</t>
  </si>
  <si>
    <t>$7,77,924</t>
  </si>
  <si>
    <t>$8,50,150</t>
  </si>
  <si>
    <t>$8,86,080</t>
  </si>
  <si>
    <t>$10,68,936</t>
  </si>
  <si>
    <t>$6,58,008</t>
  </si>
  <si>
    <t>$7,88,820</t>
  </si>
  <si>
    <t>$5,06,520</t>
  </si>
  <si>
    <t>$9,71,600</t>
  </si>
  <si>
    <t>$8,20,814</t>
  </si>
  <si>
    <t>$7,85,376</t>
  </si>
  <si>
    <t>$8,48,190</t>
  </si>
  <si>
    <t>$8,92,480</t>
  </si>
  <si>
    <t>$10,73,952</t>
  </si>
  <si>
    <t>$6,50,000</t>
  </si>
  <si>
    <t>$7,85,340</t>
  </si>
  <si>
    <t>$5,07,420</t>
  </si>
  <si>
    <t>$9,63,760</t>
  </si>
  <si>
    <t>$8,06,749</t>
  </si>
  <si>
    <t>$7,90,560</t>
  </si>
  <si>
    <t>$8,82,880</t>
  </si>
  <si>
    <t>$10,75,272</t>
  </si>
  <si>
    <t>$6,66,952</t>
  </si>
  <si>
    <t>$7,95,540</t>
  </si>
  <si>
    <t>$5,16,960</t>
  </si>
  <si>
    <t>$9,69,360</t>
  </si>
  <si>
    <t>$8,14,315</t>
  </si>
  <si>
    <t>$7,74,360</t>
  </si>
  <si>
    <t>$8,77,120</t>
  </si>
  <si>
    <t>$10,72,632</t>
  </si>
  <si>
    <t>$6,82,552</t>
  </si>
  <si>
    <t>$7,95,900</t>
  </si>
  <si>
    <t>$5,18,220</t>
  </si>
  <si>
    <t>$9,41,360</t>
  </si>
  <si>
    <t>$8,02,093</t>
  </si>
  <si>
    <t>$7,52,976</t>
  </si>
  <si>
    <t>$8,47,210</t>
  </si>
  <si>
    <t>$8,61,440</t>
  </si>
  <si>
    <t>$10,64,712</t>
  </si>
  <si>
    <t>$6,81,200</t>
  </si>
  <si>
    <t>$7,94,460</t>
  </si>
  <si>
    <t>$5,21,460</t>
  </si>
  <si>
    <t>$9,71,040</t>
  </si>
  <si>
    <t>$7,87,543</t>
  </si>
  <si>
    <t>$7,52,166</t>
  </si>
  <si>
    <t>$8,39,860</t>
  </si>
  <si>
    <t>$8,43,520</t>
  </si>
  <si>
    <t>$10,62,600</t>
  </si>
  <si>
    <t>$6,79,744</t>
  </si>
  <si>
    <t>$7,81,680</t>
  </si>
  <si>
    <t>$5,27,400</t>
  </si>
  <si>
    <t>$9,76,640</t>
  </si>
  <si>
    <t>$8,04,324</t>
  </si>
  <si>
    <t>$7,55,892</t>
  </si>
  <si>
    <t>$8,54,560</t>
  </si>
  <si>
    <t>$8,55,680</t>
  </si>
  <si>
    <t>$10,59,960</t>
  </si>
  <si>
    <t>$6,84,216</t>
  </si>
  <si>
    <t>$8,13,600</t>
  </si>
  <si>
    <t>$5,15,160</t>
  </si>
  <si>
    <t>$9,76,080</t>
  </si>
  <si>
    <t>$8,24,209</t>
  </si>
  <si>
    <t>$7,47,306</t>
  </si>
  <si>
    <t>$8,50,640</t>
  </si>
  <si>
    <t>$8,47,360</t>
  </si>
  <si>
    <t>$10,54,416</t>
  </si>
  <si>
    <t>$6,83,592</t>
  </si>
  <si>
    <t>$8,05,920</t>
  </si>
  <si>
    <t>$5,23,080</t>
  </si>
  <si>
    <t>$9,79,440</t>
  </si>
  <si>
    <t>$8,21,978</t>
  </si>
  <si>
    <t>$7,50,870</t>
  </si>
  <si>
    <t>$8,51,130</t>
  </si>
  <si>
    <t>$8,38,720</t>
  </si>
  <si>
    <t>$10,51,248</t>
  </si>
  <si>
    <t>$7,95,000</t>
  </si>
  <si>
    <t>$5,10,300</t>
  </si>
  <si>
    <t>$9,69,920</t>
  </si>
  <si>
    <t>$8,09,853</t>
  </si>
  <si>
    <t>$7,45,686</t>
  </si>
  <si>
    <t>$8,33,490</t>
  </si>
  <si>
    <t>$8,48,960</t>
  </si>
  <si>
    <t>$10,42,800</t>
  </si>
  <si>
    <t>$6,80,784</t>
  </si>
  <si>
    <t>$7,92,360</t>
  </si>
  <si>
    <t>$5,09,040</t>
  </si>
  <si>
    <t>$8,06,846</t>
  </si>
  <si>
    <t>$7,34,346</t>
  </si>
  <si>
    <t>$8,35,450</t>
  </si>
  <si>
    <t>$8,40,320</t>
  </si>
  <si>
    <t>$10,34,880</t>
  </si>
  <si>
    <t>$6,79,016</t>
  </si>
  <si>
    <t>$7,78,140</t>
  </si>
  <si>
    <t>$5,01,840</t>
  </si>
  <si>
    <t>$9,45,280</t>
  </si>
  <si>
    <t>$7,77,552</t>
  </si>
  <si>
    <t>$7,25,274</t>
  </si>
  <si>
    <t>$8,36,160</t>
  </si>
  <si>
    <t>$10,14,552</t>
  </si>
  <si>
    <t>$6,76,936</t>
  </si>
  <si>
    <t>$7,85,160</t>
  </si>
  <si>
    <t>$7,78,425</t>
  </si>
  <si>
    <t>$7,25,598</t>
  </si>
  <si>
    <t>$8,23,200</t>
  </si>
  <si>
    <t>$8,37,120</t>
  </si>
  <si>
    <t>$10,16,400</t>
  </si>
  <si>
    <t>$7,79,760</t>
  </si>
  <si>
    <t>$4,96,440</t>
  </si>
  <si>
    <t>$9,52,000</t>
  </si>
  <si>
    <t>$7,76,291</t>
  </si>
  <si>
    <t>$7,31,268</t>
  </si>
  <si>
    <t>$8,25,650</t>
  </si>
  <si>
    <t>$10,17,192</t>
  </si>
  <si>
    <t>$6,75,168</t>
  </si>
  <si>
    <t>$7,72,080</t>
  </si>
  <si>
    <t>$4,91,400</t>
  </si>
  <si>
    <t>$9,38,000</t>
  </si>
  <si>
    <t>$7,73,284</t>
  </si>
  <si>
    <t>$7,16,526</t>
  </si>
  <si>
    <t>$8,28,480</t>
  </si>
  <si>
    <t>$10,09,800</t>
  </si>
  <si>
    <t>$6,64,352</t>
  </si>
  <si>
    <t>$7,45,860</t>
  </si>
  <si>
    <t>$4,81,500</t>
  </si>
  <si>
    <t>$9,10,560</t>
  </si>
  <si>
    <t>$7,44,766</t>
  </si>
  <si>
    <t>$7,10,694</t>
  </si>
  <si>
    <t>$7,91,840</t>
  </si>
  <si>
    <t>$8,18,880</t>
  </si>
  <si>
    <t>$9,85,248</t>
  </si>
  <si>
    <t>$6,70,800</t>
  </si>
  <si>
    <t>$7,53,540</t>
  </si>
  <si>
    <t>$9,06,640</t>
  </si>
  <si>
    <t>$7,50,101</t>
  </si>
  <si>
    <t>$7,83,020</t>
  </si>
  <si>
    <t>$8,19,200</t>
  </si>
  <si>
    <t>$9,72,312</t>
  </si>
  <si>
    <t>$7,77,240</t>
  </si>
  <si>
    <t>$4,86,720</t>
  </si>
  <si>
    <t>$7,62,905</t>
  </si>
  <si>
    <t>$8,23,680</t>
  </si>
  <si>
    <t>$9,98,448</t>
  </si>
  <si>
    <t>$8,03,460</t>
  </si>
  <si>
    <t>$4,97,880</t>
  </si>
  <si>
    <t>$7,87,155</t>
  </si>
  <si>
    <t>$8,20,260</t>
  </si>
  <si>
    <t>$8,32,960</t>
  </si>
  <si>
    <t>$10,12,704</t>
  </si>
  <si>
    <t>$6,82,760</t>
  </si>
  <si>
    <t>$7,75,920</t>
  </si>
  <si>
    <t>$4,92,840</t>
  </si>
  <si>
    <t>$7,74,351</t>
  </si>
  <si>
    <t>$7,36,776</t>
  </si>
  <si>
    <t>$8,36,800</t>
  </si>
  <si>
    <t>$10,05,576</t>
  </si>
  <si>
    <t>$6,90,664</t>
  </si>
  <si>
    <t>$7,68,600</t>
  </si>
  <si>
    <t>$4,90,500</t>
  </si>
  <si>
    <t>$9,34,080</t>
  </si>
  <si>
    <t>$7,57,764</t>
  </si>
  <si>
    <t>$7,49,088</t>
  </si>
  <si>
    <t>$8,17,810</t>
  </si>
  <si>
    <t>$8,41,600</t>
  </si>
  <si>
    <t>$6,93,368</t>
  </si>
  <si>
    <t>$7,81,500</t>
  </si>
  <si>
    <t>$4,91,940</t>
  </si>
  <si>
    <t>$9,40,800</t>
  </si>
  <si>
    <t>$7,60,092</t>
  </si>
  <si>
    <t>$7,42,446</t>
  </si>
  <si>
    <t>$8,44,480</t>
  </si>
  <si>
    <t>$10,15,608</t>
  </si>
  <si>
    <t>Pro Value Returns</t>
  </si>
  <si>
    <t>$7,05,120</t>
  </si>
  <si>
    <t>$7,67,580</t>
  </si>
  <si>
    <t>$7,48,549</t>
  </si>
  <si>
    <t>$7,38,558</t>
  </si>
  <si>
    <t>$8,53,090</t>
  </si>
  <si>
    <t>$8,48,000</t>
  </si>
  <si>
    <t>$6,91,184</t>
  </si>
  <si>
    <t>$7,54,320</t>
  </si>
  <si>
    <t>$4,77,360</t>
  </si>
  <si>
    <t>$9,40,240</t>
  </si>
  <si>
    <t>$7,35,454</t>
  </si>
  <si>
    <t>$7,39,854</t>
  </si>
  <si>
    <t>$8,45,250</t>
  </si>
  <si>
    <t>$8,44,160</t>
  </si>
  <si>
    <t>$6,88,272</t>
  </si>
  <si>
    <t>$7,50,900</t>
  </si>
  <si>
    <t>$4,77,900</t>
  </si>
  <si>
    <t>$9,32,960</t>
  </si>
  <si>
    <t>$7,33,417</t>
  </si>
  <si>
    <t>$7,28,028</t>
  </si>
  <si>
    <t>$6,83,696</t>
  </si>
  <si>
    <t>$7,48,680</t>
  </si>
  <si>
    <t>$4,77,000</t>
  </si>
  <si>
    <t>$9,22,320</t>
  </si>
  <si>
    <t>$7,30,119</t>
  </si>
  <si>
    <t>$7,42,284</t>
  </si>
  <si>
    <t>$8,41,330</t>
  </si>
  <si>
    <t>$8,22,400</t>
  </si>
  <si>
    <t>$7,02,208</t>
  </si>
  <si>
    <t>$7,46,280</t>
  </si>
  <si>
    <t>$9,35,760</t>
  </si>
  <si>
    <t>$7,23,911</t>
  </si>
  <si>
    <t>$7,02,108</t>
  </si>
  <si>
    <t>$8,42,800</t>
  </si>
  <si>
    <t>$8,26,880</t>
  </si>
  <si>
    <t>$7,03,768</t>
  </si>
  <si>
    <t>$7,57,200</t>
  </si>
  <si>
    <t>$4,75,020</t>
  </si>
  <si>
    <t>$9,44,160</t>
  </si>
  <si>
    <t>$7,30,798</t>
  </si>
  <si>
    <t>$7,00,488</t>
  </si>
  <si>
    <t>$8,43,290</t>
  </si>
  <si>
    <t>$8,29,760</t>
  </si>
  <si>
    <t>$7,09,800</t>
  </si>
  <si>
    <t>$7,55,880</t>
  </si>
  <si>
    <t>$9,50,880</t>
  </si>
  <si>
    <t>$7,20,419</t>
  </si>
  <si>
    <t>$7,06,968</t>
  </si>
  <si>
    <t>$8,31,040</t>
  </si>
  <si>
    <t>$6,94,512</t>
  </si>
  <si>
    <t>$7,51,740</t>
  </si>
  <si>
    <t>$4,75,920</t>
  </si>
  <si>
    <t>$9,78,880</t>
  </si>
  <si>
    <t>$7,03,347</t>
  </si>
  <si>
    <t>$6,96,762</t>
  </si>
  <si>
    <t>$8,52,600</t>
  </si>
  <si>
    <t>$8,11,840</t>
  </si>
  <si>
    <t>$6,88,376</t>
  </si>
  <si>
    <t>$7,41,000</t>
  </si>
  <si>
    <t>$4,79,520</t>
  </si>
  <si>
    <t>$9,55,920</t>
  </si>
  <si>
    <t>$6,89,310</t>
  </si>
  <si>
    <t>$7,88,800</t>
  </si>
  <si>
    <t>$6,81,928</t>
  </si>
  <si>
    <t>$7,29,660</t>
  </si>
  <si>
    <t>$4,80,240</t>
  </si>
  <si>
    <t>$9,58,160</t>
  </si>
  <si>
    <t>$6,83,171</t>
  </si>
  <si>
    <t>$7,77,600</t>
  </si>
  <si>
    <t>$6,70,488</t>
  </si>
  <si>
    <t>$7,21,320</t>
  </si>
  <si>
    <t>$4,83,480</t>
  </si>
  <si>
    <t>$6,79,873</t>
  </si>
  <si>
    <t>$7,10,208</t>
  </si>
  <si>
    <t>$8,47,700</t>
  </si>
  <si>
    <t>$7,68,640</t>
  </si>
  <si>
    <t>$6,75,064</t>
  </si>
  <si>
    <t>$7,23,840</t>
  </si>
  <si>
    <t>$4,88,700</t>
  </si>
  <si>
    <t>$9,53,120</t>
  </si>
  <si>
    <t>$6,70,852</t>
  </si>
  <si>
    <t>$7,20,090</t>
  </si>
  <si>
    <t>$8,46,720</t>
  </si>
  <si>
    <t>$7,82,400</t>
  </si>
  <si>
    <t>$7,24,320</t>
  </si>
  <si>
    <t>$4,88,880</t>
  </si>
  <si>
    <t>$9,57,600</t>
  </si>
  <si>
    <t>$6,71,725</t>
  </si>
  <si>
    <t>$7,27,866</t>
  </si>
  <si>
    <t>$8,56,030</t>
  </si>
  <si>
    <t>$7,86,240</t>
  </si>
  <si>
    <t>$6,62,688</t>
  </si>
  <si>
    <t>$6,86,220</t>
  </si>
  <si>
    <t>$4,79,160</t>
  </si>
  <si>
    <t>$9,24,560</t>
  </si>
  <si>
    <t>$6,75,508</t>
  </si>
  <si>
    <t>$7,21,872</t>
  </si>
  <si>
    <t>$7,96,160</t>
  </si>
  <si>
    <t>$6,55,408</t>
  </si>
  <si>
    <t>$6,67,320</t>
  </si>
  <si>
    <t>$4,74,120</t>
  </si>
  <si>
    <t>$6,58,727</t>
  </si>
  <si>
    <t>$6,97,734</t>
  </si>
  <si>
    <t>$7,82,720</t>
  </si>
  <si>
    <t>$6,56,344</t>
  </si>
  <si>
    <t>$6,71,340</t>
  </si>
  <si>
    <t>$4,68,180</t>
  </si>
  <si>
    <t>$8,70,800</t>
  </si>
  <si>
    <t>$6,54,556</t>
  </si>
  <si>
    <t>$7,05,672</t>
  </si>
  <si>
    <t>$8,40,350</t>
  </si>
  <si>
    <t>$7,74,720</t>
  </si>
  <si>
    <t>$6,55,928</t>
  </si>
  <si>
    <t>$6,64,620</t>
  </si>
  <si>
    <t>$4,69,980</t>
  </si>
  <si>
    <t>$8,79,760</t>
  </si>
  <si>
    <t>$6,98,868</t>
  </si>
  <si>
    <t>$8,43,780</t>
  </si>
  <si>
    <t>$7,77,280</t>
  </si>
  <si>
    <t>$6,57,384</t>
  </si>
  <si>
    <t>$6,57,120</t>
  </si>
  <si>
    <t>$4,78,260</t>
  </si>
  <si>
    <t>$8,14,240</t>
  </si>
  <si>
    <t>$6,46,020</t>
  </si>
  <si>
    <t>$6,94,980</t>
  </si>
  <si>
    <t>$8,60,930</t>
  </si>
  <si>
    <t>$7,75,680</t>
  </si>
  <si>
    <t>$6,55,304</t>
  </si>
  <si>
    <t>$6,53,220</t>
  </si>
  <si>
    <t>$4,72,500</t>
  </si>
  <si>
    <t>$6,40,588</t>
  </si>
  <si>
    <t>$6,93,036</t>
  </si>
  <si>
    <t>$8,78,570</t>
  </si>
  <si>
    <t>$7,49,120</t>
  </si>
  <si>
    <t>$6,50,104</t>
  </si>
  <si>
    <t>$6,60,120</t>
  </si>
  <si>
    <t>$4,62,240</t>
  </si>
  <si>
    <t>$7,90,160</t>
  </si>
  <si>
    <t>$6,59,115</t>
  </si>
  <si>
    <t>$7,00,812</t>
  </si>
  <si>
    <t>$8,84,450</t>
  </si>
  <si>
    <t>$7,59,680</t>
  </si>
  <si>
    <t>$6,51,664</t>
  </si>
  <si>
    <t>$6,54,780</t>
  </si>
  <si>
    <t>$4,57,200</t>
  </si>
  <si>
    <t>$7,87,360</t>
  </si>
  <si>
    <t>$6,45,341</t>
  </si>
  <si>
    <t>$6,92,712</t>
  </si>
  <si>
    <t>$8,77,590</t>
  </si>
  <si>
    <t>$7,62,240</t>
  </si>
  <si>
    <t>$6,66,224</t>
  </si>
  <si>
    <t>$6,76,560</t>
  </si>
  <si>
    <t>$4,57,020</t>
  </si>
  <si>
    <t>$8,13,680</t>
  </si>
  <si>
    <t>$6,55,332</t>
  </si>
  <si>
    <t>$7,03,728</t>
  </si>
  <si>
    <t>$9,24,630</t>
  </si>
  <si>
    <t>$7,75,040</t>
  </si>
  <si>
    <t>$6,66,120</t>
  </si>
  <si>
    <t>$6,79,380</t>
  </si>
  <si>
    <t>$4,66,380</t>
  </si>
  <si>
    <t>$8,20,400</t>
  </si>
  <si>
    <t>$6,53,392</t>
  </si>
  <si>
    <t>$9,05,520</t>
  </si>
  <si>
    <t>$7,73,120</t>
  </si>
  <si>
    <t>$6,63,312</t>
  </si>
  <si>
    <t>$6,73,200</t>
  </si>
  <si>
    <t>$4,61,520</t>
  </si>
  <si>
    <t>$8,22,640</t>
  </si>
  <si>
    <t>$6,50,773</t>
  </si>
  <si>
    <t>$7,00,164</t>
  </si>
  <si>
    <t>$9,06,990</t>
  </si>
  <si>
    <t>$7,67,360</t>
  </si>
  <si>
    <t>$6,50,936</t>
  </si>
  <si>
    <t>$6,75,720</t>
  </si>
  <si>
    <t>$4,58,100</t>
  </si>
  <si>
    <t>$8,08,080</t>
  </si>
  <si>
    <t>$6,30,209</t>
  </si>
  <si>
    <t>$6,91,578</t>
  </si>
  <si>
    <t>$8,95,230</t>
  </si>
  <si>
    <t>$7,64,800</t>
  </si>
  <si>
    <t>$6,53,536</t>
  </si>
  <si>
    <t>$4,68,000</t>
  </si>
  <si>
    <t>$8,17,040</t>
  </si>
  <si>
    <t>$6,30,985</t>
  </si>
  <si>
    <t>$6,72,720</t>
  </si>
  <si>
    <t>$8,04,720</t>
  </si>
  <si>
    <t>$6,31,276</t>
  </si>
  <si>
    <t>$6,87,528</t>
  </si>
  <si>
    <t>$8,91,800</t>
  </si>
  <si>
    <t>$7,61,600</t>
  </si>
  <si>
    <t>$6,65,288</t>
  </si>
  <si>
    <t>$6,76,920</t>
  </si>
  <si>
    <t>$4,61,340</t>
  </si>
  <si>
    <t>$6,40,782</t>
  </si>
  <si>
    <t>$6,86,232</t>
  </si>
  <si>
    <t>$9,07,480</t>
  </si>
  <si>
    <t>$7,72,480</t>
  </si>
  <si>
    <t>$6,68,720</t>
  </si>
  <si>
    <t>$6,74,340</t>
  </si>
  <si>
    <t>$4,52,340</t>
  </si>
  <si>
    <t>$8,14,800</t>
  </si>
  <si>
    <t>$6,43,304</t>
  </si>
  <si>
    <t>$6,89,148</t>
  </si>
  <si>
    <t>$8,81,020</t>
  </si>
  <si>
    <t>$6,71,632</t>
  </si>
  <si>
    <t>$6,91,020</t>
  </si>
  <si>
    <t>$4,44,240</t>
  </si>
  <si>
    <t>$8,25,440</t>
  </si>
  <si>
    <t>$6,39,133</t>
  </si>
  <si>
    <t>$7,02,594</t>
  </si>
  <si>
    <t>$9,05,030</t>
  </si>
  <si>
    <t>$6,76,104</t>
  </si>
  <si>
    <t>$6,93,540</t>
  </si>
  <si>
    <t>$4,37,940</t>
  </si>
  <si>
    <t>$8,18,160</t>
  </si>
  <si>
    <t>$6,42,722</t>
  </si>
  <si>
    <t>$7,08,426</t>
  </si>
  <si>
    <t>$9,01,600</t>
  </si>
  <si>
    <t>$6,72,048</t>
  </si>
  <si>
    <t>$6,74,040</t>
  </si>
  <si>
    <t>$4,36,860</t>
  </si>
  <si>
    <t>$8,12,560</t>
  </si>
  <si>
    <t>$6,43,983</t>
  </si>
  <si>
    <t>$7,08,102</t>
  </si>
  <si>
    <t>$9,01,110</t>
  </si>
  <si>
    <t>$7,84,640</t>
  </si>
  <si>
    <t>$6,73,504</t>
  </si>
  <si>
    <t>$6,75,780</t>
  </si>
  <si>
    <t>$4,35,960</t>
  </si>
  <si>
    <t>$8,22,080</t>
  </si>
  <si>
    <t>$6,56,690</t>
  </si>
  <si>
    <t>$7,07,940</t>
  </si>
  <si>
    <t>$8,89,840</t>
  </si>
  <si>
    <t>$7,76,960</t>
  </si>
  <si>
    <t>$6,71,840</t>
  </si>
  <si>
    <t>$6,76,260</t>
  </si>
  <si>
    <t>$4,34,880</t>
  </si>
  <si>
    <t>$8,19,280</t>
  </si>
  <si>
    <t>$6,41,073</t>
  </si>
  <si>
    <t>$8,94,250</t>
  </si>
  <si>
    <t>$6,65,912</t>
  </si>
  <si>
    <t>$4,33,260</t>
  </si>
  <si>
    <t>$8,18,720</t>
  </si>
  <si>
    <t>$6,17,308</t>
  </si>
  <si>
    <t>$6,94,494</t>
  </si>
  <si>
    <t>$8,82,490</t>
  </si>
  <si>
    <t>$7,70,560</t>
  </si>
  <si>
    <t>$6,80,680</t>
  </si>
  <si>
    <t>$6,86,460</t>
  </si>
  <si>
    <t>$4,42,620</t>
  </si>
  <si>
    <t>$8,47,840</t>
  </si>
  <si>
    <t>$6,22,643</t>
  </si>
  <si>
    <t>$6,94,332</t>
  </si>
  <si>
    <t>$8,86,410</t>
  </si>
  <si>
    <t>$7,81,120</t>
  </si>
  <si>
    <t>$6,97,840</t>
  </si>
  <si>
    <t>$6,86,040</t>
  </si>
  <si>
    <t>$4,45,500</t>
  </si>
  <si>
    <t>$8,57,360</t>
  </si>
  <si>
    <t>$6,40,394</t>
  </si>
  <si>
    <t>$6,81,858</t>
  </si>
  <si>
    <t>$8,78,080</t>
  </si>
  <si>
    <t>$7,91,360</t>
  </si>
  <si>
    <t>$7,00,232</t>
  </si>
  <si>
    <t>$6,85,620</t>
  </si>
  <si>
    <t>$4,35,060</t>
  </si>
  <si>
    <t>$8,56,240</t>
  </si>
  <si>
    <t>$6,30,597</t>
  </si>
  <si>
    <t>$6,47,028</t>
  </si>
  <si>
    <t>$7,94,560</t>
  </si>
  <si>
    <t>$6,97,112</t>
  </si>
  <si>
    <t>$6,85,920</t>
  </si>
  <si>
    <t>$8,51,760</t>
  </si>
  <si>
    <t>$6,35,932</t>
  </si>
  <si>
    <t>$6,53,184</t>
  </si>
  <si>
    <t>$9,00,620</t>
  </si>
  <si>
    <t>$7,91,040</t>
  </si>
  <si>
    <t>$6,95,032</t>
  </si>
  <si>
    <t>$6,68,220</t>
  </si>
  <si>
    <t>$4,82,760</t>
  </si>
  <si>
    <t>$8,34,400</t>
  </si>
  <si>
    <t>$5,77,344</t>
  </si>
  <si>
    <t>$6,43,302</t>
  </si>
  <si>
    <t>$9,23,650</t>
  </si>
  <si>
    <t>$7,73,440</t>
  </si>
  <si>
    <t>$6,88,584</t>
  </si>
  <si>
    <t>$6,55,980</t>
  </si>
  <si>
    <t>$4,85,820</t>
  </si>
  <si>
    <t>$8,34,960</t>
  </si>
  <si>
    <t>$5,44,849</t>
  </si>
  <si>
    <t>$6,37,794</t>
  </si>
  <si>
    <t>$7,69,600</t>
  </si>
  <si>
    <t>$6,78,184</t>
  </si>
  <si>
    <t>$6,48,660</t>
  </si>
  <si>
    <t>$8,31,600</t>
  </si>
  <si>
    <t>$5,51,542</t>
  </si>
  <si>
    <t>$6,43,140</t>
  </si>
  <si>
    <t>$6,85,256</t>
  </si>
  <si>
    <t>$6,53,040</t>
  </si>
  <si>
    <t>$5,43,200</t>
  </si>
  <si>
    <t>$6,52,050</t>
  </si>
  <si>
    <t>$8,16,340</t>
  </si>
  <si>
    <t>$6,86,192</t>
  </si>
  <si>
    <t>$6,41,220</t>
  </si>
  <si>
    <t>$4,90,860</t>
  </si>
  <si>
    <t>$7,62,720</t>
  </si>
  <si>
    <t>$5,42,618</t>
  </si>
  <si>
    <t>$6,54,318</t>
  </si>
  <si>
    <t>$7,73,760</t>
  </si>
  <si>
    <t>$6,89,832</t>
  </si>
  <si>
    <t>$6,31,740</t>
  </si>
  <si>
    <t>$5,01,660</t>
  </si>
  <si>
    <t>$7,62,160</t>
  </si>
  <si>
    <t>$5,53,676</t>
  </si>
  <si>
    <t>$6,62,256</t>
  </si>
  <si>
    <t>$8,09,480</t>
  </si>
  <si>
    <t>$6,89,728</t>
  </si>
  <si>
    <t>$6,16,560</t>
  </si>
  <si>
    <t>$5,04,000</t>
  </si>
  <si>
    <t>$7,60,480</t>
  </si>
  <si>
    <t>$5,47,856</t>
  </si>
  <si>
    <t>$6,63,714</t>
  </si>
  <si>
    <t>$7,78,560</t>
  </si>
  <si>
    <t>$6,13,680</t>
  </si>
  <si>
    <t>$5,09,940</t>
  </si>
  <si>
    <t>$7,55,440</t>
  </si>
  <si>
    <t>$5,48,729</t>
  </si>
  <si>
    <t>$6,48,324</t>
  </si>
  <si>
    <t>$6,86,816</t>
  </si>
  <si>
    <t>$6,14,760</t>
  </si>
  <si>
    <t>$5,13,000</t>
  </si>
  <si>
    <t>$7,53,200</t>
  </si>
  <si>
    <t>$5,42,230</t>
  </si>
  <si>
    <t>$6,49,782</t>
  </si>
  <si>
    <t>$7,77,920</t>
  </si>
  <si>
    <t>$6,85,464</t>
  </si>
  <si>
    <t>$6,07,440</t>
  </si>
  <si>
    <t>$7,47,040</t>
  </si>
  <si>
    <t>$5,33,597</t>
  </si>
  <si>
    <t>$6,36,012</t>
  </si>
  <si>
    <t>$8,05,070</t>
  </si>
  <si>
    <t>$7,78,240</t>
  </si>
  <si>
    <t>$6,77,248</t>
  </si>
  <si>
    <t>$6,05,640</t>
  </si>
  <si>
    <t>$5,18,040</t>
  </si>
  <si>
    <t>$7,39,760</t>
  </si>
  <si>
    <t>$5,33,015</t>
  </si>
  <si>
    <t>$6,42,978</t>
  </si>
  <si>
    <t>$7,84,980</t>
  </si>
  <si>
    <t>$7,58,720</t>
  </si>
  <si>
    <t>$6,87,856</t>
  </si>
  <si>
    <t>$6,06,900</t>
  </si>
  <si>
    <t>$5,13,720</t>
  </si>
  <si>
    <t>$7,56,560</t>
  </si>
  <si>
    <t>$5,36,992</t>
  </si>
  <si>
    <t>$6,28,074</t>
  </si>
  <si>
    <t>$7,94,780</t>
  </si>
  <si>
    <t>$7,67,040</t>
  </si>
  <si>
    <t>$6,89,208</t>
  </si>
  <si>
    <t>$6,03,000</t>
  </si>
  <si>
    <t>$5,14,440</t>
  </si>
  <si>
    <t>$7,51,520</t>
  </si>
  <si>
    <t>$5,34,373</t>
  </si>
  <si>
    <t>$5,80,122</t>
  </si>
  <si>
    <t>$7,97,230</t>
  </si>
  <si>
    <t>$6,86,400</t>
  </si>
  <si>
    <t>$5,98,440</t>
  </si>
  <si>
    <t>$5,17,680</t>
  </si>
  <si>
    <t>$7,48,160</t>
  </si>
  <si>
    <t>$5,43,782</t>
  </si>
  <si>
    <t>$5,76,882</t>
  </si>
  <si>
    <t>$7,84,000</t>
  </si>
  <si>
    <t>$7,57,120</t>
  </si>
  <si>
    <t>$5,85,300</t>
  </si>
  <si>
    <t>$5,15,700</t>
  </si>
  <si>
    <t>$7,57,680</t>
  </si>
  <si>
    <t>$5,66,514</t>
  </si>
  <si>
    <t>$7,83,510</t>
  </si>
  <si>
    <t>$7,37,920</t>
  </si>
  <si>
    <t>$6,91,496</t>
  </si>
  <si>
    <t>$5,87,580</t>
  </si>
  <si>
    <t>$5,37,768</t>
  </si>
  <si>
    <t>$5,67,000</t>
  </si>
  <si>
    <t>$7,72,730</t>
  </si>
  <si>
    <t>$7,55,840</t>
  </si>
  <si>
    <t>$6,92,328</t>
  </si>
  <si>
    <t>$5,77,560</t>
  </si>
  <si>
    <t>$7,50,400</t>
  </si>
  <si>
    <t>$5,30,008</t>
  </si>
  <si>
    <t>$5,67,648</t>
  </si>
  <si>
    <t>$7,69,790</t>
  </si>
  <si>
    <t>$7,52,640</t>
  </si>
  <si>
    <t>$6,79,432</t>
  </si>
  <si>
    <t>$5,76,000</t>
  </si>
  <si>
    <t>$5,21,100</t>
  </si>
  <si>
    <t>$7,36,960</t>
  </si>
  <si>
    <t>$5,67,972</t>
  </si>
  <si>
    <t>$7,67,830</t>
  </si>
  <si>
    <t>$5,71,020</t>
  </si>
  <si>
    <t>$5,14,260</t>
  </si>
  <si>
    <t>$7,20,160</t>
  </si>
  <si>
    <t>$5,25,449</t>
  </si>
  <si>
    <t>$5,61,168</t>
  </si>
  <si>
    <t>$7,59,500</t>
  </si>
  <si>
    <t>$7,52,000</t>
  </si>
  <si>
    <t>$6,72,360</t>
  </si>
  <si>
    <t>$5,09,580</t>
  </si>
  <si>
    <t>$7,22,400</t>
  </si>
  <si>
    <t>$5,18,853</t>
  </si>
  <si>
    <t>$5,64,894</t>
  </si>
  <si>
    <t>$7,60,970</t>
  </si>
  <si>
    <t>$7,45,280</t>
  </si>
  <si>
    <t>$6,61,856</t>
  </si>
  <si>
    <t>$5,70,240</t>
  </si>
  <si>
    <t>$5,06,160</t>
  </si>
  <si>
    <t>$7,17,920</t>
  </si>
  <si>
    <t>$5,13,518</t>
  </si>
  <si>
    <t>$5,62,302</t>
  </si>
  <si>
    <t>$7,59,010</t>
  </si>
  <si>
    <t>$7,51,680</t>
  </si>
  <si>
    <t>$6,55,512</t>
  </si>
  <si>
    <t>$5,57,100</t>
  </si>
  <si>
    <t>$5,02,560</t>
  </si>
  <si>
    <t>$6,85,440</t>
  </si>
  <si>
    <t>$5,04,012</t>
  </si>
  <si>
    <t>$5,48,532</t>
  </si>
  <si>
    <t>$6,44,800</t>
  </si>
  <si>
    <t>$5,55,000</t>
  </si>
  <si>
    <t>$5,00,400</t>
  </si>
  <si>
    <t>$6,68,080</t>
  </si>
  <si>
    <t>$5,03,236</t>
  </si>
  <si>
    <t>$5,42,214</t>
  </si>
  <si>
    <t>$6,37,104</t>
  </si>
  <si>
    <t>$5,52,540</t>
  </si>
  <si>
    <t>$4,91,760</t>
  </si>
  <si>
    <t>$6,65,840</t>
  </si>
  <si>
    <t>$5,01,393</t>
  </si>
  <si>
    <t>$5,28,444</t>
  </si>
  <si>
    <t>$6,43,656</t>
  </si>
  <si>
    <t>$4,93,020</t>
  </si>
  <si>
    <t>$5,05,952</t>
  </si>
  <si>
    <t>$5,35,086</t>
  </si>
  <si>
    <t>$6,61,336</t>
  </si>
  <si>
    <t>$5,66,280</t>
  </si>
  <si>
    <t>$6,79,840</t>
  </si>
  <si>
    <t>$5,08,862</t>
  </si>
  <si>
    <t>$5,30,064</t>
  </si>
  <si>
    <t>$5,75,580</t>
  </si>
  <si>
    <t>$4,96,800</t>
  </si>
  <si>
    <t>$6,74,800</t>
  </si>
  <si>
    <t>$5,32,724</t>
  </si>
  <si>
    <t>$5,37,840</t>
  </si>
  <si>
    <t>$6,92,744</t>
  </si>
  <si>
    <t>$5,76,540</t>
  </si>
  <si>
    <t>$4,98,240</t>
  </si>
  <si>
    <t>$6,77,040</t>
  </si>
  <si>
    <t>$5,34,179</t>
  </si>
  <si>
    <t>$5,44,644</t>
  </si>
  <si>
    <t>$6,89,312</t>
  </si>
  <si>
    <t>$5,68,500</t>
  </si>
  <si>
    <t>$4,83,300</t>
  </si>
  <si>
    <t>$6,66,400</t>
  </si>
  <si>
    <t>$5,28,941</t>
  </si>
  <si>
    <t>$5,42,538</t>
  </si>
  <si>
    <t>$6,82,968</t>
  </si>
  <si>
    <t>$5,69,160</t>
  </si>
  <si>
    <t>$4,85,100</t>
  </si>
  <si>
    <t>$6,40,640</t>
  </si>
  <si>
    <t>$5,20,793</t>
  </si>
  <si>
    <t>$5,44,320</t>
  </si>
  <si>
    <t>$6,69,552</t>
  </si>
  <si>
    <t>$5,66,100</t>
  </si>
  <si>
    <t>$4,86,180</t>
  </si>
  <si>
    <t>$6,54,080</t>
  </si>
  <si>
    <t>$5,19,920</t>
  </si>
  <si>
    <t>$5,45,940</t>
  </si>
  <si>
    <t>$5,60,100</t>
  </si>
  <si>
    <t>$4,85,280</t>
  </si>
  <si>
    <t>$6,44,000</t>
  </si>
  <si>
    <t>$5,06,825</t>
  </si>
  <si>
    <t>$5,38,488</t>
  </si>
  <si>
    <t>$6,63,520</t>
  </si>
  <si>
    <t>$5,63,820</t>
  </si>
  <si>
    <t>$6,45,680</t>
  </si>
  <si>
    <t>$5,12,354</t>
  </si>
  <si>
    <t>$5,40,108</t>
  </si>
  <si>
    <t>$6,71,944</t>
  </si>
  <si>
    <t>$4,91,040</t>
  </si>
  <si>
    <t>$6,64,720</t>
  </si>
  <si>
    <t>$5,25,061</t>
  </si>
  <si>
    <t>$5,46,102</t>
  </si>
  <si>
    <t>$6,65,184</t>
  </si>
  <si>
    <t>$5,72,820</t>
  </si>
  <si>
    <t>$4,91,580</t>
  </si>
  <si>
    <t>$5,30,396</t>
  </si>
  <si>
    <t>$5,42,376</t>
  </si>
  <si>
    <t>$6,57,280</t>
  </si>
  <si>
    <t>$5,68,380</t>
  </si>
  <si>
    <t>$4,92,120</t>
  </si>
  <si>
    <t>$6,37,840</t>
  </si>
  <si>
    <t>$5,23,412</t>
  </si>
  <si>
    <t>$5,61,492</t>
  </si>
  <si>
    <t>$6,58,320</t>
  </si>
  <si>
    <t>$5,62,860</t>
  </si>
  <si>
    <t>$4,84,740</t>
  </si>
  <si>
    <t>$6,21,600</t>
  </si>
  <si>
    <t>$5,59,062</t>
  </si>
  <si>
    <t>$6,79,640</t>
  </si>
  <si>
    <t>$6,41,760</t>
  </si>
  <si>
    <t>$6,82,656</t>
  </si>
  <si>
    <t>$5,70,660</t>
  </si>
  <si>
    <t>$5,07,960</t>
  </si>
  <si>
    <t>$6,48,480</t>
  </si>
  <si>
    <t>$5,25,352</t>
  </si>
  <si>
    <t>$5,60,844</t>
  </si>
  <si>
    <t>$6,84,008</t>
  </si>
  <si>
    <t>$5,69,100</t>
  </si>
  <si>
    <t>$5,11,020</t>
  </si>
  <si>
    <t>$6,50,720</t>
  </si>
  <si>
    <t>$5,22,442</t>
  </si>
  <si>
    <t>$5,51,610</t>
  </si>
  <si>
    <t>$6,87,752</t>
  </si>
  <si>
    <t>$5,66,460</t>
  </si>
  <si>
    <t>$4,93,200</t>
  </si>
  <si>
    <t>$6,60,800</t>
  </si>
  <si>
    <t>$5,33,694</t>
  </si>
  <si>
    <t>$5,50,476</t>
  </si>
  <si>
    <t>$6,80,992</t>
  </si>
  <si>
    <t>$5,43,480</t>
  </si>
  <si>
    <t>$5,13,180</t>
  </si>
  <si>
    <t>$6,58,000</t>
  </si>
  <si>
    <t>$5,43,685</t>
  </si>
  <si>
    <t>$5,51,286</t>
  </si>
  <si>
    <t>$6,85,880</t>
  </si>
  <si>
    <t>$5,46,300</t>
  </si>
  <si>
    <t>$5,89,320</t>
  </si>
  <si>
    <t>$6,33,360</t>
  </si>
  <si>
    <t>$5,34,664</t>
  </si>
  <si>
    <t>$6,89,000</t>
  </si>
  <si>
    <t>$5,49,240</t>
  </si>
  <si>
    <t>$5,96,160</t>
  </si>
  <si>
    <t>$6,38,400</t>
  </si>
  <si>
    <t>$5,38,253</t>
  </si>
  <si>
    <t>$5,59,710</t>
  </si>
  <si>
    <t>$6,88,064</t>
  </si>
  <si>
    <t>$5,47,140</t>
  </si>
  <si>
    <t>$5,95,800</t>
  </si>
  <si>
    <t>$6,33,920</t>
  </si>
  <si>
    <t>$5,60,034</t>
  </si>
  <si>
    <t>$6,93,992</t>
  </si>
  <si>
    <t>$5,57,580</t>
  </si>
  <si>
    <t>$6,06,600</t>
  </si>
  <si>
    <t>$6,42,320</t>
  </si>
  <si>
    <t>$5,14,876</t>
  </si>
  <si>
    <t>$5,71,860</t>
  </si>
  <si>
    <t>$6,06,240</t>
  </si>
  <si>
    <t>$6,45,120</t>
  </si>
  <si>
    <t>$5,13,712</t>
  </si>
  <si>
    <t>$6,93,784</t>
  </si>
  <si>
    <t>$5,42,460</t>
  </si>
  <si>
    <t>$5,99,580</t>
  </si>
  <si>
    <t>$5,04,885</t>
  </si>
  <si>
    <t>$6,82,032</t>
  </si>
  <si>
    <t>$5,36,040</t>
  </si>
  <si>
    <t>$5,85,540</t>
  </si>
  <si>
    <t>$4,94,215</t>
  </si>
  <si>
    <t>$5,25,366</t>
  </si>
  <si>
    <t>$5,35,440</t>
  </si>
  <si>
    <t>$5,85,900</t>
  </si>
  <si>
    <t>$6,35,040</t>
  </si>
  <si>
    <t>$4,90,335</t>
  </si>
  <si>
    <t>$5,28,282</t>
  </si>
  <si>
    <t>$5,30,220</t>
  </si>
  <si>
    <t>$4,94,894</t>
  </si>
  <si>
    <t>$5,27,958</t>
  </si>
  <si>
    <t>$6,68,616</t>
  </si>
  <si>
    <t>$5,22,780</t>
  </si>
  <si>
    <t>$5,63,040</t>
  </si>
  <si>
    <t>$6,26,640</t>
  </si>
  <si>
    <t>$4,83,448</t>
  </si>
  <si>
    <t>$5,24,556</t>
  </si>
  <si>
    <t>$6,78,288</t>
  </si>
  <si>
    <t>$5,20,860</t>
  </si>
  <si>
    <t>$5,63,220</t>
  </si>
  <si>
    <t>$6,24,960</t>
  </si>
  <si>
    <t>$4,83,836</t>
  </si>
  <si>
    <t>$5,26,176</t>
  </si>
  <si>
    <t>$5,14,860</t>
  </si>
  <si>
    <t>$6,09,840</t>
  </si>
  <si>
    <t>$4,82,284</t>
  </si>
  <si>
    <t>$5,25,204</t>
  </si>
  <si>
    <t>$6,80,264</t>
  </si>
  <si>
    <t>$5,22,000</t>
  </si>
  <si>
    <t>$4,75,300</t>
  </si>
  <si>
    <t>$5,27,472</t>
  </si>
  <si>
    <t>$6,76,312</t>
  </si>
  <si>
    <t>$5,14,080</t>
  </si>
  <si>
    <t>$5,72,400</t>
  </si>
  <si>
    <t>$6,10,960</t>
  </si>
  <si>
    <t>$4,76,367</t>
  </si>
  <si>
    <t>$5,26,014</t>
  </si>
  <si>
    <t>$6,65,600</t>
  </si>
  <si>
    <t>$5,04,480</t>
  </si>
  <si>
    <t>$5,65,020</t>
  </si>
  <si>
    <t>$6,08,160</t>
  </si>
  <si>
    <t>$4,69,189</t>
  </si>
  <si>
    <t>$5,23,908</t>
  </si>
  <si>
    <t>$6,56,136</t>
  </si>
  <si>
    <t>$5,06,400</t>
  </si>
  <si>
    <t>$6,07,600</t>
  </si>
  <si>
    <t>$4,66,376</t>
  </si>
  <si>
    <t>$5,19,372</t>
  </si>
  <si>
    <t>$6,42,720</t>
  </si>
  <si>
    <t>$5,04,360</t>
  </si>
  <si>
    <t>$5,16,600</t>
  </si>
  <si>
    <t>$5,84,080</t>
  </si>
  <si>
    <t>$4,44,842</t>
  </si>
  <si>
    <t>$5,34,600</t>
  </si>
  <si>
    <t>$6,33,984</t>
  </si>
  <si>
    <t>$4,95,660</t>
  </si>
  <si>
    <t>$5,20,020</t>
  </si>
  <si>
    <t>$5,64,480</t>
  </si>
  <si>
    <t>$4,42,320</t>
  </si>
  <si>
    <t>$5,30,388</t>
  </si>
  <si>
    <t>$5,11,200</t>
  </si>
  <si>
    <t>$5,39,100</t>
  </si>
  <si>
    <t>$5,76,240</t>
  </si>
  <si>
    <t>$4,55,803</t>
  </si>
  <si>
    <t>$5,34,114</t>
  </si>
  <si>
    <t>$5,10,060</t>
  </si>
  <si>
    <t>$5,27,040</t>
  </si>
  <si>
    <t>$5,71,200</t>
  </si>
  <si>
    <t>$4,40,283</t>
  </si>
  <si>
    <t>$5,26,500</t>
  </si>
  <si>
    <t>$6,60,088</t>
  </si>
  <si>
    <t>$5,15,340</t>
  </si>
  <si>
    <t>$5,39,820</t>
  </si>
  <si>
    <t>$5,75,120</t>
  </si>
  <si>
    <t>$4,55,415</t>
  </si>
  <si>
    <t>$5,29,740</t>
  </si>
  <si>
    <t>$6,56,864</t>
  </si>
  <si>
    <t>$5,09,400</t>
  </si>
  <si>
    <t>$5,41,800</t>
  </si>
  <si>
    <t>$5,70,080</t>
  </si>
  <si>
    <t>$4,57,646</t>
  </si>
  <si>
    <t>$5,17,428</t>
  </si>
  <si>
    <t>$6,53,328</t>
  </si>
  <si>
    <t>$5,09,820</t>
  </si>
  <si>
    <t>$5,30,820</t>
  </si>
  <si>
    <t>$5,57,200</t>
  </si>
  <si>
    <t>$4,49,789</t>
  </si>
  <si>
    <t>$5,17,590</t>
  </si>
  <si>
    <t>$6,45,216</t>
  </si>
  <si>
    <t>$5,05,560</t>
  </si>
  <si>
    <t>$5,18,760</t>
  </si>
  <si>
    <t>$5,46,000</t>
  </si>
  <si>
    <t>$4,46,879</t>
  </si>
  <si>
    <t>$5,16,456</t>
  </si>
  <si>
    <t>$6,41,576</t>
  </si>
  <si>
    <t>$5,08,980</t>
  </si>
  <si>
    <t>$5,18,580</t>
  </si>
  <si>
    <t>$5,50,480</t>
  </si>
  <si>
    <t>$4,48,043</t>
  </si>
  <si>
    <t>$5,17,104</t>
  </si>
  <si>
    <t>$6,26,080</t>
  </si>
  <si>
    <t>$5,11,740</t>
  </si>
  <si>
    <t>$5,34,240</t>
  </si>
  <si>
    <t>$4,48,140</t>
  </si>
  <si>
    <t>$5,17,266</t>
  </si>
  <si>
    <t>$6,28,264</t>
  </si>
  <si>
    <t>$4,99,800</t>
  </si>
  <si>
    <t>$5,43,760</t>
  </si>
  <si>
    <t>$4,43,484</t>
  </si>
  <si>
    <t>$5,13,054</t>
  </si>
  <si>
    <t>$6,39,184</t>
  </si>
  <si>
    <t>$5,27,760</t>
  </si>
  <si>
    <t>$4,49,013</t>
  </si>
  <si>
    <t>$5,19,048</t>
  </si>
  <si>
    <t>$6,17,032</t>
  </si>
  <si>
    <t>$5,03,580</t>
  </si>
  <si>
    <t>$5,29,020</t>
  </si>
  <si>
    <t>$4,42,611</t>
  </si>
  <si>
    <t>$5,12,730</t>
  </si>
  <si>
    <t>$6,41,368</t>
  </si>
  <si>
    <t>$5,26,200</t>
  </si>
  <si>
    <t>$5,51,700</t>
  </si>
  <si>
    <t>$4,72,681</t>
  </si>
  <si>
    <t>$5,24,394</t>
  </si>
  <si>
    <t>$6,41,264</t>
  </si>
  <si>
    <t>$5,31,480</t>
  </si>
  <si>
    <t>$5,58,360</t>
  </si>
  <si>
    <t>$5,81,840</t>
  </si>
  <si>
    <t>$4,88,298</t>
  </si>
  <si>
    <t>$5,21,154</t>
  </si>
  <si>
    <t>$6,24,208</t>
  </si>
  <si>
    <t>$5,20,740</t>
  </si>
  <si>
    <t>$5,60,700</t>
  </si>
  <si>
    <t>$5,76,800</t>
  </si>
  <si>
    <t>$4,87,910</t>
  </si>
  <si>
    <t>$5,16,780</t>
  </si>
  <si>
    <t>$6,20,152</t>
  </si>
  <si>
    <t>$5,15,040</t>
  </si>
  <si>
    <t>$5,54,940</t>
  </si>
  <si>
    <t>$4,87,425</t>
  </si>
  <si>
    <t>$5,05,440</t>
  </si>
  <si>
    <t>$6,20,776</t>
  </si>
  <si>
    <t>$5,20,980</t>
  </si>
  <si>
    <t>$5,42,160</t>
  </si>
  <si>
    <t>$5,67,280</t>
  </si>
  <si>
    <t>$4,85,000</t>
  </si>
  <si>
    <t>$5,11,434</t>
  </si>
  <si>
    <t>$6,12,456</t>
  </si>
  <si>
    <t>$5,23,680</t>
  </si>
  <si>
    <t>$4,82,963</t>
  </si>
  <si>
    <t>$5,07,546</t>
  </si>
  <si>
    <t>$6,16,304</t>
  </si>
  <si>
    <t>$5,29,080</t>
  </si>
  <si>
    <t>$5,66,160</t>
  </si>
  <si>
    <t>$4,80,053</t>
  </si>
  <si>
    <t>$5,05,926</t>
  </si>
  <si>
    <t>$6,32,424</t>
  </si>
  <si>
    <t>$5,33,880</t>
  </si>
  <si>
    <t>$5,51,340</t>
  </si>
  <si>
    <t>$5,71,760</t>
  </si>
  <si>
    <t>$4,83,933</t>
  </si>
  <si>
    <t>$5,07,384</t>
  </si>
  <si>
    <t>$5,32,320</t>
  </si>
  <si>
    <t>$5,80,720</t>
  </si>
  <si>
    <t>$4,92,372</t>
  </si>
  <si>
    <t>$6,59,464</t>
  </si>
  <si>
    <t>$5,33,340</t>
  </si>
  <si>
    <t>$4,93,148</t>
  </si>
  <si>
    <t>$5,04,954</t>
  </si>
  <si>
    <t>$6,63,416</t>
  </si>
  <si>
    <t>$5,37,900</t>
  </si>
  <si>
    <t>$5,79,240</t>
  </si>
  <si>
    <t>$5,94,160</t>
  </si>
  <si>
    <t>$6,60,400</t>
  </si>
  <si>
    <t>$5,35,800</t>
  </si>
  <si>
    <t>$5,91,360</t>
  </si>
  <si>
    <t>$5,32,380</t>
  </si>
  <si>
    <t>$5,85,180</t>
  </si>
  <si>
    <t>$5,96,960</t>
  </si>
  <si>
    <t>$6,56,552</t>
  </si>
  <si>
    <t>$5,22,540</t>
  </si>
  <si>
    <t>$5,76,900</t>
  </si>
  <si>
    <t>$5,95,840</t>
  </si>
  <si>
    <t>$6,59,152</t>
  </si>
  <si>
    <t>$5,32,440</t>
  </si>
  <si>
    <t>$5,68,260</t>
  </si>
  <si>
    <t>$6,04,240</t>
  </si>
  <si>
    <t>$6,51,768</t>
  </si>
  <si>
    <t>$5,15,760</t>
  </si>
  <si>
    <t>$5,43,600</t>
  </si>
  <si>
    <t>$5,84,640</t>
  </si>
  <si>
    <t>$6,60,608</t>
  </si>
  <si>
    <t>$5,26,920</t>
  </si>
  <si>
    <t>$5,49,180</t>
  </si>
  <si>
    <t>$5,88,000</t>
  </si>
  <si>
    <t>$6,60,920</t>
  </si>
  <si>
    <t>$5,29,200</t>
  </si>
  <si>
    <t>$5,50,800</t>
  </si>
  <si>
    <t>$6,66,536</t>
  </si>
  <si>
    <t>$5,49,000</t>
  </si>
  <si>
    <t>$6,64,456</t>
  </si>
  <si>
    <t>$5,40,900</t>
  </si>
  <si>
    <t>$6,61,920</t>
  </si>
  <si>
    <t>$6,61,544</t>
  </si>
  <si>
    <t>$5,28,360</t>
  </si>
  <si>
    <t>$5,35,140</t>
  </si>
  <si>
    <t>$6,62,376</t>
  </si>
  <si>
    <t>$5,31,960</t>
  </si>
  <si>
    <t>$6,36,720</t>
  </si>
  <si>
    <t>$6,58,424</t>
  </si>
  <si>
    <t>$5,52,600</t>
  </si>
  <si>
    <t>$6,32,800</t>
  </si>
  <si>
    <t>$5,26,620</t>
  </si>
  <si>
    <t>$5,40,000</t>
  </si>
  <si>
    <t>$6,54,680</t>
  </si>
  <si>
    <t>$5,28,300</t>
  </si>
  <si>
    <t>$6,16,000</t>
  </si>
  <si>
    <t>$6,46,776</t>
  </si>
  <si>
    <t>$5,28,720</t>
  </si>
  <si>
    <t>$5,48,100</t>
  </si>
  <si>
    <t>$6,45,944</t>
  </si>
  <si>
    <t>$5,23,920</t>
  </si>
  <si>
    <t>$5,45,400</t>
  </si>
  <si>
    <t>$6,40,224</t>
  </si>
  <si>
    <t>$5,14,680</t>
  </si>
  <si>
    <t>$5,50,980</t>
  </si>
  <si>
    <t>$5,95,280</t>
  </si>
  <si>
    <t>$6,34,504</t>
  </si>
  <si>
    <t>$5,52,960</t>
  </si>
  <si>
    <t>$6,07,360</t>
  </si>
  <si>
    <t>$4,94,160</t>
  </si>
  <si>
    <t>$5,30,640</t>
  </si>
  <si>
    <t>$5,90,800</t>
  </si>
  <si>
    <t>$5,96,544</t>
  </si>
  <si>
    <t>$4,91,220</t>
  </si>
  <si>
    <t>$5,24,700</t>
  </si>
  <si>
    <t>$6,03,512</t>
  </si>
  <si>
    <t>$5,06,460</t>
  </si>
  <si>
    <t>$5,31,540</t>
  </si>
  <si>
    <t>$6,07,040</t>
  </si>
  <si>
    <t>$6,02,680</t>
  </si>
  <si>
    <t>$4,95,840</t>
  </si>
  <si>
    <t>$6,03,680</t>
  </si>
  <si>
    <t>$5,97,896</t>
  </si>
  <si>
    <t>$4,98,360</t>
  </si>
  <si>
    <t>$5,65,560</t>
  </si>
  <si>
    <t>$6,22,720</t>
  </si>
  <si>
    <t>$6,17,656</t>
  </si>
  <si>
    <t>$5,09,340</t>
  </si>
  <si>
    <t>$5,74,020</t>
  </si>
  <si>
    <t>$6,32,240</t>
  </si>
  <si>
    <t>$5,82,816</t>
  </si>
  <si>
    <t>$5,06,820</t>
  </si>
  <si>
    <t>$5,76,360</t>
  </si>
  <si>
    <t>$6,28,320</t>
  </si>
  <si>
    <t>$5,87,912</t>
  </si>
  <si>
    <t>$5,05,020</t>
  </si>
  <si>
    <t>$5,71,320</t>
  </si>
  <si>
    <t>$6,39,520</t>
  </si>
  <si>
    <t>$5,85,208</t>
  </si>
  <si>
    <t>$5,01,780</t>
  </si>
  <si>
    <t>$5,58,000</t>
  </si>
  <si>
    <t>$5,77,720</t>
  </si>
  <si>
    <t>$4,99,320</t>
  </si>
  <si>
    <t>$5,48,460</t>
  </si>
  <si>
    <t>$5,83,544</t>
  </si>
  <si>
    <t>$5,00,700</t>
  </si>
  <si>
    <t>$5,45,220</t>
  </si>
  <si>
    <t>$6,19,360</t>
  </si>
  <si>
    <t>$6,02,368</t>
  </si>
  <si>
    <t>$5,00,220</t>
  </si>
  <si>
    <t>$6,17,120</t>
  </si>
  <si>
    <t>$5,58,272</t>
  </si>
  <si>
    <t>$4,99,080</t>
  </si>
  <si>
    <t>$6,15,440</t>
  </si>
  <si>
    <t>$5,54,008</t>
  </si>
  <si>
    <t>$5,08,500</t>
  </si>
  <si>
    <t>$5,41,980</t>
  </si>
  <si>
    <t>$6,11,520</t>
  </si>
  <si>
    <t>$5,53,592</t>
  </si>
  <si>
    <t>$5,07,180</t>
  </si>
  <si>
    <t>$5,42,700</t>
  </si>
  <si>
    <t>$5,45,376</t>
  </si>
  <si>
    <t>$5,05,800</t>
  </si>
  <si>
    <t>$6,04,800</t>
  </si>
  <si>
    <t>$5,53,488</t>
  </si>
  <si>
    <t>$5,13,660</t>
  </si>
  <si>
    <t>$5,54,736</t>
  </si>
  <si>
    <t>$5,13,960</t>
  </si>
  <si>
    <t>$5,53,140</t>
  </si>
  <si>
    <t>$5,52,032</t>
  </si>
  <si>
    <t>$5,10,180</t>
  </si>
  <si>
    <t>$5,86,320</t>
  </si>
  <si>
    <t>$5,55,568</t>
  </si>
  <si>
    <t>$5,58,584</t>
  </si>
  <si>
    <t>$5,50,200</t>
  </si>
  <si>
    <t>$5,64,300</t>
  </si>
  <si>
    <t>$5,78,480</t>
  </si>
  <si>
    <t>$5,46,728</t>
  </si>
  <si>
    <t>$5,41,740</t>
  </si>
  <si>
    <t>$5,65,200</t>
  </si>
  <si>
    <t>$5,51,824</t>
  </si>
  <si>
    <t>$5,37,180</t>
  </si>
  <si>
    <t>$5,62,320</t>
  </si>
  <si>
    <t>$5,51,928</t>
  </si>
  <si>
    <t>$5,34,480</t>
  </si>
  <si>
    <t>$5,59,620</t>
  </si>
  <si>
    <t>$5,81,280</t>
  </si>
  <si>
    <t>$5,42,672</t>
  </si>
  <si>
    <t>$5,31,720</t>
  </si>
  <si>
    <t>$5,50,440</t>
  </si>
  <si>
    <t>$5,14,176</t>
  </si>
  <si>
    <t>$5,31,420</t>
  </si>
  <si>
    <t>$5,52,720</t>
  </si>
  <si>
    <t>$5,12,512</t>
  </si>
  <si>
    <t>$5,23,380</t>
  </si>
  <si>
    <t>$5,52,160</t>
  </si>
  <si>
    <t>$5,19,064</t>
  </si>
  <si>
    <t>$5,27,580</t>
  </si>
  <si>
    <t>$5,21,280</t>
  </si>
  <si>
    <t>$5,47,120</t>
  </si>
  <si>
    <t>$5,22,600</t>
  </si>
  <si>
    <t>$5,23,320</t>
  </si>
  <si>
    <t>$5,31,440</t>
  </si>
  <si>
    <t>$5,17,400</t>
  </si>
  <si>
    <t>$5,24,640</t>
  </si>
  <si>
    <t>$5,36,480</t>
  </si>
  <si>
    <t>$5,20,208</t>
  </si>
  <si>
    <t>$5,34,800</t>
  </si>
  <si>
    <t>$5,17,712</t>
  </si>
  <si>
    <t>$5,20,380</t>
  </si>
  <si>
    <t>$5,24,720</t>
  </si>
  <si>
    <t>$5,12,408</t>
  </si>
  <si>
    <t>$5,15,460</t>
  </si>
  <si>
    <t>$5,27,220</t>
  </si>
  <si>
    <t>$5,18,560</t>
  </si>
  <si>
    <t>$5,18,960</t>
  </si>
  <si>
    <t>$5,04,600</t>
  </si>
  <si>
    <t>$5,23,260</t>
  </si>
  <si>
    <t>$5,23,600</t>
  </si>
  <si>
    <t>$5,20,104</t>
  </si>
  <si>
    <t>$5,05,260</t>
  </si>
  <si>
    <t>$5,17,140</t>
  </si>
  <si>
    <t>$5,25,840</t>
  </si>
  <si>
    <t>$5,13,760</t>
  </si>
  <si>
    <t>$5,10,120</t>
  </si>
  <si>
    <t>$5,14,640</t>
  </si>
  <si>
    <t>$5,11,160</t>
  </si>
  <si>
    <t>$5,08,800</t>
  </si>
  <si>
    <t>Exhibit 7: ProValue Daily Stock Prices and Index Value, 2013</t>
  </si>
  <si>
    <t>Daily Returns</t>
  </si>
  <si>
    <t>ATO</t>
  </si>
  <si>
    <t>CNO</t>
  </si>
  <si>
    <t>Exhibit 8: ProValue Portfolio Historical Statistics and Current Weights</t>
  </si>
  <si>
    <t>Stock</t>
  </si>
  <si>
    <t>Average Monthly Returns</t>
  </si>
  <si>
    <t>Historical Monthly Std. Dev.</t>
  </si>
  <si>
    <t>Current Weights, 12/2013</t>
  </si>
  <si>
    <t>Exhibit 9: ProValue Portfolio Correlations</t>
  </si>
  <si>
    <t>Correlations</t>
  </si>
  <si>
    <t>Exhibit 10: ProValue Portfolio Model Expected Returns and Optimal Portfolio Weights</t>
  </si>
  <si>
    <t>Model Annual Expected Returns</t>
  </si>
  <si>
    <t>Historical Annualized Std. Dev.</t>
  </si>
  <si>
    <t>HIstorical Beta(2013)</t>
  </si>
  <si>
    <t>Desired Annual Portfolio Return</t>
  </si>
  <si>
    <t>Optimized Security Weights</t>
  </si>
  <si>
    <t>Calculated Portfolio Standard Deivation using Optimized Weights</t>
  </si>
  <si>
    <t>Calculated Portfolio Beta using Optimized Weights</t>
  </si>
  <si>
    <t>Exhibit 12: ProValue Monthly Stock Prices and Index Value, 2009-2013</t>
  </si>
  <si>
    <t>Month Ending</t>
  </si>
  <si>
    <t xml:space="preserve">S&amp;P Midcap 400 Index </t>
  </si>
  <si>
    <t>Weights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</si>
</sst>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2">
    <numFmt numFmtId="164" formatCode="&quot;$&quot;#,##0.00"/>
    <numFmt numFmtId="165" formatCode="&quot;$&quot;#,##0.0000"/>
    <numFmt numFmtId="166" formatCode="#,##0.0000"/>
    <numFmt numFmtId="167" formatCode="#,##0.00000"/>
    <numFmt numFmtId="168" formatCode="mmmm, yyyy"/>
    <numFmt numFmtId="169" formatCode="mm-dd-yyyy"/>
    <numFmt numFmtId="170" formatCode="m-d-yyyy"/>
    <numFmt numFmtId="171" formatCode="mmm, yyyy"/>
    <numFmt numFmtId="172" formatCode="mmm-d"/>
    <numFmt numFmtId="173" formatCode="mmmm-d"/>
    <numFmt numFmtId="174" formatCode="mmm-dd"/>
    <numFmt numFmtId="175" formatCode="mmmm-dd"/>
  </numFmts>
  <fonts count="10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2.0"/>
      <color rgb="FF000000"/>
      <name val="&quot;Times New Roman&quot;"/>
    </font>
    <font>
      <b/>
      <sz val="10.0"/>
      <color theme="1"/>
      <name val="Arial"/>
    </font>
    <font>
      <b/>
      <sz val="12.0"/>
      <color rgb="FF000000"/>
      <name val="&quot;Times New Roman&quot;"/>
    </font>
    <font>
      <color rgb="FF000000"/>
      <name val="Arial"/>
    </font>
    <font/>
    <font>
      <i/>
      <sz val="11.0"/>
      <color rgb="FF000000"/>
      <name val="Calibri"/>
    </font>
    <font>
      <sz val="11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FFC000"/>
        <bgColor rgb="FFFFC00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2" numFmtId="10" xfId="0" applyAlignment="1" applyFont="1" applyNumberFormat="1">
      <alignment shrinkToFit="0" wrapText="1"/>
    </xf>
    <xf borderId="0" fillId="0" fontId="2" numFmtId="0" xfId="0" applyAlignment="1" applyFont="1">
      <alignment shrinkToFit="0" wrapText="1"/>
    </xf>
    <xf borderId="0" fillId="0" fontId="3" numFmtId="164" xfId="0" applyAlignment="1" applyFont="1" applyNumberFormat="1">
      <alignment horizontal="center" readingOrder="0" shrinkToFit="0" wrapText="0"/>
    </xf>
    <xf borderId="0" fillId="0" fontId="2" numFmtId="10" xfId="0" applyAlignment="1" applyFont="1" applyNumberForma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Fill="1" applyFont="1"/>
    <xf borderId="0" fillId="0" fontId="2" numFmtId="165" xfId="0" applyFont="1" applyNumberFormat="1"/>
    <xf borderId="0" fillId="0" fontId="4" numFmtId="0" xfId="0" applyAlignment="1" applyFont="1">
      <alignment readingOrder="0"/>
    </xf>
    <xf borderId="1" fillId="2" fontId="4" numFmtId="0" xfId="0" applyAlignment="1" applyBorder="1" applyFont="1">
      <alignment readingOrder="0"/>
    </xf>
    <xf borderId="2" fillId="3" fontId="3" numFmtId="10" xfId="0" applyAlignment="1" applyBorder="1" applyFill="1" applyFont="1" applyNumberFormat="1">
      <alignment horizontal="center" readingOrder="0" shrinkToFit="0" wrapText="0"/>
    </xf>
    <xf borderId="2" fillId="4" fontId="3" numFmtId="10" xfId="0" applyAlignment="1" applyBorder="1" applyFill="1" applyFont="1" applyNumberFormat="1">
      <alignment horizontal="center" readingOrder="0" shrinkToFit="0" wrapText="0"/>
    </xf>
    <xf borderId="0" fillId="0" fontId="4" numFmtId="0" xfId="0" applyAlignment="1" applyFont="1">
      <alignment readingOrder="0"/>
    </xf>
    <xf borderId="1" fillId="2" fontId="4" numFmtId="0" xfId="0" applyAlignment="1" applyBorder="1" applyFont="1">
      <alignment readingOrder="0"/>
    </xf>
    <xf borderId="2" fillId="0" fontId="3" numFmtId="10" xfId="0" applyAlignment="1" applyBorder="1" applyFont="1" applyNumberFormat="1">
      <alignment horizontal="right" readingOrder="0" shrinkToFit="0" vertical="bottom" wrapText="0"/>
    </xf>
    <xf borderId="2" fillId="4" fontId="3" numFmtId="10" xfId="0" applyAlignment="1" applyBorder="1" applyFont="1" applyNumberFormat="1">
      <alignment horizontal="right" readingOrder="0" shrinkToFit="0" vertical="bottom" wrapText="0"/>
    </xf>
    <xf borderId="0" fillId="0" fontId="2" numFmtId="166" xfId="0" applyAlignment="1" applyFont="1" applyNumberFormat="1">
      <alignment readingOrder="0"/>
    </xf>
    <xf borderId="0" fillId="4" fontId="2" numFmtId="166" xfId="0" applyAlignment="1" applyFont="1" applyNumberFormat="1">
      <alignment readingOrder="0"/>
    </xf>
    <xf borderId="0" fillId="0" fontId="2" numFmtId="166" xfId="0" applyFont="1" applyNumberFormat="1"/>
    <xf borderId="0" fillId="4" fontId="2" numFmtId="166" xfId="0" applyFont="1" applyNumberFormat="1"/>
    <xf borderId="0" fillId="0" fontId="2" numFmtId="166" xfId="0" applyAlignment="1" applyFont="1" applyNumberFormat="1">
      <alignment shrinkToFit="0" wrapText="1"/>
    </xf>
    <xf borderId="0" fillId="0" fontId="2" numFmtId="4" xfId="0" applyAlignment="1" applyFont="1" applyNumberFormat="1">
      <alignment shrinkToFit="0" wrapText="1"/>
    </xf>
    <xf borderId="1" fillId="5" fontId="4" numFmtId="0" xfId="0" applyAlignment="1" applyBorder="1" applyFill="1" applyFont="1">
      <alignment readingOrder="0"/>
    </xf>
    <xf borderId="0" fillId="0" fontId="2" numFmtId="167" xfId="0" applyAlignment="1" applyFont="1" applyNumberFormat="1">
      <alignment shrinkToFit="0" wrapText="1"/>
    </xf>
    <xf borderId="1" fillId="3" fontId="3" numFmtId="0" xfId="0" applyAlignment="1" applyBorder="1" applyFont="1">
      <alignment readingOrder="0" vertical="bottom"/>
    </xf>
    <xf borderId="3" fillId="3" fontId="3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readingOrder="0"/>
    </xf>
    <xf borderId="4" fillId="0" fontId="3" numFmtId="168" xfId="0" applyAlignment="1" applyBorder="1" applyFont="1" applyNumberFormat="1">
      <alignment horizontal="right" readingOrder="0" shrinkToFit="0" vertical="bottom" wrapText="0"/>
    </xf>
    <xf borderId="2" fillId="0" fontId="3" numFmtId="164" xfId="0" applyAlignment="1" applyBorder="1" applyFont="1" applyNumberFormat="1">
      <alignment horizontal="center" readingOrder="0" shrinkToFit="0" wrapText="0"/>
    </xf>
    <xf borderId="2" fillId="0" fontId="3" numFmtId="0" xfId="0" applyAlignment="1" applyBorder="1" applyFont="1">
      <alignment horizontal="center" readingOrder="0" shrinkToFit="0" wrapText="0"/>
    </xf>
    <xf borderId="0" fillId="0" fontId="2" numFmtId="0" xfId="0" applyFont="1"/>
    <xf borderId="0" fillId="0" fontId="2" numFmtId="164" xfId="0" applyFont="1" applyNumberFormat="1"/>
    <xf borderId="0" fillId="0" fontId="5" numFmtId="0" xfId="0" applyAlignment="1" applyFont="1">
      <alignment readingOrder="0" shrinkToFit="0" vertical="bottom" wrapText="0"/>
    </xf>
    <xf borderId="1" fillId="3" fontId="3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readingOrder="0"/>
    </xf>
    <xf borderId="4" fillId="0" fontId="3" numFmtId="0" xfId="0" applyAlignment="1" applyBorder="1" applyFont="1">
      <alignment horizontal="right" readingOrder="0" shrinkToFit="0" vertical="bottom" wrapText="0"/>
    </xf>
    <xf borderId="1" fillId="0" fontId="2" numFmtId="10" xfId="0" applyBorder="1" applyFont="1" applyNumberFormat="1"/>
    <xf borderId="5" fillId="0" fontId="2" numFmtId="0" xfId="0" applyBorder="1" applyFont="1"/>
    <xf borderId="1" fillId="0" fontId="3" numFmtId="0" xfId="0" applyAlignment="1" applyBorder="1" applyFont="1">
      <alignment horizontal="right" readingOrder="0" shrinkToFit="0" vertical="bottom" wrapText="0"/>
    </xf>
    <xf borderId="1" fillId="0" fontId="3" numFmtId="164" xfId="0" applyAlignment="1" applyBorder="1" applyFont="1" applyNumberFormat="1">
      <alignment horizontal="center" readingOrder="0" shrinkToFit="0" wrapText="0"/>
    </xf>
    <xf borderId="1" fillId="0" fontId="3" numFmtId="0" xfId="0" applyAlignment="1" applyBorder="1" applyFont="1">
      <alignment horizontal="center" readingOrder="0" shrinkToFit="0" wrapText="0"/>
    </xf>
    <xf borderId="1" fillId="0" fontId="2" numFmtId="0" xfId="0" applyBorder="1" applyFont="1"/>
    <xf borderId="0" fillId="0" fontId="1" numFmtId="0" xfId="0" applyAlignment="1" applyFont="1">
      <alignment readingOrder="0"/>
    </xf>
    <xf borderId="1" fillId="0" fontId="4" numFmtId="0" xfId="0" applyBorder="1" applyFont="1"/>
    <xf borderId="5" fillId="0" fontId="1" numFmtId="0" xfId="0" applyAlignment="1" applyBorder="1" applyFont="1">
      <alignment readingOrder="0"/>
    </xf>
    <xf borderId="0" fillId="0" fontId="2" numFmtId="10" xfId="0" applyFont="1" applyNumberFormat="1"/>
    <xf borderId="1" fillId="0" fontId="4" numFmtId="0" xfId="0" applyAlignment="1" applyBorder="1" applyFont="1">
      <alignment readingOrder="0"/>
    </xf>
    <xf borderId="1" fillId="0" fontId="3" numFmtId="169" xfId="0" applyAlignment="1" applyBorder="1" applyFont="1" applyNumberFormat="1">
      <alignment horizontal="right" readingOrder="0" shrinkToFit="0" vertical="bottom" wrapText="0"/>
    </xf>
    <xf borderId="1" fillId="0" fontId="4" numFmtId="0" xfId="0" applyAlignment="1" applyBorder="1" applyFont="1">
      <alignment readingOrder="0"/>
    </xf>
    <xf borderId="1" fillId="0" fontId="2" numFmtId="10" xfId="0" applyAlignment="1" applyBorder="1" applyFont="1" applyNumberFormat="1">
      <alignment readingOrder="0"/>
    </xf>
    <xf borderId="1" fillId="0" fontId="2" numFmtId="4" xfId="0" applyBorder="1" applyFont="1" applyNumberFormat="1"/>
    <xf borderId="4" fillId="0" fontId="3" numFmtId="170" xfId="0" applyAlignment="1" applyBorder="1" applyFont="1" applyNumberFormat="1">
      <alignment horizontal="right" readingOrder="0" shrinkToFit="0" vertical="bottom" wrapText="0"/>
    </xf>
    <xf borderId="4" fillId="0" fontId="3" numFmtId="169" xfId="0" applyAlignment="1" applyBorder="1" applyFont="1" applyNumberForma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1" fillId="3" fontId="3" numFmtId="0" xfId="0" applyAlignment="1" applyBorder="1" applyFont="1">
      <alignment horizontal="left" readingOrder="0" shrinkToFit="0" wrapText="0"/>
    </xf>
    <xf borderId="3" fillId="3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horizontal="left" readingOrder="0" shrinkToFit="0" wrapText="0"/>
    </xf>
    <xf borderId="4" fillId="0" fontId="3" numFmtId="0" xfId="0" applyAlignment="1" applyBorder="1" applyFont="1">
      <alignment readingOrder="0" shrinkToFit="0" vertical="bottom" wrapText="0"/>
    </xf>
    <xf borderId="3" fillId="3" fontId="3" numFmtId="0" xfId="0" applyAlignment="1" applyBorder="1" applyFont="1">
      <alignment horizontal="center" readingOrder="0" shrinkToFit="0" wrapText="0"/>
    </xf>
    <xf borderId="4" fillId="0" fontId="3" numFmtId="169" xfId="0" applyAlignment="1" applyBorder="1" applyFont="1" applyNumberFormat="1">
      <alignment horizontal="left"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horizontal="left" readingOrder="0" shrinkToFit="0" vertical="bottom" wrapText="0"/>
    </xf>
    <xf borderId="4" fillId="0" fontId="3" numFmtId="170" xfId="0" applyAlignment="1" applyBorder="1" applyFont="1" applyNumberFormat="1">
      <alignment horizontal="left" readingOrder="0" shrinkToFit="0" vertical="bottom" wrapText="0"/>
    </xf>
    <xf borderId="4" fillId="0" fontId="3" numFmtId="0" xfId="0" applyAlignment="1" applyBorder="1" applyFont="1">
      <alignment horizontal="left" readingOrder="0"/>
    </xf>
    <xf borderId="2" fillId="0" fontId="3" numFmtId="0" xfId="0" applyAlignment="1" applyBorder="1" applyFont="1">
      <alignment horizontal="left" readingOrder="0"/>
    </xf>
    <xf borderId="2" fillId="0" fontId="3" numFmtId="0" xfId="0" applyAlignment="1" applyBorder="1" applyFont="1">
      <alignment horizontal="center" readingOrder="0" vertical="center"/>
    </xf>
    <xf borderId="2" fillId="0" fontId="3" numFmtId="3" xfId="0" applyAlignment="1" applyBorder="1" applyFont="1" applyNumberFormat="1">
      <alignment readingOrder="0" shrinkToFit="0" vertical="bottom" wrapText="0"/>
    </xf>
    <xf borderId="2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horizontal="left" shrinkToFit="0" vertical="bottom" wrapText="0"/>
    </xf>
    <xf borderId="1" fillId="3" fontId="3" numFmtId="0" xfId="0" applyAlignment="1" applyBorder="1" applyFont="1">
      <alignment readingOrder="0" shrinkToFit="0" wrapText="0"/>
    </xf>
    <xf borderId="1" fillId="3" fontId="3" numFmtId="0" xfId="0" applyAlignment="1" applyBorder="1" applyFont="1">
      <alignment horizontal="center" readingOrder="0" shrinkToFit="0" wrapText="0"/>
    </xf>
    <xf borderId="2" fillId="0" fontId="3" numFmtId="0" xfId="0" applyAlignment="1" applyBorder="1" applyFont="1">
      <alignment horizontal="right" readingOrder="0" shrinkToFit="0" vertical="bottom" wrapText="0"/>
    </xf>
    <xf borderId="2" fillId="0" fontId="3" numFmtId="164" xfId="0" applyAlignment="1" applyBorder="1" applyFont="1" applyNumberFormat="1">
      <alignment horizontal="right" readingOrder="0" shrinkToFit="0" vertical="bottom" wrapText="0"/>
    </xf>
    <xf borderId="2" fillId="0" fontId="3" numFmtId="4" xfId="0" applyAlignment="1" applyBorder="1" applyFont="1" applyNumberFormat="1">
      <alignment horizontal="center" readingOrder="0" shrinkToFit="0" wrapText="0"/>
    </xf>
    <xf borderId="4" fillId="6" fontId="3" numFmtId="0" xfId="0" applyAlignment="1" applyBorder="1" applyFill="1" applyFont="1">
      <alignment horizontal="right" readingOrder="0" shrinkToFit="0" vertical="bottom" wrapText="0"/>
    </xf>
    <xf borderId="1" fillId="6" fontId="3" numFmtId="164" xfId="0" applyAlignment="1" applyBorder="1" applyFont="1" applyNumberFormat="1">
      <alignment horizontal="right" readingOrder="0" shrinkToFit="0" vertical="bottom" wrapText="0"/>
    </xf>
    <xf borderId="3" fillId="6" fontId="3" numFmtId="164" xfId="0" applyAlignment="1" applyBorder="1" applyFont="1" applyNumberFormat="1">
      <alignment horizontal="right" readingOrder="0" shrinkToFit="0" vertical="bottom" wrapText="0"/>
    </xf>
    <xf borderId="3" fillId="0" fontId="3" numFmtId="164" xfId="0" applyAlignment="1" applyBorder="1" applyFont="1" applyNumberFormat="1">
      <alignment horizontal="right" readingOrder="0" shrinkToFit="0" vertical="bottom" wrapText="0"/>
    </xf>
    <xf borderId="1" fillId="0" fontId="3" numFmtId="4" xfId="0" applyAlignment="1" applyBorder="1" applyFont="1" applyNumberFormat="1">
      <alignment horizontal="center" readingOrder="0" shrinkToFit="0" wrapText="0"/>
    </xf>
    <xf borderId="1" fillId="0" fontId="3" numFmtId="10" xfId="0" applyAlignment="1" applyBorder="1" applyFont="1" applyNumberFormat="1">
      <alignment horizontal="center" readingOrder="0" shrinkToFit="0" wrapText="0"/>
    </xf>
    <xf borderId="2" fillId="0" fontId="3" numFmtId="10" xfId="0" applyAlignment="1" applyBorder="1" applyFont="1" applyNumberFormat="1">
      <alignment horizontal="right" shrinkToFit="0" vertical="bottom" wrapText="0"/>
    </xf>
    <xf borderId="6" fillId="0" fontId="6" numFmtId="0" xfId="0" applyAlignment="1" applyBorder="1" applyFont="1">
      <alignment horizontal="right" readingOrder="0" shrinkToFit="0" vertical="bottom" wrapText="0"/>
    </xf>
    <xf borderId="2" fillId="0" fontId="3" numFmtId="4" xfId="0" applyAlignment="1" applyBorder="1" applyFont="1" applyNumberFormat="1">
      <alignment horizontal="right" readingOrder="0" shrinkToFit="0" vertical="bottom" wrapText="0"/>
    </xf>
    <xf borderId="4" fillId="6" fontId="3" numFmtId="164" xfId="0" applyAlignment="1" applyBorder="1" applyFont="1" applyNumberFormat="1">
      <alignment horizontal="right" readingOrder="0" shrinkToFit="0" vertical="bottom" wrapText="0"/>
    </xf>
    <xf borderId="2" fillId="6" fontId="3" numFmtId="164" xfId="0" applyAlignment="1" applyBorder="1" applyFont="1" applyNumberFormat="1">
      <alignment horizontal="right" readingOrder="0" shrinkToFit="0" vertical="bottom" wrapText="0"/>
    </xf>
    <xf borderId="1" fillId="0" fontId="3" numFmtId="164" xfId="0" applyAlignment="1" applyBorder="1" applyFont="1" applyNumberFormat="1">
      <alignment horizontal="right" readingOrder="0" shrinkToFit="0" vertical="bottom" wrapText="0"/>
    </xf>
    <xf borderId="4" fillId="6" fontId="3" numFmtId="170" xfId="0" applyAlignment="1" applyBorder="1" applyFont="1" applyNumberFormat="1">
      <alignment horizontal="right" readingOrder="0" shrinkToFit="0" vertical="bottom" wrapText="0"/>
    </xf>
    <xf borderId="4" fillId="6" fontId="3" numFmtId="169" xfId="0" applyAlignment="1" applyBorder="1" applyFont="1" applyNumberFormat="1">
      <alignment horizontal="right" readingOrder="0" shrinkToFit="0" vertical="bottom" wrapText="0"/>
    </xf>
    <xf borderId="0" fillId="0" fontId="2" numFmtId="171" xfId="0" applyAlignment="1" applyFont="1" applyNumberFormat="1">
      <alignment readingOrder="0"/>
    </xf>
    <xf borderId="0" fillId="0" fontId="2" numFmtId="168" xfId="0" applyAlignment="1" applyFont="1" applyNumberFormat="1">
      <alignment readingOrder="0"/>
    </xf>
    <xf borderId="0" fillId="0" fontId="2" numFmtId="164" xfId="0" applyFont="1" applyNumberFormat="1"/>
    <xf borderId="4" fillId="4" fontId="3" numFmtId="0" xfId="0" applyAlignment="1" applyBorder="1" applyFont="1">
      <alignment horizontal="right" readingOrder="0" shrinkToFit="0" vertical="bottom" wrapText="0"/>
    </xf>
    <xf borderId="4" fillId="4" fontId="3" numFmtId="164" xfId="0" applyAlignment="1" applyBorder="1" applyFont="1" applyNumberFormat="1">
      <alignment horizontal="right" readingOrder="0" shrinkToFit="0" vertical="bottom" wrapText="0"/>
    </xf>
    <xf borderId="2" fillId="4" fontId="3" numFmtId="164" xfId="0" applyAlignment="1" applyBorder="1" applyFont="1" applyNumberFormat="1">
      <alignment horizontal="right" readingOrder="0" shrinkToFit="0" vertical="bottom" wrapText="0"/>
    </xf>
    <xf borderId="2" fillId="0" fontId="3" numFmtId="164" xfId="0" applyAlignment="1" applyBorder="1" applyFont="1" applyNumberFormat="1">
      <alignment shrinkToFit="0" vertical="bottom" wrapText="0"/>
    </xf>
    <xf borderId="1" fillId="0" fontId="2" numFmtId="9" xfId="0" applyAlignment="1" applyBorder="1" applyFont="1" applyNumberFormat="1">
      <alignment readingOrder="0"/>
    </xf>
    <xf borderId="4" fillId="4" fontId="3" numFmtId="169" xfId="0" applyAlignment="1" applyBorder="1" applyFont="1" applyNumberFormat="1">
      <alignment horizontal="right" readingOrder="0" shrinkToFit="0" vertical="bottom" wrapText="0"/>
    </xf>
    <xf borderId="1" fillId="0" fontId="3" numFmtId="164" xfId="0" applyAlignment="1" applyBorder="1" applyFont="1" applyNumberFormat="1">
      <alignment shrinkToFit="0" vertical="bottom" wrapText="0"/>
    </xf>
    <xf borderId="2" fillId="4" fontId="3" numFmtId="4" xfId="0" applyAlignment="1" applyBorder="1" applyFont="1" applyNumberFormat="1">
      <alignment horizontal="right" readingOrder="0" shrinkToFit="0" vertical="bottom" wrapText="0"/>
    </xf>
    <xf borderId="4" fillId="2" fontId="3" numFmtId="0" xfId="0" applyAlignment="1" applyBorder="1" applyFont="1">
      <alignment horizontal="right" readingOrder="0" shrinkToFit="0" vertical="bottom" wrapText="0"/>
    </xf>
    <xf borderId="2" fillId="2" fontId="3" numFmtId="0" xfId="0" applyAlignment="1" applyBorder="1" applyFont="1">
      <alignment horizontal="right" readingOrder="0" shrinkToFit="0" vertical="bottom" wrapText="0"/>
    </xf>
    <xf borderId="1" fillId="2" fontId="3" numFmtId="164" xfId="0" applyAlignment="1" applyBorder="1" applyFont="1" applyNumberFormat="1">
      <alignment horizontal="right" readingOrder="0" shrinkToFit="0" vertical="bottom" wrapText="0"/>
    </xf>
    <xf borderId="4" fillId="2" fontId="3" numFmtId="170" xfId="0" applyAlignment="1" applyBorder="1" applyFont="1" applyNumberFormat="1">
      <alignment horizontal="right" readingOrder="0" shrinkToFit="0" vertical="bottom" wrapText="0"/>
    </xf>
    <xf borderId="4" fillId="2" fontId="3" numFmtId="169" xfId="0" applyAlignment="1" applyBorder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center" shrinkToFit="0" wrapText="0"/>
    </xf>
    <xf borderId="7" fillId="6" fontId="2" numFmtId="0" xfId="0" applyAlignment="1" applyBorder="1" applyFont="1">
      <alignment horizontal="center" readingOrder="0" shrinkToFit="0" vertical="top" wrapText="0"/>
    </xf>
    <xf borderId="8" fillId="0" fontId="7" numFmtId="0" xfId="0" applyBorder="1" applyFont="1"/>
    <xf borderId="3" fillId="0" fontId="7" numFmtId="0" xfId="0" applyBorder="1" applyFont="1"/>
    <xf borderId="1" fillId="3" fontId="3" numFmtId="0" xfId="0" applyAlignment="1" applyBorder="1" applyFont="1">
      <alignment readingOrder="0" shrinkToFit="0" vertical="bottom" wrapText="0"/>
    </xf>
    <xf borderId="3" fillId="3" fontId="3" numFmtId="0" xfId="0" applyAlignment="1" applyBorder="1" applyFont="1">
      <alignment horizontal="center" readingOrder="0" shrinkToFit="0" vertical="bottom" wrapText="0"/>
    </xf>
    <xf borderId="3" fillId="4" fontId="3" numFmtId="0" xfId="0" applyAlignment="1" applyBorder="1" applyFont="1">
      <alignment horizontal="center" readingOrder="0" vertical="bottom"/>
    </xf>
    <xf borderId="1" fillId="6" fontId="3" numFmtId="0" xfId="0" applyAlignment="1" applyBorder="1" applyFont="1">
      <alignment horizontal="center" readingOrder="0" shrinkToFit="0" vertical="bottom" wrapText="0"/>
    </xf>
    <xf borderId="0" fillId="4" fontId="2" numFmtId="10" xfId="0" applyFont="1" applyNumberFormat="1"/>
    <xf borderId="1" fillId="6" fontId="2" numFmtId="10" xfId="0" applyBorder="1" applyFont="1" applyNumberFormat="1"/>
    <xf borderId="2" fillId="0" fontId="3" numFmtId="10" xfId="0" applyAlignment="1" applyBorder="1" applyFont="1" applyNumberFormat="1">
      <alignment horizontal="center" readingOrder="0" shrinkToFit="0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horizontal="center" readingOrder="0" shrinkToFit="0" wrapText="0"/>
    </xf>
    <xf borderId="0" fillId="7" fontId="2" numFmtId="0" xfId="0" applyFont="1"/>
    <xf borderId="0" fillId="0" fontId="3" numFmtId="165" xfId="0" applyAlignment="1" applyFont="1" applyNumberFormat="1">
      <alignment horizontal="center" readingOrder="0" shrinkToFit="0" wrapText="0"/>
    </xf>
    <xf borderId="0" fillId="0" fontId="2" numFmtId="165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1" fillId="5" fontId="4" numFmtId="0" xfId="0" applyAlignment="1" applyBorder="1" applyFont="1">
      <alignment readingOrder="0"/>
    </xf>
    <xf borderId="4" fillId="3" fontId="3" numFmtId="0" xfId="0" applyAlignment="1" applyBorder="1" applyFont="1">
      <alignment readingOrder="0" shrinkToFit="0" vertical="bottom" wrapText="0"/>
    </xf>
    <xf borderId="0" fillId="3" fontId="3" numFmtId="0" xfId="0" applyAlignment="1" applyFont="1">
      <alignment horizontal="left" readingOrder="0" shrinkToFit="0" wrapText="0"/>
    </xf>
    <xf borderId="0" fillId="3" fontId="3" numFmtId="0" xfId="0" applyAlignment="1" applyFont="1">
      <alignment horizontal="center" readingOrder="0" shrinkToFit="0" wrapText="0"/>
    </xf>
    <xf borderId="4" fillId="3" fontId="3" numFmtId="0" xfId="0" applyAlignment="1" applyBorder="1" applyFont="1">
      <alignment horizontal="left" readingOrder="0" shrinkToFit="0" wrapText="0"/>
    </xf>
    <xf borderId="0" fillId="0" fontId="8" numFmtId="0" xfId="0" applyAlignment="1" applyFont="1">
      <alignment horizontal="center" shrinkToFit="0" vertical="bottom" wrapText="0"/>
    </xf>
    <xf borderId="0" fillId="0" fontId="8" numFmtId="0" xfId="0" applyAlignment="1" applyFont="1">
      <alignment horizontal="center"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4" fillId="3" fontId="3" numFmtId="0" xfId="0" applyAlignment="1" applyBorder="1" applyFont="1">
      <alignment horizontal="left" readingOrder="0" shrinkToFit="0" vertical="bottom" wrapText="0"/>
    </xf>
    <xf borderId="0" fillId="3" fontId="3" numFmtId="0" xfId="0" applyAlignment="1" applyFont="1">
      <alignment horizontal="left" readingOrder="0" shrinkToFit="0" vertical="bottom" wrapText="0"/>
    </xf>
    <xf borderId="0" fillId="3" fontId="3" numFmtId="0" xfId="0" applyAlignment="1" applyFont="1">
      <alignment shrinkToFit="0" vertical="bottom" wrapText="0"/>
    </xf>
    <xf borderId="8" fillId="3" fontId="3" numFmtId="0" xfId="0" applyAlignment="1" applyBorder="1" applyFont="1">
      <alignment horizontal="center" readingOrder="0" shrinkToFit="0" wrapText="0"/>
    </xf>
    <xf borderId="1" fillId="3" fontId="3" numFmtId="165" xfId="0" applyAlignment="1" applyBorder="1" applyFont="1" applyNumberFormat="1">
      <alignment horizontal="left" readingOrder="0" shrinkToFit="0" wrapText="0"/>
    </xf>
    <xf borderId="8" fillId="3" fontId="3" numFmtId="165" xfId="0" applyAlignment="1" applyBorder="1" applyFont="1" applyNumberFormat="1">
      <alignment horizontal="center" readingOrder="0" shrinkToFit="0" wrapText="0"/>
    </xf>
    <xf borderId="4" fillId="3" fontId="3" numFmtId="165" xfId="0" applyAlignment="1" applyBorder="1" applyFont="1" applyNumberFormat="1">
      <alignment horizontal="left" readingOrder="0" shrinkToFit="0" wrapText="0"/>
    </xf>
    <xf borderId="1" fillId="8" fontId="3" numFmtId="0" xfId="0" applyAlignment="1" applyBorder="1" applyFill="1" applyFont="1">
      <alignment shrinkToFit="0" vertical="bottom" wrapText="0"/>
    </xf>
    <xf borderId="8" fillId="8" fontId="3" numFmtId="0" xfId="0" applyAlignment="1" applyBorder="1" applyFont="1">
      <alignment horizontal="center" readingOrder="0" shrinkToFit="0" wrapText="0"/>
    </xf>
    <xf borderId="4" fillId="8" fontId="3" numFmtId="0" xfId="0" applyAlignment="1" applyBorder="1" applyFont="1">
      <alignment horizontal="center" shrinkToFit="0" wrapText="0"/>
    </xf>
    <xf borderId="0" fillId="0" fontId="5" numFmtId="165" xfId="0" applyAlignment="1" applyFont="1" applyNumberFormat="1">
      <alignment horizontal="left" readingOrder="0" shrinkToFit="0" vertical="bottom" wrapText="0"/>
    </xf>
    <xf borderId="0" fillId="0" fontId="3" numFmtId="165" xfId="0" applyAlignment="1" applyFont="1" applyNumberFormat="1">
      <alignment shrinkToFit="0" vertical="bottom" wrapText="0"/>
    </xf>
    <xf borderId="0" fillId="0" fontId="3" numFmtId="165" xfId="0" applyAlignment="1" applyFont="1" applyNumberFormat="1">
      <alignment horizontal="right" shrinkToFit="0" vertical="bottom" wrapText="0"/>
    </xf>
    <xf borderId="0" fillId="0" fontId="3" numFmtId="165" xfId="0" applyAlignment="1" applyFont="1" applyNumberFormat="1">
      <alignment horizontal="center" shrinkToFit="0" wrapText="0"/>
    </xf>
    <xf borderId="0" fillId="0" fontId="3" numFmtId="0" xfId="0" applyAlignment="1" applyFont="1">
      <alignment horizontal="center" readingOrder="0" shrinkToFit="0" wrapText="0"/>
    </xf>
    <xf borderId="0" fillId="3" fontId="3" numFmtId="165" xfId="0" applyAlignment="1" applyFont="1" applyNumberFormat="1">
      <alignment horizontal="center" readingOrder="0" shrinkToFit="0" vertical="bottom" wrapText="0"/>
    </xf>
    <xf borderId="0" fillId="3" fontId="3" numFmtId="165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 readingOrder="0"/>
    </xf>
    <xf borderId="0" fillId="0" fontId="3" numFmtId="10" xfId="0" applyAlignment="1" applyFont="1" applyNumberFormat="1">
      <alignment horizontal="center" readingOrder="0" shrinkToFit="0" wrapText="0"/>
    </xf>
    <xf borderId="1" fillId="3" fontId="3" numFmtId="165" xfId="0" applyAlignment="1" applyBorder="1" applyFont="1" applyNumberFormat="1">
      <alignment horizontal="center" readingOrder="0" shrinkToFit="0" vertical="bottom" wrapText="0"/>
    </xf>
    <xf borderId="3" fillId="3" fontId="3" numFmtId="165" xfId="0" applyAlignment="1" applyBorder="1" applyFont="1" applyNumberFormat="1">
      <alignment horizontal="center" readingOrder="0" shrinkToFit="0" vertical="bottom" wrapText="0"/>
    </xf>
    <xf borderId="3" fillId="3" fontId="3" numFmtId="165" xfId="0" applyAlignment="1" applyBorder="1" applyFont="1" applyNumberFormat="1">
      <alignment horizontal="center" readingOrder="0" vertical="bottom"/>
    </xf>
    <xf borderId="0" fillId="0" fontId="3" numFmtId="165" xfId="0" applyAlignment="1" applyFont="1" applyNumberFormat="1">
      <alignment horizontal="center" readingOrder="0" shrinkToFit="0" vertical="bottom" wrapText="0"/>
    </xf>
    <xf borderId="4" fillId="0" fontId="3" numFmtId="172" xfId="0" applyAlignment="1" applyBorder="1" applyFont="1" applyNumberFormat="1">
      <alignment horizontal="center" readingOrder="0" shrinkToFit="0" wrapText="0"/>
    </xf>
    <xf borderId="2" fillId="0" fontId="3" numFmtId="165" xfId="0" applyAlignment="1" applyBorder="1" applyFont="1" applyNumberFormat="1">
      <alignment horizontal="center" readingOrder="0" shrinkToFit="0" wrapText="0"/>
    </xf>
    <xf borderId="4" fillId="0" fontId="3" numFmtId="173" xfId="0" applyAlignment="1" applyBorder="1" applyFont="1" applyNumberFormat="1">
      <alignment horizontal="center" readingOrder="0" shrinkToFit="0" wrapText="0"/>
    </xf>
    <xf borderId="4" fillId="0" fontId="3" numFmtId="174" xfId="0" applyAlignment="1" applyBorder="1" applyFont="1" applyNumberFormat="1">
      <alignment horizontal="center" readingOrder="0" shrinkToFit="0" wrapText="0"/>
    </xf>
    <xf borderId="4" fillId="0" fontId="3" numFmtId="175" xfId="0" applyAlignment="1" applyBorder="1" applyFont="1" applyNumberFormat="1">
      <alignment horizontal="center" readingOrder="0" shrinkToFit="0" wrapText="0"/>
    </xf>
    <xf borderId="2" fillId="0" fontId="3" numFmtId="165" xfId="0" applyAlignment="1" applyBorder="1" applyFont="1" applyNumberForma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 Index and S&amp;P Annual returns</a:t>
            </a:r>
          </a:p>
        </c:rich>
      </c:tx>
      <c:overlay val="0"/>
    </c:title>
    <c:plotArea>
      <c:layout/>
      <c:lineChart>
        <c:ser>
          <c:idx val="0"/>
          <c:order val="0"/>
          <c:tx>
            <c:v>Pro Index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'Exhibit 1'!$L$3:$L$8</c:f>
            </c:strRef>
          </c:cat>
          <c:val>
            <c:numRef>
              <c:f>'Exhibit 1'!$O$3:$O$7</c:f>
              <c:numCache/>
            </c:numRef>
          </c:val>
          <c:smooth val="0"/>
        </c:ser>
        <c:ser>
          <c:idx val="1"/>
          <c:order val="1"/>
          <c:tx>
            <c:v>S&amp;P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'Exhibit 1'!$L$3:$L$8</c:f>
            </c:strRef>
          </c:cat>
          <c:val>
            <c:numRef>
              <c:f>'Exhibit 1'!$P$3:$P$7</c:f>
              <c:numCache/>
            </c:numRef>
          </c:val>
          <c:smooth val="0"/>
        </c:ser>
        <c:axId val="2024086362"/>
        <c:axId val="1378477450"/>
      </c:lineChart>
      <c:catAx>
        <c:axId val="20240863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8477450"/>
      </c:catAx>
      <c:valAx>
        <c:axId val="13784774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Annual Returns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40863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of ETFC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'Quarter 1'!$M$1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'Quarter 1'!$A$2:$A$60</c:f>
            </c:strRef>
          </c:cat>
          <c:val>
            <c:numRef>
              <c:f>'Quarter 1'!$M$2:$M$60</c:f>
              <c:numCache/>
            </c:numRef>
          </c:val>
          <c:smooth val="0"/>
        </c:ser>
        <c:ser>
          <c:idx val="1"/>
          <c:order val="1"/>
          <c:tx>
            <c:strRef>
              <c:f>'Quarter 1'!$N$1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'Quarter 1'!$A$2:$A$60</c:f>
            </c:strRef>
          </c:cat>
          <c:val>
            <c:numRef>
              <c:f>'Quarter 1'!$N$2:$N$60</c:f>
              <c:numCache/>
            </c:numRef>
          </c:val>
          <c:smooth val="0"/>
        </c:ser>
        <c:axId val="668151627"/>
        <c:axId val="1352633188"/>
      </c:lineChart>
      <c:catAx>
        <c:axId val="6681516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of ETFC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2633188"/>
      </c:catAx>
      <c:valAx>
        <c:axId val="13526331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81516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S&amp;P and Pro Index Fund Monthly Returns</a:t>
            </a:r>
          </a:p>
        </c:rich>
      </c:tx>
      <c:overlay val="0"/>
    </c:title>
    <c:plotArea>
      <c:layout/>
      <c:lineChart>
        <c:ser>
          <c:idx val="0"/>
          <c:order val="0"/>
          <c:tx>
            <c:v>Proindex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Graphs!$A$2:$A$61</c:f>
            </c:strRef>
          </c:cat>
          <c:val>
            <c:numRef>
              <c:f>Graphs!$D$2:$D$61</c:f>
              <c:numCache/>
            </c:numRef>
          </c:val>
          <c:smooth val="0"/>
        </c:ser>
        <c:ser>
          <c:idx val="1"/>
          <c:order val="1"/>
          <c:tx>
            <c:v>S&amp;P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Graphs!$A$2:$A$61</c:f>
            </c:strRef>
          </c:cat>
          <c:val>
            <c:numRef>
              <c:f>Graphs!$E$3:$E$60</c:f>
              <c:numCache/>
            </c:numRef>
          </c:val>
          <c:smooth val="0"/>
        </c:ser>
        <c:axId val="1722741033"/>
        <c:axId val="704338054"/>
      </c:lineChart>
      <c:catAx>
        <c:axId val="17227410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4338054"/>
      </c:catAx>
      <c:valAx>
        <c:axId val="7043380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27410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S&amp;P and Pro Index Monthly Returns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Graphs!$E$2:$E$60</c:f>
            </c:numRef>
          </c:xVal>
          <c:yVal>
            <c:numRef>
              <c:f>Graphs!$D$2:$D$60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890331"/>
        <c:axId val="101314213"/>
      </c:scatterChart>
      <c:valAx>
        <c:axId val="15418903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S&amp;P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314213"/>
      </c:valAx>
      <c:valAx>
        <c:axId val="1013142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18903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 Index and S&amp;P Annual returns</a:t>
            </a:r>
          </a:p>
        </c:rich>
      </c:tx>
      <c:overlay val="0"/>
    </c:title>
    <c:plotArea>
      <c:layout/>
      <c:lineChart>
        <c:ser>
          <c:idx val="0"/>
          <c:order val="0"/>
          <c:tx>
            <c:v>Pro Index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'Exhibit 1'!$L$3:$L$8</c:f>
            </c:strRef>
          </c:cat>
          <c:val>
            <c:numRef>
              <c:f>'Exhibit 1'!$O$3:$O$7</c:f>
              <c:numCache/>
            </c:numRef>
          </c:val>
          <c:smooth val="0"/>
        </c:ser>
        <c:ser>
          <c:idx val="1"/>
          <c:order val="1"/>
          <c:tx>
            <c:v>S&amp;P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'Exhibit 1'!$L$3:$L$8</c:f>
            </c:strRef>
          </c:cat>
          <c:val>
            <c:numRef>
              <c:f>'Exhibit 1'!$P$3:$P$7</c:f>
              <c:numCache/>
            </c:numRef>
          </c:val>
          <c:smooth val="0"/>
        </c:ser>
        <c:axId val="1429823348"/>
        <c:axId val="1604304874"/>
      </c:lineChart>
      <c:catAx>
        <c:axId val="14298233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4304874"/>
      </c:catAx>
      <c:valAx>
        <c:axId val="16043048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Annual Returns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98233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Quarterly Returns</a:t>
            </a:r>
          </a:p>
        </c:rich>
      </c:tx>
      <c:overlay val="0"/>
    </c:title>
    <c:plotArea>
      <c:layout/>
      <c:lineChart>
        <c:ser>
          <c:idx val="0"/>
          <c:order val="0"/>
          <c:tx>
            <c:v>Pro Value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'Exhibit 6'!$Q$3:$Q$6</c:f>
            </c:strRef>
          </c:cat>
          <c:val>
            <c:numRef>
              <c:f>'Exhibit 6'!$R$3:$R$6</c:f>
              <c:numCache/>
            </c:numRef>
          </c:val>
          <c:smooth val="0"/>
        </c:ser>
        <c:ser>
          <c:idx val="1"/>
          <c:order val="1"/>
          <c:tx>
            <c:v>S&amp;P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'Exhibit 6'!$Q$3:$Q$6</c:f>
            </c:strRef>
          </c:cat>
          <c:val>
            <c:numRef>
              <c:f>'Exhibit 6'!$T$3:$T$6</c:f>
              <c:numCache/>
            </c:numRef>
          </c:val>
          <c:smooth val="0"/>
        </c:ser>
        <c:axId val="307275978"/>
        <c:axId val="1375553040"/>
      </c:lineChart>
      <c:catAx>
        <c:axId val="3072759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Quarters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5553040"/>
      </c:catAx>
      <c:valAx>
        <c:axId val="13755530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Returns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72759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Monthly Returns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'Exhibit 6'!$S$44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'Exhibit 6'!$R$45:$R$56</c:f>
            </c:strRef>
          </c:cat>
          <c:val>
            <c:numRef>
              <c:f>'Exhibit 6'!$S$45:$S$56</c:f>
              <c:numCache/>
            </c:numRef>
          </c:val>
          <c:smooth val="0"/>
        </c:ser>
        <c:ser>
          <c:idx val="1"/>
          <c:order val="1"/>
          <c:tx>
            <c:strRef>
              <c:f>'Exhibit 6'!$T$44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'Exhibit 6'!$R$45:$R$56</c:f>
            </c:strRef>
          </c:cat>
          <c:val>
            <c:numRef>
              <c:f>'Exhibit 6'!$T$45:$T$56</c:f>
              <c:numCache/>
            </c:numRef>
          </c:val>
          <c:smooth val="0"/>
        </c:ser>
        <c:axId val="1340219123"/>
        <c:axId val="129030005"/>
      </c:lineChart>
      <c:catAx>
        <c:axId val="13402191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030005"/>
      </c:catAx>
      <c:valAx>
        <c:axId val="1290300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Returns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02191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S&amp;P Midcap 400 Index vs Total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'Quarter 4'!$M$1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'Quarter 4'!$A$2:$A$66</c:f>
            </c:strRef>
          </c:cat>
          <c:val>
            <c:numRef>
              <c:f>'Quarter 4'!$M$2:$M$65</c:f>
              <c:numCache/>
            </c:numRef>
          </c:val>
          <c:smooth val="0"/>
        </c:ser>
        <c:ser>
          <c:idx val="1"/>
          <c:order val="1"/>
          <c:tx>
            <c:strRef>
              <c:f>'Quarter 4'!$N$1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'Quarter 4'!$A$2:$A$66</c:f>
            </c:strRef>
          </c:cat>
          <c:val>
            <c:numRef>
              <c:f>'Quarter 4'!$N$2:$N$65</c:f>
              <c:numCache/>
            </c:numRef>
          </c:val>
          <c:smooth val="0"/>
        </c:ser>
        <c:axId val="1270391010"/>
        <c:axId val="1275975918"/>
      </c:lineChart>
      <c:catAx>
        <c:axId val="12703910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5975918"/>
      </c:catAx>
      <c:valAx>
        <c:axId val="12759759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S&amp;P Midcap 400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03910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S&amp;P Midcap 400 Index vs Total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'Quarter 3'!$M$1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'Quarter 3'!$A$2:$A$64</c:f>
            </c:strRef>
          </c:cat>
          <c:val>
            <c:numRef>
              <c:f>'Quarter 3'!$M$2:$M$64</c:f>
              <c:numCache/>
            </c:numRef>
          </c:val>
          <c:smooth val="0"/>
        </c:ser>
        <c:ser>
          <c:idx val="1"/>
          <c:order val="1"/>
          <c:tx>
            <c:strRef>
              <c:f>'Quarter 3'!$N$1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'Quarter 3'!$A$2:$A$64</c:f>
            </c:strRef>
          </c:cat>
          <c:val>
            <c:numRef>
              <c:f>'Quarter 3'!$N$2:$N$64</c:f>
              <c:numCache/>
            </c:numRef>
          </c:val>
          <c:smooth val="0"/>
        </c:ser>
        <c:axId val="266990129"/>
        <c:axId val="1344325149"/>
      </c:lineChart>
      <c:catAx>
        <c:axId val="2669901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4325149"/>
      </c:catAx>
      <c:valAx>
        <c:axId val="13443251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S&amp;P Midcap 400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69901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S&amp;P Midcap 400 Index vs Total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'Quarter 2'!$M$1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'Quarter 2'!$A$2:$A$64</c:f>
            </c:strRef>
          </c:cat>
          <c:val>
            <c:numRef>
              <c:f>'Quarter 2'!$M$2:$M$64</c:f>
              <c:numCache/>
            </c:numRef>
          </c:val>
          <c:smooth val="0"/>
        </c:ser>
        <c:ser>
          <c:idx val="1"/>
          <c:order val="1"/>
          <c:tx>
            <c:strRef>
              <c:f>'Quarter 2'!$N$1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'Quarter 2'!$A$2:$A$64</c:f>
            </c:strRef>
          </c:cat>
          <c:val>
            <c:numRef>
              <c:f>'Quarter 2'!$N$2:$N$64</c:f>
              <c:numCache/>
            </c:numRef>
          </c:val>
          <c:smooth val="0"/>
        </c:ser>
        <c:axId val="308258260"/>
        <c:axId val="1145265701"/>
      </c:lineChart>
      <c:catAx>
        <c:axId val="3082582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5265701"/>
      </c:catAx>
      <c:valAx>
        <c:axId val="11452657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S&amp;P Midcap 400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82582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752475</xdr:colOff>
      <xdr:row>61</xdr:row>
      <xdr:rowOff>133350</xdr:rowOff>
    </xdr:from>
    <xdr:ext cx="6038850" cy="37338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552450</xdr:colOff>
      <xdr:row>1</xdr:row>
      <xdr:rowOff>19050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552450</xdr:colOff>
      <xdr:row>1</xdr:row>
      <xdr:rowOff>19050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552450</xdr:colOff>
      <xdr:row>1</xdr:row>
      <xdr:rowOff>19050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257175</xdr:colOff>
      <xdr:row>4</xdr:row>
      <xdr:rowOff>19050</xdr:rowOff>
    </xdr:from>
    <xdr:ext cx="9639300" cy="52578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390525</xdr:colOff>
      <xdr:row>27</xdr:row>
      <xdr:rowOff>200025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57150</xdr:colOff>
      <xdr:row>14</xdr:row>
      <xdr:rowOff>142875</xdr:rowOff>
    </xdr:from>
    <xdr:ext cx="6038850" cy="37338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638175</xdr:colOff>
      <xdr:row>33</xdr:row>
      <xdr:rowOff>85725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314325</xdr:colOff>
      <xdr:row>52</xdr:row>
      <xdr:rowOff>133350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666750</xdr:colOff>
      <xdr:row>1</xdr:row>
      <xdr:rowOff>123825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43"/>
    <col customWidth="1" min="2" max="2" width="30.29"/>
    <col customWidth="1" min="3" max="4" width="22.57"/>
  </cols>
  <sheetData>
    <row r="1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/>
      <c r="B2" s="3" t="s">
        <v>0</v>
      </c>
      <c r="C2" s="3" t="s">
        <v>1</v>
      </c>
      <c r="E2" s="4"/>
      <c r="F2" s="3" t="s">
        <v>2</v>
      </c>
      <c r="G2" s="5" t="s">
        <v>3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3" t="s">
        <v>4</v>
      </c>
      <c r="B3" s="6">
        <v>3.03060084</v>
      </c>
      <c r="C3" s="6">
        <v>1.0463437586493218</v>
      </c>
      <c r="E3" s="3" t="s">
        <v>5</v>
      </c>
      <c r="F3" s="4">
        <v>5509070.0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3" t="s">
        <v>6</v>
      </c>
      <c r="B4" s="6">
        <v>0.606120168</v>
      </c>
      <c r="C4" s="6">
        <v>0.20926875172986437</v>
      </c>
      <c r="E4" s="3" t="s">
        <v>7</v>
      </c>
      <c r="F4" s="4">
        <v>7828719.0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3" t="s">
        <v>8</v>
      </c>
      <c r="B5" s="6">
        <v>0.002405238761904762</v>
      </c>
      <c r="C5" s="6">
        <v>8.304315544835888E-4</v>
      </c>
      <c r="E5" s="3" t="s">
        <v>9</v>
      </c>
      <c r="F5" s="6">
        <v>0.42105999742243244</v>
      </c>
      <c r="G5" s="6">
        <v>0.3156512450633557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3" t="s">
        <v>10</v>
      </c>
      <c r="B6" s="6">
        <v>0.019098311064285865</v>
      </c>
      <c r="C6" s="6">
        <v>0.01226268738434603</v>
      </c>
      <c r="E6" s="7"/>
      <c r="F6" s="7"/>
      <c r="G6" s="7"/>
      <c r="H6" s="5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3" t="s">
        <v>11</v>
      </c>
      <c r="B7" s="6">
        <v>0.30317628922472223</v>
      </c>
      <c r="C7" s="6">
        <v>0.19466412734585237</v>
      </c>
      <c r="E7" s="5" t="s">
        <v>12</v>
      </c>
      <c r="F7" s="6">
        <v>0.0016708730056445732</v>
      </c>
      <c r="G7" s="6">
        <v>0.001252584305806967</v>
      </c>
      <c r="H7" s="8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3"/>
      <c r="B8" s="4"/>
      <c r="C8" s="4"/>
      <c r="E8" s="5" t="s">
        <v>13</v>
      </c>
      <c r="F8" s="6">
        <v>0.010556497341590396</v>
      </c>
      <c r="G8" s="6">
        <v>0.008316139175862089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5" t="s">
        <v>14</v>
      </c>
      <c r="B9" s="9">
        <v>0.02</v>
      </c>
      <c r="C9" s="4"/>
      <c r="E9" s="5" t="s">
        <v>15</v>
      </c>
      <c r="F9" s="6">
        <v>0.16757920009057595</v>
      </c>
      <c r="G9" s="6">
        <v>0.13201461676519635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3" t="s">
        <v>16</v>
      </c>
      <c r="B10" s="4">
        <v>0.6510806801256831</v>
      </c>
      <c r="C10" s="4"/>
      <c r="E10" s="10" t="s">
        <v>17</v>
      </c>
      <c r="F10" s="9">
        <v>0.02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3" t="s">
        <v>18</v>
      </c>
      <c r="B11" s="4">
        <v>1.0132083281964823</v>
      </c>
      <c r="C11" s="4"/>
      <c r="E11" s="10" t="s">
        <v>16</v>
      </c>
      <c r="F11" s="4">
        <v>0.8142082349528229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3" t="s">
        <v>19</v>
      </c>
      <c r="B12" s="4">
        <v>1.9332651953054032</v>
      </c>
      <c r="C12" s="4"/>
      <c r="E12" s="10" t="s">
        <v>18</v>
      </c>
      <c r="F12" s="4">
        <v>0.6388671791732833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3" t="s">
        <v>20</v>
      </c>
      <c r="B13" s="4">
        <v>0.5784794219401037</v>
      </c>
      <c r="C13" s="4"/>
      <c r="E13" s="10" t="s">
        <v>19</v>
      </c>
      <c r="F13" s="4">
        <v>2.393256425652235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3" t="s">
        <v>21</v>
      </c>
      <c r="B14" s="4">
        <v>0.39435149247994905</v>
      </c>
      <c r="C14" s="4"/>
      <c r="E14" s="10" t="s">
        <v>20</v>
      </c>
      <c r="F14" s="4">
        <v>0.6277674147252614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3" t="s">
        <v>22</v>
      </c>
      <c r="B15" s="6">
        <v>0.014496799665357664</v>
      </c>
      <c r="C15" s="4"/>
      <c r="E15" s="10" t="s">
        <v>21</v>
      </c>
      <c r="F15" s="4">
        <v>0.2121781204697373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3" t="s">
        <v>23</v>
      </c>
      <c r="B16" s="6">
        <v>0.23012956032516457</v>
      </c>
      <c r="C16" s="4"/>
      <c r="E16" s="10" t="s">
        <v>22</v>
      </c>
      <c r="F16" s="6">
        <v>0.006135166103607007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3" t="s">
        <v>24</v>
      </c>
      <c r="B17" s="4">
        <v>1.7244695366792482</v>
      </c>
      <c r="C17" s="4"/>
      <c r="E17" s="10" t="s">
        <v>23</v>
      </c>
      <c r="F17" s="6">
        <v>0.09739274257330365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3"/>
      <c r="E18" s="10" t="s">
        <v>24</v>
      </c>
      <c r="F18" s="4">
        <v>1.0823060278823116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3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3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3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3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3"/>
      <c r="C25" s="10"/>
      <c r="D25" s="10" t="s">
        <v>25</v>
      </c>
      <c r="E25" s="10" t="s">
        <v>26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4"/>
      <c r="B26" s="4"/>
      <c r="C26" s="5" t="s">
        <v>3</v>
      </c>
      <c r="D26" s="4">
        <v>0.2831777387704594</v>
      </c>
      <c r="E26" s="4">
        <v>0.13201461676519635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4"/>
      <c r="B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11"/>
      <c r="B29" s="12"/>
      <c r="C29" s="10" t="s">
        <v>27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14"/>
      <c r="B30" s="15"/>
      <c r="C30" s="16" t="s">
        <v>28</v>
      </c>
      <c r="D30" s="16">
        <v>0.15</v>
      </c>
      <c r="E30" s="17">
        <v>0.17</v>
      </c>
      <c r="F30" s="16">
        <v>0.19</v>
      </c>
      <c r="G30" s="16">
        <v>0.21</v>
      </c>
      <c r="H30" s="16">
        <v>0.23</v>
      </c>
      <c r="I30" s="16">
        <v>0.25</v>
      </c>
      <c r="J30" s="16">
        <v>0.27</v>
      </c>
      <c r="K30" s="16">
        <v>0.29</v>
      </c>
      <c r="L30" s="16">
        <v>0.31</v>
      </c>
      <c r="M30" s="16">
        <v>0.33</v>
      </c>
      <c r="N30" s="16">
        <v>0.35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18"/>
      <c r="B31" s="19"/>
      <c r="C31" s="20" t="s">
        <v>29</v>
      </c>
      <c r="D31" s="20">
        <v>0.0684</v>
      </c>
      <c r="E31" s="21">
        <v>0.0752</v>
      </c>
      <c r="F31" s="20">
        <v>0.087</v>
      </c>
      <c r="G31" s="20">
        <v>0.1022</v>
      </c>
      <c r="H31" s="20">
        <v>0.1194</v>
      </c>
      <c r="I31" s="20">
        <v>0.1379</v>
      </c>
      <c r="J31" s="20">
        <v>0.1572</v>
      </c>
      <c r="K31" s="20">
        <v>0.1771</v>
      </c>
      <c r="L31" s="20">
        <v>0.1974</v>
      </c>
      <c r="M31" s="20">
        <v>0.2179</v>
      </c>
      <c r="N31" s="20">
        <v>0.2387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18"/>
      <c r="B32" s="19"/>
      <c r="C32" s="22" t="s">
        <v>18</v>
      </c>
      <c r="D32" s="22">
        <v>1.2752913168001627</v>
      </c>
      <c r="E32" s="23">
        <v>1.3361274008690127</v>
      </c>
      <c r="F32" s="22">
        <v>1.3928703788799268</v>
      </c>
      <c r="G32" s="22">
        <v>1.4522598237611453</v>
      </c>
      <c r="H32" s="22">
        <v>1.513010411523811</v>
      </c>
      <c r="I32" s="22">
        <v>1.5723998564050305</v>
      </c>
      <c r="J32" s="22">
        <v>1.6333294016641844</v>
      </c>
      <c r="K32" s="22">
        <v>1.6890597175017572</v>
      </c>
      <c r="L32" s="22">
        <v>1.748431377698149</v>
      </c>
      <c r="M32" s="22">
        <v>1.8082476250645514</v>
      </c>
      <c r="N32" s="22">
        <v>1.8696985917346023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18"/>
      <c r="B33" s="19"/>
      <c r="C33" s="22" t="s">
        <v>19</v>
      </c>
      <c r="D33" s="24">
        <v>1.9005847953216375</v>
      </c>
      <c r="E33" s="25">
        <v>1.99468085106383</v>
      </c>
      <c r="F33" s="24">
        <v>1.9540229885057474</v>
      </c>
      <c r="G33" s="24">
        <v>1.8590998043052838</v>
      </c>
      <c r="H33" s="24">
        <v>1.7587939698492463</v>
      </c>
      <c r="I33" s="24">
        <v>1.6678752719361858</v>
      </c>
      <c r="J33" s="24">
        <v>1.5903307888040712</v>
      </c>
      <c r="K33" s="24">
        <v>1.5245623941276112</v>
      </c>
      <c r="L33" s="24">
        <v>1.4690982776089159</v>
      </c>
      <c r="M33" s="24">
        <v>1.4226709499770536</v>
      </c>
      <c r="N33" s="24">
        <v>1.3824884792626726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18"/>
      <c r="B34" s="19"/>
      <c r="C34" s="22" t="s">
        <v>20</v>
      </c>
      <c r="D34" s="22">
        <v>0.10193749325148971</v>
      </c>
      <c r="E34" s="23">
        <v>0.11226474354349782</v>
      </c>
      <c r="F34" s="22">
        <v>0.1220501222351394</v>
      </c>
      <c r="G34" s="22">
        <v>0.13083058340616155</v>
      </c>
      <c r="H34" s="22">
        <v>0.13879613676187524</v>
      </c>
      <c r="I34" s="22">
        <v>0.14627322628090783</v>
      </c>
      <c r="J34" s="22">
        <v>0.15306159293114865</v>
      </c>
      <c r="K34" s="22">
        <v>0.1598522522337752</v>
      </c>
      <c r="L34" s="22">
        <v>0.1658629579056124</v>
      </c>
      <c r="M34" s="22">
        <v>0.1714366968898596</v>
      </c>
      <c r="N34" s="22">
        <v>0.17649903650718607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18"/>
      <c r="B35" s="19"/>
      <c r="C35" s="22" t="s">
        <v>21</v>
      </c>
      <c r="D35" s="24">
        <v>0.12453057870470244</v>
      </c>
      <c r="E35" s="25">
        <v>0.14376665787249632</v>
      </c>
      <c r="F35" s="24">
        <v>0.16305413431600155</v>
      </c>
      <c r="G35" s="24">
        <v>0.18230837898259483</v>
      </c>
      <c r="H35" s="24">
        <v>0.2015455317304912</v>
      </c>
      <c r="I35" s="24">
        <v>0.22079977639708454</v>
      </c>
      <c r="J35" s="24">
        <v>0.24003468196944783</v>
      </c>
      <c r="K35" s="24">
        <v>0.2593348744472284</v>
      </c>
      <c r="L35" s="24">
        <v>0.2785893424367302</v>
      </c>
      <c r="M35" s="24">
        <v>0.29783822772961205</v>
      </c>
      <c r="N35" s="24">
        <v>0.3170665857951093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4"/>
      <c r="B37" s="5" t="s">
        <v>30</v>
      </c>
      <c r="C37" s="4">
        <f>CORREL('Exhibit 1'!D3:D254,'Exhibit 6'!N3:N254)</f>
        <v>0.7507790669</v>
      </c>
      <c r="D37" s="5" t="s">
        <v>31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5" t="s">
        <v>32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5" t="s">
        <v>33</v>
      </c>
      <c r="B40" s="5" t="s">
        <v>34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5">
        <v>0.75</v>
      </c>
      <c r="B41" s="11">
        <v>0.25</v>
      </c>
      <c r="D41" s="5" t="s">
        <v>35</v>
      </c>
      <c r="E41" s="6">
        <f>$B41*E30+$A41*$B4</f>
        <v>0.497090126</v>
      </c>
      <c r="F41" s="6"/>
      <c r="G41" s="6"/>
      <c r="H41" s="6"/>
      <c r="I41" s="6"/>
      <c r="J41" s="6"/>
      <c r="K41" s="6"/>
      <c r="L41" s="6"/>
      <c r="M41" s="6"/>
      <c r="N41" s="6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D42" s="5" t="s">
        <v>36</v>
      </c>
      <c r="E42" s="6">
        <f>sqrt( ($B41*E$31)^2 + ($A41*$B$7)^2 +2*$B41*$A41*$C$37*E$31*$B$7)</f>
        <v>0.2418159461</v>
      </c>
      <c r="F42" s="6"/>
      <c r="G42" s="6"/>
      <c r="H42" s="6"/>
      <c r="I42" s="6"/>
      <c r="J42" s="6"/>
      <c r="K42" s="6"/>
      <c r="L42" s="6"/>
      <c r="M42" s="6"/>
      <c r="N42" s="6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5"/>
      <c r="B43" s="5"/>
      <c r="D43" s="5" t="s">
        <v>37</v>
      </c>
      <c r="E43" s="26">
        <f>E$32*$B41+$A41*$B$11</f>
        <v>1.093938096</v>
      </c>
      <c r="F43" s="26"/>
      <c r="G43" s="26"/>
      <c r="H43" s="26"/>
      <c r="I43" s="26"/>
      <c r="J43" s="26"/>
      <c r="K43" s="27"/>
      <c r="L43" s="27"/>
      <c r="M43" s="27"/>
      <c r="N43" s="27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5"/>
      <c r="B44" s="5"/>
      <c r="D44" s="5" t="s">
        <v>19</v>
      </c>
      <c r="E44" s="26">
        <f>(E41-$B$9)/E42</f>
        <v>1.972947333</v>
      </c>
      <c r="F44" s="26"/>
      <c r="G44" s="26"/>
      <c r="H44" s="26"/>
      <c r="I44" s="26"/>
      <c r="J44" s="26"/>
      <c r="K44" s="27"/>
      <c r="L44" s="27"/>
      <c r="M44" s="27"/>
      <c r="N44" s="27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5"/>
      <c r="B45" s="5"/>
      <c r="D45" s="28" t="s">
        <v>20</v>
      </c>
      <c r="E45" s="26">
        <f>(E41-$B$9)/E43</f>
        <v>0.4361216851</v>
      </c>
      <c r="F45" s="26"/>
      <c r="G45" s="26"/>
      <c r="H45" s="26"/>
      <c r="I45" s="26"/>
      <c r="J45" s="26"/>
      <c r="K45" s="27"/>
      <c r="L45" s="27"/>
      <c r="M45" s="27"/>
      <c r="N45" s="27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5"/>
      <c r="B46" s="5"/>
      <c r="D46" s="28" t="s">
        <v>21</v>
      </c>
      <c r="E46" s="24">
        <f>(E41-$B$9) - E43*($D$26-$B$9)</f>
        <v>0.1891899714</v>
      </c>
      <c r="F46" s="24"/>
      <c r="G46" s="24"/>
      <c r="H46" s="24"/>
      <c r="I46" s="24"/>
      <c r="J46" s="24"/>
      <c r="K46" s="24"/>
      <c r="L46" s="24"/>
      <c r="M46" s="24"/>
      <c r="N46" s="2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5">
        <v>0.5</v>
      </c>
      <c r="B47" s="5">
        <v>0.5</v>
      </c>
      <c r="D47" s="5" t="s">
        <v>35</v>
      </c>
      <c r="E47" s="6">
        <f>$B47*E30+$A47*$B4</f>
        <v>0.388060084</v>
      </c>
      <c r="F47" s="6"/>
      <c r="G47" s="6"/>
      <c r="H47" s="6"/>
      <c r="I47" s="6"/>
      <c r="J47" s="6"/>
      <c r="K47" s="6"/>
      <c r="L47" s="6"/>
      <c r="M47" s="6"/>
      <c r="N47" s="6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D48" s="5" t="s">
        <v>36</v>
      </c>
      <c r="E48" s="6">
        <f>sqrt( ($B47*E$31)^2 + ($A47*$B$7)^2 +2*$B47*$A47*$C$37*E$31*$B$7)</f>
        <v>0.181524593</v>
      </c>
      <c r="F48" s="6"/>
      <c r="G48" s="6"/>
      <c r="H48" s="6"/>
      <c r="I48" s="6"/>
      <c r="J48" s="6"/>
      <c r="K48" s="6"/>
      <c r="L48" s="6"/>
      <c r="M48" s="6"/>
      <c r="N48" s="6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11"/>
      <c r="B49" s="5"/>
      <c r="D49" s="5" t="s">
        <v>37</v>
      </c>
      <c r="E49" s="29">
        <f>E$32*$B47+$A47*$B$11</f>
        <v>1.174667865</v>
      </c>
      <c r="F49" s="29"/>
      <c r="G49" s="29"/>
      <c r="H49" s="29"/>
      <c r="I49" s="29"/>
      <c r="J49" s="29"/>
      <c r="K49" s="27"/>
      <c r="L49" s="27"/>
      <c r="M49" s="27"/>
      <c r="N49" s="27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11"/>
      <c r="B50" s="5"/>
      <c r="D50" s="5" t="s">
        <v>19</v>
      </c>
      <c r="E50" s="29">
        <f>(E47-$B$9)/E48</f>
        <v>2.027604513</v>
      </c>
      <c r="F50" s="29"/>
      <c r="G50" s="29"/>
      <c r="H50" s="29"/>
      <c r="I50" s="29"/>
      <c r="J50" s="29"/>
      <c r="K50" s="27"/>
      <c r="L50" s="27"/>
      <c r="M50" s="27"/>
      <c r="N50" s="27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11"/>
      <c r="B51" s="5"/>
      <c r="D51" s="28" t="s">
        <v>20</v>
      </c>
      <c r="E51" s="29">
        <f>(E47-$B$9)/E49</f>
        <v>0.3133311935</v>
      </c>
      <c r="F51" s="29"/>
      <c r="G51" s="29"/>
      <c r="H51" s="29"/>
      <c r="I51" s="29"/>
      <c r="J51" s="29"/>
      <c r="K51" s="27"/>
      <c r="L51" s="27"/>
      <c r="M51" s="27"/>
      <c r="N51" s="27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11"/>
      <c r="B52" s="5"/>
      <c r="D52" s="28" t="s">
        <v>21</v>
      </c>
      <c r="E52" s="24">
        <f>(E47-$B$9) - E49*($D$26-$B$9)</f>
        <v>0.05891365161</v>
      </c>
      <c r="F52" s="24"/>
      <c r="G52" s="24"/>
      <c r="H52" s="24"/>
      <c r="I52" s="24"/>
      <c r="J52" s="24"/>
      <c r="K52" s="24"/>
      <c r="L52" s="24"/>
      <c r="M52" s="24"/>
      <c r="N52" s="2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11">
        <v>0.25</v>
      </c>
      <c r="B53" s="5">
        <v>0.75</v>
      </c>
      <c r="D53" s="5" t="s">
        <v>35</v>
      </c>
      <c r="E53" s="6">
        <f>$B53*E30+$A53*$B4</f>
        <v>0.279030042</v>
      </c>
      <c r="F53" s="6"/>
      <c r="G53" s="6"/>
      <c r="H53" s="6"/>
      <c r="I53" s="6"/>
      <c r="J53" s="6"/>
      <c r="K53" s="6"/>
      <c r="L53" s="6"/>
      <c r="M53" s="6"/>
      <c r="N53" s="6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4"/>
      <c r="B54" s="4"/>
      <c r="D54" s="5" t="s">
        <v>36</v>
      </c>
      <c r="E54" s="6">
        <f>sqrt( ($B53*E$31)^2 + ($A53*$B$7)^2 +2*$B53*$A53*$C$37*E$31*$B$7)</f>
        <v>0.1238730826</v>
      </c>
      <c r="F54" s="6"/>
      <c r="G54" s="6"/>
      <c r="H54" s="6"/>
      <c r="I54" s="6"/>
      <c r="J54" s="6"/>
      <c r="K54" s="6"/>
      <c r="L54" s="6"/>
      <c r="M54" s="6"/>
      <c r="N54" s="6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4"/>
      <c r="B55" s="4"/>
      <c r="D55" s="5" t="s">
        <v>37</v>
      </c>
      <c r="E55" s="27">
        <f>E$32*$B53+$A53*$B$11</f>
        <v>1.255397633</v>
      </c>
      <c r="F55" s="27"/>
      <c r="G55" s="27"/>
      <c r="H55" s="27"/>
      <c r="I55" s="27"/>
      <c r="J55" s="27"/>
      <c r="K55" s="27"/>
      <c r="L55" s="27"/>
      <c r="M55" s="27"/>
      <c r="N55" s="27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4"/>
      <c r="B56" s="4"/>
      <c r="D56" s="5" t="s">
        <v>19</v>
      </c>
      <c r="E56" s="27">
        <f>(E53-$B$9)/E54</f>
        <v>2.091092241</v>
      </c>
      <c r="F56" s="27"/>
      <c r="G56" s="27"/>
      <c r="H56" s="27"/>
      <c r="I56" s="27"/>
      <c r="J56" s="27"/>
      <c r="K56" s="27"/>
      <c r="L56" s="27"/>
      <c r="M56" s="27"/>
      <c r="N56" s="27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4"/>
      <c r="B57" s="4"/>
      <c r="D57" s="28" t="s">
        <v>20</v>
      </c>
      <c r="E57" s="27">
        <f>(E53-$B$9)/E55</f>
        <v>0.2063330655</v>
      </c>
      <c r="F57" s="27"/>
      <c r="G57" s="27"/>
      <c r="H57" s="27"/>
      <c r="I57" s="27"/>
      <c r="J57" s="27"/>
      <c r="K57" s="27"/>
      <c r="L57" s="27"/>
      <c r="M57" s="27"/>
      <c r="N57" s="27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4"/>
      <c r="B58" s="4"/>
      <c r="D58" s="28" t="s">
        <v>21</v>
      </c>
      <c r="E58" s="24">
        <f>(E53-$B$9) - E55*($D$26-$B$9)</f>
        <v>-0.07136266823</v>
      </c>
      <c r="F58" s="24"/>
      <c r="G58" s="24"/>
      <c r="H58" s="24"/>
      <c r="I58" s="24"/>
      <c r="J58" s="24"/>
      <c r="K58" s="24"/>
      <c r="L58" s="24"/>
      <c r="M58" s="24"/>
      <c r="N58" s="2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3" max="13" width="20.0"/>
  </cols>
  <sheetData>
    <row r="1">
      <c r="A1" s="76" t="s">
        <v>45</v>
      </c>
      <c r="B1" s="65" t="s">
        <v>839</v>
      </c>
      <c r="C1" s="65" t="s">
        <v>840</v>
      </c>
      <c r="D1" s="65" t="s">
        <v>841</v>
      </c>
      <c r="E1" s="65" t="s">
        <v>842</v>
      </c>
      <c r="F1" s="65" t="s">
        <v>843</v>
      </c>
      <c r="G1" s="65" t="s">
        <v>844</v>
      </c>
      <c r="H1" s="65" t="s">
        <v>845</v>
      </c>
      <c r="I1" s="65" t="s">
        <v>846</v>
      </c>
      <c r="J1" s="65" t="s">
        <v>847</v>
      </c>
      <c r="K1" s="77" t="s">
        <v>849</v>
      </c>
      <c r="L1" s="39" t="s">
        <v>850</v>
      </c>
      <c r="M1" s="76" t="s">
        <v>1483</v>
      </c>
      <c r="N1" s="65" t="s">
        <v>50</v>
      </c>
      <c r="O1" s="65"/>
      <c r="P1" s="65"/>
      <c r="Q1" s="65"/>
      <c r="R1" s="65"/>
      <c r="S1" s="65"/>
      <c r="T1" s="65"/>
      <c r="U1" s="65"/>
      <c r="V1" s="65"/>
      <c r="W1" s="77"/>
      <c r="X1" s="39"/>
    </row>
    <row r="2">
      <c r="A2" s="41" t="s">
        <v>94</v>
      </c>
      <c r="B2" s="78" t="s">
        <v>894</v>
      </c>
      <c r="C2" s="78" t="s">
        <v>895</v>
      </c>
      <c r="D2" s="78" t="s">
        <v>896</v>
      </c>
      <c r="E2" s="78" t="s">
        <v>897</v>
      </c>
      <c r="F2" s="78" t="s">
        <v>898</v>
      </c>
      <c r="G2" s="78" t="s">
        <v>899</v>
      </c>
      <c r="H2" s="78" t="s">
        <v>900</v>
      </c>
      <c r="I2" s="78" t="s">
        <v>901</v>
      </c>
      <c r="J2" s="74"/>
      <c r="K2" s="92">
        <v>6051789.0</v>
      </c>
      <c r="L2" s="85">
        <v>1244.18</v>
      </c>
      <c r="M2" s="36">
        <f t="shared" ref="M2:N2" si="1">(K2-K3)*100/K3</f>
        <v>-0.5310237493</v>
      </c>
      <c r="N2" s="36">
        <f t="shared" si="1"/>
        <v>-0.3787302528</v>
      </c>
    </row>
    <row r="3">
      <c r="A3" s="41" t="s">
        <v>95</v>
      </c>
      <c r="B3" s="78" t="s">
        <v>1484</v>
      </c>
      <c r="C3" s="78" t="s">
        <v>1485</v>
      </c>
      <c r="D3" s="78" t="s">
        <v>887</v>
      </c>
      <c r="E3" s="78" t="s">
        <v>1478</v>
      </c>
      <c r="F3" s="78" t="s">
        <v>1486</v>
      </c>
      <c r="G3" s="78" t="s">
        <v>1487</v>
      </c>
      <c r="H3" s="78" t="s">
        <v>1488</v>
      </c>
      <c r="I3" s="78" t="s">
        <v>1489</v>
      </c>
      <c r="J3" s="74"/>
      <c r="K3" s="92">
        <v>6084097.0</v>
      </c>
      <c r="L3" s="85">
        <v>1248.91</v>
      </c>
      <c r="M3" s="36">
        <f t="shared" ref="M3:N3" si="2">(K3-K4)*100/K4</f>
        <v>0.9335876209</v>
      </c>
      <c r="N3" s="36">
        <f t="shared" si="2"/>
        <v>0.5142774362</v>
      </c>
    </row>
    <row r="4">
      <c r="A4" s="41" t="s">
        <v>96</v>
      </c>
      <c r="B4" s="78" t="s">
        <v>1490</v>
      </c>
      <c r="C4" s="78" t="s">
        <v>1491</v>
      </c>
      <c r="D4" s="78" t="s">
        <v>1492</v>
      </c>
      <c r="E4" s="78" t="s">
        <v>1493</v>
      </c>
      <c r="F4" s="78" t="s">
        <v>1494</v>
      </c>
      <c r="G4" s="78" t="s">
        <v>1495</v>
      </c>
      <c r="H4" s="78" t="s">
        <v>1496</v>
      </c>
      <c r="I4" s="78" t="s">
        <v>1497</v>
      </c>
      <c r="J4" s="74"/>
      <c r="K4" s="92">
        <v>6027822.0</v>
      </c>
      <c r="L4" s="85">
        <v>1242.52</v>
      </c>
      <c r="M4" s="36">
        <f t="shared" ref="M4:N4" si="3">(K4-K5)*100/K5</f>
        <v>0.6366776761</v>
      </c>
      <c r="N4" s="36">
        <f t="shared" si="3"/>
        <v>0.08377098302</v>
      </c>
    </row>
    <row r="5">
      <c r="A5" s="41" t="s">
        <v>97</v>
      </c>
      <c r="B5" s="78" t="s">
        <v>1498</v>
      </c>
      <c r="C5" s="78" t="s">
        <v>1499</v>
      </c>
      <c r="D5" s="78" t="s">
        <v>1500</v>
      </c>
      <c r="E5" s="78" t="s">
        <v>1501</v>
      </c>
      <c r="F5" s="78" t="s">
        <v>1502</v>
      </c>
      <c r="G5" s="78" t="s">
        <v>1503</v>
      </c>
      <c r="H5" s="78" t="s">
        <v>1496</v>
      </c>
      <c r="I5" s="78" t="s">
        <v>1458</v>
      </c>
      <c r="J5" s="74"/>
      <c r="K5" s="92">
        <v>5989687.0</v>
      </c>
      <c r="L5" s="85">
        <v>1241.48</v>
      </c>
      <c r="M5" s="36">
        <f t="shared" ref="M5:N5" si="4">(K5-K6)*100/K6</f>
        <v>0.3662638457</v>
      </c>
      <c r="N5" s="36">
        <f t="shared" si="4"/>
        <v>0.1258145687</v>
      </c>
      <c r="P5" s="11" t="s">
        <v>18</v>
      </c>
      <c r="Q5" s="88">
        <v>0.911905239</v>
      </c>
    </row>
    <row r="6">
      <c r="A6" s="41" t="s">
        <v>98</v>
      </c>
      <c r="B6" s="78" t="s">
        <v>1504</v>
      </c>
      <c r="C6" s="78" t="s">
        <v>1505</v>
      </c>
      <c r="D6" s="78" t="s">
        <v>1506</v>
      </c>
      <c r="E6" s="78" t="s">
        <v>1507</v>
      </c>
      <c r="F6" s="78" t="s">
        <v>1508</v>
      </c>
      <c r="G6" s="78" t="s">
        <v>1509</v>
      </c>
      <c r="H6" s="78" t="s">
        <v>1510</v>
      </c>
      <c r="I6" s="78" t="s">
        <v>1511</v>
      </c>
      <c r="J6" s="74"/>
      <c r="K6" s="92">
        <v>5967829.0</v>
      </c>
      <c r="L6" s="85">
        <v>1239.92</v>
      </c>
      <c r="M6" s="36">
        <f t="shared" ref="M6:N6" si="5">(K6-K7)*100/K7</f>
        <v>0.1826774688</v>
      </c>
      <c r="N6" s="36">
        <f t="shared" si="5"/>
        <v>-0.4400192709</v>
      </c>
    </row>
    <row r="7">
      <c r="A7" s="41" t="s">
        <v>99</v>
      </c>
      <c r="B7" s="78" t="s">
        <v>1512</v>
      </c>
      <c r="C7" s="78" t="s">
        <v>1513</v>
      </c>
      <c r="D7" s="78" t="s">
        <v>1506</v>
      </c>
      <c r="E7" s="78" t="s">
        <v>1514</v>
      </c>
      <c r="F7" s="78" t="s">
        <v>1515</v>
      </c>
      <c r="G7" s="78" t="s">
        <v>1516</v>
      </c>
      <c r="H7" s="78" t="s">
        <v>1517</v>
      </c>
      <c r="I7" s="78" t="s">
        <v>1518</v>
      </c>
      <c r="J7" s="74"/>
      <c r="K7" s="92">
        <v>5956947.0</v>
      </c>
      <c r="L7" s="85">
        <v>1245.4</v>
      </c>
      <c r="M7" s="36">
        <f t="shared" ref="M7:N7" si="6">(K7-K8)*100/K8</f>
        <v>-0.4601399218</v>
      </c>
      <c r="N7" s="36">
        <f t="shared" si="6"/>
        <v>-0.7301364622</v>
      </c>
    </row>
    <row r="8">
      <c r="A8" s="41" t="s">
        <v>100</v>
      </c>
      <c r="B8" s="78" t="s">
        <v>1519</v>
      </c>
      <c r="C8" s="78" t="s">
        <v>1520</v>
      </c>
      <c r="D8" s="78" t="s">
        <v>1521</v>
      </c>
      <c r="E8" s="78" t="s">
        <v>1522</v>
      </c>
      <c r="F8" s="78" t="s">
        <v>1523</v>
      </c>
      <c r="G8" s="78" t="s">
        <v>1524</v>
      </c>
      <c r="H8" s="78" t="s">
        <v>1525</v>
      </c>
      <c r="I8" s="78" t="s">
        <v>1526</v>
      </c>
      <c r="J8" s="74"/>
      <c r="K8" s="92">
        <v>5984484.0</v>
      </c>
      <c r="L8" s="85">
        <v>1254.56</v>
      </c>
      <c r="M8" s="36">
        <f t="shared" ref="M8:N8" si="7">(K8-K9)*100/K9</f>
        <v>-0.2765003682</v>
      </c>
      <c r="N8" s="36">
        <f t="shared" si="7"/>
        <v>-0.2250693898</v>
      </c>
    </row>
    <row r="9">
      <c r="A9" s="41" t="s">
        <v>101</v>
      </c>
      <c r="B9" s="78" t="s">
        <v>1527</v>
      </c>
      <c r="C9" s="78" t="s">
        <v>1528</v>
      </c>
      <c r="D9" s="78" t="s">
        <v>1500</v>
      </c>
      <c r="E9" s="78" t="s">
        <v>1529</v>
      </c>
      <c r="F9" s="78" t="s">
        <v>1530</v>
      </c>
      <c r="G9" s="78" t="s">
        <v>1531</v>
      </c>
      <c r="H9" s="78" t="s">
        <v>1323</v>
      </c>
      <c r="I9" s="78" t="s">
        <v>1532</v>
      </c>
      <c r="J9" s="74"/>
      <c r="K9" s="92">
        <v>6001077.0</v>
      </c>
      <c r="L9" s="85">
        <v>1257.39</v>
      </c>
      <c r="M9" s="36">
        <f t="shared" ref="M9:N9" si="8">(K9-K10)*100/K10</f>
        <v>0.5946760435</v>
      </c>
      <c r="N9" s="36">
        <f t="shared" si="8"/>
        <v>0.9846361424</v>
      </c>
    </row>
    <row r="10">
      <c r="A10" s="41" t="s">
        <v>102</v>
      </c>
      <c r="B10" s="78" t="s">
        <v>1533</v>
      </c>
      <c r="C10" s="78" t="s">
        <v>1534</v>
      </c>
      <c r="D10" s="78" t="s">
        <v>1535</v>
      </c>
      <c r="E10" s="78" t="s">
        <v>1536</v>
      </c>
      <c r="F10" s="78" t="s">
        <v>1537</v>
      </c>
      <c r="G10" s="78" t="s">
        <v>1538</v>
      </c>
      <c r="H10" s="78" t="s">
        <v>1539</v>
      </c>
      <c r="I10" s="78" t="s">
        <v>1540</v>
      </c>
      <c r="J10" s="74"/>
      <c r="K10" s="92">
        <v>5965601.0</v>
      </c>
      <c r="L10" s="85">
        <v>1245.13</v>
      </c>
      <c r="M10" s="36">
        <f t="shared" ref="M10:N10" si="9">(K10-K11)*100/K11</f>
        <v>1.576793173</v>
      </c>
      <c r="N10" s="36">
        <f t="shared" si="9"/>
        <v>0.7818886739</v>
      </c>
    </row>
    <row r="11">
      <c r="A11" s="41" t="s">
        <v>103</v>
      </c>
      <c r="B11" s="78" t="s">
        <v>1541</v>
      </c>
      <c r="C11" s="78" t="s">
        <v>1542</v>
      </c>
      <c r="D11" s="78" t="s">
        <v>1543</v>
      </c>
      <c r="E11" s="78" t="s">
        <v>1544</v>
      </c>
      <c r="F11" s="78" t="s">
        <v>999</v>
      </c>
      <c r="G11" s="78" t="s">
        <v>1545</v>
      </c>
      <c r="H11" s="78" t="s">
        <v>1496</v>
      </c>
      <c r="I11" s="78" t="s">
        <v>1546</v>
      </c>
      <c r="J11" s="74"/>
      <c r="K11" s="92">
        <v>5872996.0</v>
      </c>
      <c r="L11" s="85">
        <v>1235.47</v>
      </c>
      <c r="M11" s="36">
        <f t="shared" ref="M11:N11" si="10">(K11-K12)*100/K12</f>
        <v>0.225212503</v>
      </c>
      <c r="N11" s="36">
        <f t="shared" si="10"/>
        <v>0.4937367822</v>
      </c>
    </row>
    <row r="12">
      <c r="A12" s="41" t="s">
        <v>104</v>
      </c>
      <c r="B12" s="78" t="s">
        <v>1547</v>
      </c>
      <c r="C12" s="78" t="s">
        <v>1548</v>
      </c>
      <c r="D12" s="78" t="s">
        <v>1549</v>
      </c>
      <c r="E12" s="78" t="s">
        <v>1550</v>
      </c>
      <c r="F12" s="78" t="s">
        <v>1551</v>
      </c>
      <c r="G12" s="78" t="s">
        <v>1246</v>
      </c>
      <c r="H12" s="78" t="s">
        <v>1306</v>
      </c>
      <c r="I12" s="78" t="s">
        <v>1552</v>
      </c>
      <c r="J12" s="74"/>
      <c r="K12" s="92">
        <v>5859799.0</v>
      </c>
      <c r="L12" s="85">
        <v>1229.4</v>
      </c>
      <c r="M12" s="36">
        <f t="shared" ref="M12:N12" si="11">(K12-K13)*100/K13</f>
        <v>0.4472283414</v>
      </c>
      <c r="N12" s="36">
        <f t="shared" si="11"/>
        <v>0.2225537431</v>
      </c>
    </row>
    <row r="13">
      <c r="A13" s="58">
        <v>41617.0</v>
      </c>
      <c r="B13" s="78" t="s">
        <v>1553</v>
      </c>
      <c r="C13" s="78" t="s">
        <v>1554</v>
      </c>
      <c r="D13" s="78" t="s">
        <v>1555</v>
      </c>
      <c r="E13" s="78" t="s">
        <v>1420</v>
      </c>
      <c r="F13" s="78" t="s">
        <v>1556</v>
      </c>
      <c r="G13" s="78" t="s">
        <v>1557</v>
      </c>
      <c r="H13" s="78" t="s">
        <v>1558</v>
      </c>
      <c r="I13" s="78" t="s">
        <v>1559</v>
      </c>
      <c r="J13" s="74"/>
      <c r="K13" s="92">
        <v>5833709.0</v>
      </c>
      <c r="L13" s="85">
        <v>1226.67</v>
      </c>
      <c r="M13" s="36">
        <f t="shared" ref="M13:N13" si="12">(K13-K14)*100/K14</f>
        <v>-0.4620028781</v>
      </c>
      <c r="N13" s="36">
        <f t="shared" si="12"/>
        <v>-0.3104454323</v>
      </c>
    </row>
    <row r="14">
      <c r="A14" s="58">
        <v>41587.0</v>
      </c>
      <c r="B14" s="78" t="s">
        <v>1560</v>
      </c>
      <c r="C14" s="78" t="s">
        <v>1561</v>
      </c>
      <c r="D14" s="78" t="s">
        <v>1562</v>
      </c>
      <c r="E14" s="78" t="s">
        <v>1563</v>
      </c>
      <c r="F14" s="78" t="s">
        <v>1564</v>
      </c>
      <c r="G14" s="78" t="s">
        <v>1565</v>
      </c>
      <c r="H14" s="78" t="s">
        <v>1566</v>
      </c>
      <c r="I14" s="78" t="s">
        <v>1567</v>
      </c>
      <c r="J14" s="74"/>
      <c r="K14" s="92">
        <v>5860786.0</v>
      </c>
      <c r="L14" s="85">
        <v>1230.49</v>
      </c>
      <c r="M14" s="36">
        <f t="shared" ref="M14:N14" si="13">(K14-K15)*100/K15</f>
        <v>-0.3924453213</v>
      </c>
      <c r="N14" s="36">
        <f t="shared" si="13"/>
        <v>0.100874517</v>
      </c>
    </row>
    <row r="15">
      <c r="A15" s="58">
        <v>41556.0</v>
      </c>
      <c r="B15" s="78" t="s">
        <v>1301</v>
      </c>
      <c r="C15" s="78" t="s">
        <v>1568</v>
      </c>
      <c r="D15" s="78" t="s">
        <v>1569</v>
      </c>
      <c r="E15" s="78" t="s">
        <v>1570</v>
      </c>
      <c r="F15" s="78" t="s">
        <v>1571</v>
      </c>
      <c r="G15" s="78" t="s">
        <v>1572</v>
      </c>
      <c r="H15" s="78" t="s">
        <v>1573</v>
      </c>
      <c r="I15" s="78" t="s">
        <v>1574</v>
      </c>
      <c r="J15" s="74"/>
      <c r="K15" s="92">
        <v>5883877.0</v>
      </c>
      <c r="L15" s="85">
        <v>1229.25</v>
      </c>
      <c r="M15" s="36">
        <f t="shared" ref="M15:N15" si="14">(K15-K16)*100/K16</f>
        <v>1.407725141</v>
      </c>
      <c r="N15" s="36">
        <f t="shared" si="14"/>
        <v>0.9899769964</v>
      </c>
    </row>
    <row r="16">
      <c r="A16" s="58">
        <v>41526.0</v>
      </c>
      <c r="B16" s="78" t="s">
        <v>1575</v>
      </c>
      <c r="C16" s="78" t="s">
        <v>1576</v>
      </c>
      <c r="D16" s="78" t="s">
        <v>1577</v>
      </c>
      <c r="E16" s="78" t="s">
        <v>1578</v>
      </c>
      <c r="F16" s="78" t="s">
        <v>1579</v>
      </c>
      <c r="G16" s="78" t="s">
        <v>1580</v>
      </c>
      <c r="H16" s="78" t="s">
        <v>1573</v>
      </c>
      <c r="I16" s="78" t="s">
        <v>1581</v>
      </c>
      <c r="J16" s="74"/>
      <c r="K16" s="92">
        <v>5802198.0</v>
      </c>
      <c r="L16" s="85">
        <v>1217.2</v>
      </c>
      <c r="M16" s="36">
        <f t="shared" ref="M16:N16" si="15">(K16-K17)*100/K17</f>
        <v>1.886271618</v>
      </c>
      <c r="N16" s="36">
        <f t="shared" si="15"/>
        <v>1.544185736</v>
      </c>
    </row>
    <row r="17">
      <c r="A17" s="58">
        <v>41434.0</v>
      </c>
      <c r="B17" s="78" t="s">
        <v>1582</v>
      </c>
      <c r="C17" s="78" t="s">
        <v>1583</v>
      </c>
      <c r="D17" s="78" t="s">
        <v>1584</v>
      </c>
      <c r="E17" s="78" t="s">
        <v>1436</v>
      </c>
      <c r="F17" s="78" t="s">
        <v>1585</v>
      </c>
      <c r="G17" s="78" t="s">
        <v>1586</v>
      </c>
      <c r="H17" s="78" t="s">
        <v>1323</v>
      </c>
      <c r="I17" s="78" t="s">
        <v>1587</v>
      </c>
      <c r="J17" s="74"/>
      <c r="K17" s="92">
        <v>5694779.0</v>
      </c>
      <c r="L17" s="85">
        <v>1198.69</v>
      </c>
      <c r="M17" s="36">
        <f t="shared" ref="M17:N17" si="16">(K17-K18)*100/K18</f>
        <v>0.9361459719</v>
      </c>
      <c r="N17" s="36">
        <f t="shared" si="16"/>
        <v>0.157084249</v>
      </c>
    </row>
    <row r="18">
      <c r="A18" s="58">
        <v>41403.0</v>
      </c>
      <c r="B18" s="78" t="s">
        <v>1588</v>
      </c>
      <c r="C18" s="78" t="s">
        <v>1589</v>
      </c>
      <c r="D18" s="78" t="s">
        <v>1590</v>
      </c>
      <c r="E18" s="78" t="s">
        <v>1591</v>
      </c>
      <c r="F18" s="78" t="s">
        <v>1592</v>
      </c>
      <c r="G18" s="78" t="s">
        <v>1593</v>
      </c>
      <c r="H18" s="78" t="s">
        <v>1594</v>
      </c>
      <c r="I18" s="78" t="s">
        <v>1595</v>
      </c>
      <c r="J18" s="74"/>
      <c r="K18" s="92">
        <v>5641962.0</v>
      </c>
      <c r="L18" s="85">
        <v>1196.81</v>
      </c>
      <c r="M18" s="36">
        <f t="shared" ref="M18:N18" si="17">(K18-K19)*100/K19</f>
        <v>-0.04978057573</v>
      </c>
      <c r="N18" s="36">
        <f t="shared" si="17"/>
        <v>0.2042918024</v>
      </c>
    </row>
    <row r="19">
      <c r="A19" s="58">
        <v>41373.0</v>
      </c>
      <c r="B19" s="78" t="s">
        <v>1596</v>
      </c>
      <c r="C19" s="78" t="s">
        <v>1597</v>
      </c>
      <c r="D19" s="78" t="s">
        <v>1598</v>
      </c>
      <c r="E19" s="78" t="s">
        <v>1599</v>
      </c>
      <c r="F19" s="78" t="s">
        <v>1592</v>
      </c>
      <c r="G19" s="78" t="s">
        <v>1600</v>
      </c>
      <c r="H19" s="78" t="s">
        <v>1601</v>
      </c>
      <c r="I19" s="78" t="s">
        <v>1602</v>
      </c>
      <c r="J19" s="74"/>
      <c r="K19" s="92">
        <v>5644772.0</v>
      </c>
      <c r="L19" s="85">
        <v>1194.37</v>
      </c>
      <c r="M19" s="36">
        <f t="shared" ref="M19:N19" si="18">(K19-K20)*100/K20</f>
        <v>1.077209633</v>
      </c>
      <c r="N19" s="36">
        <f t="shared" si="18"/>
        <v>1.091004503</v>
      </c>
    </row>
    <row r="20">
      <c r="A20" s="58">
        <v>41342.0</v>
      </c>
      <c r="B20" s="78" t="s">
        <v>1603</v>
      </c>
      <c r="C20" s="78" t="s">
        <v>1604</v>
      </c>
      <c r="D20" s="78" t="s">
        <v>1605</v>
      </c>
      <c r="E20" s="78" t="s">
        <v>1606</v>
      </c>
      <c r="F20" s="78" t="s">
        <v>1607</v>
      </c>
      <c r="G20" s="78" t="s">
        <v>1608</v>
      </c>
      <c r="H20" s="78" t="s">
        <v>1609</v>
      </c>
      <c r="I20" s="78" t="s">
        <v>1610</v>
      </c>
      <c r="J20" s="74"/>
      <c r="K20" s="92">
        <v>5584614.0</v>
      </c>
      <c r="L20" s="85">
        <v>1181.48</v>
      </c>
      <c r="M20" s="36">
        <f t="shared" ref="M20:N20" si="19">(K20-K21)*100/K21</f>
        <v>1.013569855</v>
      </c>
      <c r="N20" s="36">
        <f t="shared" si="19"/>
        <v>-0.201880274</v>
      </c>
    </row>
    <row r="21">
      <c r="A21" s="41" t="s">
        <v>105</v>
      </c>
      <c r="B21" s="78" t="s">
        <v>1611</v>
      </c>
      <c r="C21" s="78" t="s">
        <v>1612</v>
      </c>
      <c r="D21" s="78" t="s">
        <v>1613</v>
      </c>
      <c r="E21" s="78" t="s">
        <v>1574</v>
      </c>
      <c r="F21" s="78" t="s">
        <v>1614</v>
      </c>
      <c r="G21" s="78" t="s">
        <v>1615</v>
      </c>
      <c r="H21" s="78" t="s">
        <v>1616</v>
      </c>
      <c r="I21" s="78" t="s">
        <v>1617</v>
      </c>
      <c r="J21" s="74"/>
      <c r="K21" s="92">
        <v>5528578.0</v>
      </c>
      <c r="L21" s="85">
        <v>1183.87</v>
      </c>
      <c r="M21" s="36">
        <f t="shared" ref="M21:N21" si="20">(K21-K22)*100/K22</f>
        <v>-1.594840606</v>
      </c>
      <c r="N21" s="36">
        <f t="shared" si="20"/>
        <v>-1.45338916</v>
      </c>
    </row>
    <row r="22">
      <c r="A22" s="41" t="s">
        <v>106</v>
      </c>
      <c r="B22" s="78" t="s">
        <v>948</v>
      </c>
      <c r="C22" s="78" t="s">
        <v>949</v>
      </c>
      <c r="D22" s="78" t="s">
        <v>950</v>
      </c>
      <c r="E22" s="78" t="s">
        <v>951</v>
      </c>
      <c r="F22" s="78" t="s">
        <v>952</v>
      </c>
      <c r="G22" s="78" t="s">
        <v>953</v>
      </c>
      <c r="H22" s="78" t="s">
        <v>954</v>
      </c>
      <c r="I22" s="78" t="s">
        <v>955</v>
      </c>
      <c r="J22" s="74"/>
      <c r="K22" s="92">
        <v>5618179.0</v>
      </c>
      <c r="L22" s="85">
        <v>1201.33</v>
      </c>
      <c r="M22" s="36">
        <f t="shared" ref="M22:N22" si="21">(K22-K23)*100/K23</f>
        <v>0.9251113904</v>
      </c>
      <c r="N22" s="36">
        <f t="shared" si="21"/>
        <v>0.4397735918</v>
      </c>
    </row>
    <row r="23">
      <c r="A23" s="41" t="s">
        <v>107</v>
      </c>
      <c r="B23" s="78" t="s">
        <v>1618</v>
      </c>
      <c r="C23" s="78" t="s">
        <v>1619</v>
      </c>
      <c r="D23" s="78" t="s">
        <v>1620</v>
      </c>
      <c r="E23" s="78" t="s">
        <v>1621</v>
      </c>
      <c r="F23" s="78" t="s">
        <v>1622</v>
      </c>
      <c r="G23" s="78" t="s">
        <v>1623</v>
      </c>
      <c r="H23" s="78" t="s">
        <v>1624</v>
      </c>
      <c r="I23" s="78" t="s">
        <v>1625</v>
      </c>
      <c r="J23" s="74"/>
      <c r="K23" s="92">
        <v>5566681.0</v>
      </c>
      <c r="L23" s="85">
        <v>1196.07</v>
      </c>
      <c r="M23" s="36">
        <f t="shared" ref="M23:N23" si="22">(K23-K24)*100/K24</f>
        <v>0.6835733847</v>
      </c>
      <c r="N23" s="36">
        <f t="shared" si="22"/>
        <v>0.2648984416</v>
      </c>
    </row>
    <row r="24">
      <c r="A24" s="41" t="s">
        <v>108</v>
      </c>
      <c r="B24" s="78" t="s">
        <v>1626</v>
      </c>
      <c r="C24" s="78" t="s">
        <v>1627</v>
      </c>
      <c r="D24" s="78" t="s">
        <v>1628</v>
      </c>
      <c r="E24" s="78" t="s">
        <v>1629</v>
      </c>
      <c r="F24" s="78" t="s">
        <v>1630</v>
      </c>
      <c r="G24" s="78" t="s">
        <v>1631</v>
      </c>
      <c r="H24" s="78" t="s">
        <v>1632</v>
      </c>
      <c r="I24" s="78" t="s">
        <v>1633</v>
      </c>
      <c r="J24" s="74"/>
      <c r="K24" s="92">
        <v>5528887.0</v>
      </c>
      <c r="L24" s="85">
        <v>1192.91</v>
      </c>
      <c r="M24" s="36">
        <f t="shared" ref="M24:N24" si="23">(K24-K25)*100/K25</f>
        <v>-2.526826386</v>
      </c>
      <c r="N24" s="36">
        <f t="shared" si="23"/>
        <v>-2.046262615</v>
      </c>
    </row>
    <row r="25">
      <c r="A25" s="41" t="s">
        <v>109</v>
      </c>
      <c r="B25" s="78" t="s">
        <v>1634</v>
      </c>
      <c r="C25" s="78" t="s">
        <v>1635</v>
      </c>
      <c r="D25" s="78" t="s">
        <v>1636</v>
      </c>
      <c r="E25" s="78" t="s">
        <v>1637</v>
      </c>
      <c r="F25" s="78" t="s">
        <v>1638</v>
      </c>
      <c r="G25" s="78" t="s">
        <v>1639</v>
      </c>
      <c r="H25" s="78" t="s">
        <v>1640</v>
      </c>
      <c r="I25" s="78" t="s">
        <v>1641</v>
      </c>
      <c r="J25" s="74"/>
      <c r="K25" s="92">
        <v>5672214.0</v>
      </c>
      <c r="L25" s="85">
        <v>1217.83</v>
      </c>
      <c r="M25" s="36">
        <f t="shared" ref="M25:N25" si="24">(K25-K26)*100/K26</f>
        <v>0.03932991698</v>
      </c>
      <c r="N25" s="36">
        <f t="shared" si="24"/>
        <v>0.0328560985</v>
      </c>
    </row>
    <row r="26">
      <c r="A26" s="41" t="s">
        <v>110</v>
      </c>
      <c r="B26" s="78" t="s">
        <v>1642</v>
      </c>
      <c r="C26" s="78" t="s">
        <v>1643</v>
      </c>
      <c r="D26" s="78" t="s">
        <v>1644</v>
      </c>
      <c r="E26" s="78" t="s">
        <v>1645</v>
      </c>
      <c r="F26" s="78" t="s">
        <v>1646</v>
      </c>
      <c r="G26" s="78" t="s">
        <v>1593</v>
      </c>
      <c r="H26" s="78" t="s">
        <v>1647</v>
      </c>
      <c r="I26" s="78" t="s">
        <v>1648</v>
      </c>
      <c r="J26" s="74"/>
      <c r="K26" s="92">
        <v>5669984.0</v>
      </c>
      <c r="L26" s="85">
        <v>1217.43</v>
      </c>
      <c r="M26" s="36">
        <f t="shared" ref="M26:N26" si="25">(K26-K27)*100/K27</f>
        <v>0.4255255839</v>
      </c>
      <c r="N26" s="36">
        <f t="shared" si="25"/>
        <v>0.1398336802</v>
      </c>
    </row>
    <row r="27">
      <c r="A27" s="41" t="s">
        <v>111</v>
      </c>
      <c r="B27" s="78" t="s">
        <v>1649</v>
      </c>
      <c r="C27" s="78" t="s">
        <v>1650</v>
      </c>
      <c r="D27" s="78" t="s">
        <v>1651</v>
      </c>
      <c r="E27" s="78" t="s">
        <v>1652</v>
      </c>
      <c r="F27" s="78" t="s">
        <v>1653</v>
      </c>
      <c r="G27" s="78" t="s">
        <v>1654</v>
      </c>
      <c r="H27" s="78" t="s">
        <v>1655</v>
      </c>
      <c r="I27" s="78" t="s">
        <v>1656</v>
      </c>
      <c r="J27" s="74"/>
      <c r="K27" s="92">
        <v>5645959.0</v>
      </c>
      <c r="L27" s="85">
        <v>1215.73</v>
      </c>
      <c r="M27" s="36">
        <f t="shared" ref="M27:N27" si="26">(K27-K28)*100/K28</f>
        <v>1.279111005</v>
      </c>
      <c r="N27" s="36">
        <f t="shared" si="26"/>
        <v>1.074991686</v>
      </c>
    </row>
    <row r="28">
      <c r="A28" s="41" t="s">
        <v>112</v>
      </c>
      <c r="B28" s="78" t="s">
        <v>1657</v>
      </c>
      <c r="C28" s="78" t="s">
        <v>1658</v>
      </c>
      <c r="D28" s="78" t="s">
        <v>1659</v>
      </c>
      <c r="E28" s="78" t="s">
        <v>1660</v>
      </c>
      <c r="F28" s="78" t="s">
        <v>1661</v>
      </c>
      <c r="G28" s="78" t="s">
        <v>1662</v>
      </c>
      <c r="H28" s="78" t="s">
        <v>1663</v>
      </c>
      <c r="I28" s="78" t="s">
        <v>1664</v>
      </c>
      <c r="J28" s="74"/>
      <c r="K28" s="92">
        <v>5574653.0</v>
      </c>
      <c r="L28" s="85">
        <v>1202.8</v>
      </c>
      <c r="M28" s="36">
        <f t="shared" ref="M28:N28" si="27">(K28-K29)*100/K29</f>
        <v>-0.6360402236</v>
      </c>
      <c r="N28" s="36">
        <f t="shared" si="27"/>
        <v>-0.7901812963</v>
      </c>
    </row>
    <row r="29">
      <c r="A29" s="41" t="s">
        <v>113</v>
      </c>
      <c r="B29" s="78" t="s">
        <v>1665</v>
      </c>
      <c r="C29" s="78" t="s">
        <v>1643</v>
      </c>
      <c r="D29" s="78" t="s">
        <v>1666</v>
      </c>
      <c r="E29" s="78" t="s">
        <v>1667</v>
      </c>
      <c r="F29" s="78" t="s">
        <v>1668</v>
      </c>
      <c r="G29" s="78" t="s">
        <v>1615</v>
      </c>
      <c r="H29" s="78" t="s">
        <v>954</v>
      </c>
      <c r="I29" s="78" t="s">
        <v>1664</v>
      </c>
      <c r="J29" s="74"/>
      <c r="K29" s="92">
        <v>5610337.0</v>
      </c>
      <c r="L29" s="85">
        <v>1212.38</v>
      </c>
      <c r="M29" s="36">
        <f t="shared" ref="M29:N29" si="28">(K29-K30)*100/K30</f>
        <v>0.8802305325</v>
      </c>
      <c r="N29" s="36">
        <f t="shared" si="28"/>
        <v>1.223992252</v>
      </c>
    </row>
    <row r="30">
      <c r="A30" s="41" t="s">
        <v>114</v>
      </c>
      <c r="B30" s="78" t="s">
        <v>922</v>
      </c>
      <c r="C30" s="78" t="s">
        <v>1669</v>
      </c>
      <c r="D30" s="78" t="s">
        <v>1659</v>
      </c>
      <c r="E30" s="78" t="s">
        <v>1670</v>
      </c>
      <c r="F30" s="78" t="s">
        <v>1671</v>
      </c>
      <c r="G30" s="78" t="s">
        <v>1672</v>
      </c>
      <c r="H30" s="78" t="s">
        <v>1673</v>
      </c>
      <c r="I30" s="78" t="s">
        <v>1674</v>
      </c>
      <c r="J30" s="74"/>
      <c r="K30" s="92">
        <v>5561384.0</v>
      </c>
      <c r="L30" s="85">
        <v>1197.72</v>
      </c>
      <c r="M30" s="36">
        <f t="shared" ref="M30:N30" si="29">(K30-K31)*100/K31</f>
        <v>-1.146451348</v>
      </c>
      <c r="N30" s="36">
        <f t="shared" si="29"/>
        <v>-0.6618561831</v>
      </c>
    </row>
    <row r="31">
      <c r="A31" s="41" t="s">
        <v>115</v>
      </c>
      <c r="B31" s="78" t="s">
        <v>1675</v>
      </c>
      <c r="C31" s="78" t="s">
        <v>1676</v>
      </c>
      <c r="D31" s="78" t="s">
        <v>1677</v>
      </c>
      <c r="E31" s="78" t="s">
        <v>1054</v>
      </c>
      <c r="F31" s="78" t="s">
        <v>1678</v>
      </c>
      <c r="G31" s="78" t="s">
        <v>1679</v>
      </c>
      <c r="H31" s="78" t="s">
        <v>1680</v>
      </c>
      <c r="I31" s="78" t="s">
        <v>1681</v>
      </c>
      <c r="J31" s="74"/>
      <c r="K31" s="92">
        <v>5625882.0</v>
      </c>
      <c r="L31" s="85">
        <v>1205.7</v>
      </c>
      <c r="M31" s="36">
        <f t="shared" ref="M31:N31" si="30">(K31-K32)*100/K32</f>
        <v>0.5312579072</v>
      </c>
      <c r="N31" s="36">
        <f t="shared" si="30"/>
        <v>-0.3207724995</v>
      </c>
    </row>
    <row r="32">
      <c r="A32" s="41" t="s">
        <v>116</v>
      </c>
      <c r="B32" s="78" t="s">
        <v>1682</v>
      </c>
      <c r="C32" s="78" t="s">
        <v>1683</v>
      </c>
      <c r="D32" s="78" t="s">
        <v>1684</v>
      </c>
      <c r="E32" s="78" t="s">
        <v>1685</v>
      </c>
      <c r="F32" s="78" t="s">
        <v>1686</v>
      </c>
      <c r="G32" s="78" t="s">
        <v>1687</v>
      </c>
      <c r="H32" s="78" t="s">
        <v>1688</v>
      </c>
      <c r="I32" s="78" t="s">
        <v>1681</v>
      </c>
      <c r="J32" s="74"/>
      <c r="K32" s="92">
        <v>5596152.0</v>
      </c>
      <c r="L32" s="85">
        <v>1209.58</v>
      </c>
      <c r="M32" s="36">
        <f t="shared" ref="M32:N32" si="31">(K32-K33)*100/K33</f>
        <v>-1.070184343</v>
      </c>
      <c r="N32" s="36">
        <f t="shared" si="31"/>
        <v>-1.74563591</v>
      </c>
    </row>
    <row r="33">
      <c r="A33" s="41" t="s">
        <v>117</v>
      </c>
      <c r="B33" s="78" t="s">
        <v>1689</v>
      </c>
      <c r="C33" s="78" t="s">
        <v>1690</v>
      </c>
      <c r="D33" s="78" t="s">
        <v>1691</v>
      </c>
      <c r="E33" s="78" t="s">
        <v>1692</v>
      </c>
      <c r="F33" s="78" t="s">
        <v>1693</v>
      </c>
      <c r="G33" s="78" t="s">
        <v>1694</v>
      </c>
      <c r="H33" s="78" t="s">
        <v>1695</v>
      </c>
      <c r="I33" s="78" t="s">
        <v>1552</v>
      </c>
      <c r="J33" s="74"/>
      <c r="K33" s="92">
        <v>5656689.0</v>
      </c>
      <c r="L33" s="85">
        <v>1231.07</v>
      </c>
      <c r="M33" s="36">
        <f t="shared" ref="M33:N33" si="32">(K33-K34)*100/K34</f>
        <v>0.01055499097</v>
      </c>
      <c r="N33" s="36">
        <f t="shared" si="32"/>
        <v>-0.6464473642</v>
      </c>
    </row>
    <row r="34">
      <c r="A34" s="41" t="s">
        <v>118</v>
      </c>
      <c r="B34" s="78" t="s">
        <v>1696</v>
      </c>
      <c r="C34" s="78" t="s">
        <v>1697</v>
      </c>
      <c r="D34" s="78" t="s">
        <v>1698</v>
      </c>
      <c r="E34" s="78" t="s">
        <v>1699</v>
      </c>
      <c r="F34" s="78" t="s">
        <v>1700</v>
      </c>
      <c r="G34" s="78" t="s">
        <v>1701</v>
      </c>
      <c r="H34" s="78" t="s">
        <v>1702</v>
      </c>
      <c r="I34" s="78" t="s">
        <v>1552</v>
      </c>
      <c r="J34" s="74"/>
      <c r="K34" s="92">
        <v>5656092.0</v>
      </c>
      <c r="L34" s="85">
        <v>1239.08</v>
      </c>
      <c r="M34" s="36">
        <f t="shared" ref="M34:N34" si="33">(K34-K35)*100/K35</f>
        <v>0.4038277094</v>
      </c>
      <c r="N34" s="36">
        <f t="shared" si="33"/>
        <v>-0.1217162802</v>
      </c>
    </row>
    <row r="35">
      <c r="A35" s="58">
        <v>41616.0</v>
      </c>
      <c r="B35" s="78" t="s">
        <v>1703</v>
      </c>
      <c r="C35" s="78" t="s">
        <v>1704</v>
      </c>
      <c r="D35" s="78" t="s">
        <v>1705</v>
      </c>
      <c r="E35" s="78" t="s">
        <v>1706</v>
      </c>
      <c r="F35" s="78" t="s">
        <v>1707</v>
      </c>
      <c r="G35" s="78" t="s">
        <v>1708</v>
      </c>
      <c r="H35" s="78" t="s">
        <v>1709</v>
      </c>
      <c r="I35" s="78" t="s">
        <v>1710</v>
      </c>
      <c r="J35" s="74"/>
      <c r="K35" s="92">
        <v>5633343.0</v>
      </c>
      <c r="L35" s="85">
        <v>1240.59</v>
      </c>
      <c r="M35" s="36">
        <f t="shared" ref="M35:N35" si="34">(K35-K36)*100/K36</f>
        <v>-0.09596091619</v>
      </c>
      <c r="N35" s="36">
        <f t="shared" si="34"/>
        <v>0.2334976165</v>
      </c>
    </row>
    <row r="36">
      <c r="A36" s="58">
        <v>41525.0</v>
      </c>
      <c r="B36" s="78" t="s">
        <v>1711</v>
      </c>
      <c r="C36" s="78" t="s">
        <v>1712</v>
      </c>
      <c r="D36" s="78" t="s">
        <v>1713</v>
      </c>
      <c r="E36" s="78" t="s">
        <v>1714</v>
      </c>
      <c r="F36" s="78" t="s">
        <v>1715</v>
      </c>
      <c r="G36" s="78" t="s">
        <v>1716</v>
      </c>
      <c r="H36" s="78" t="s">
        <v>1717</v>
      </c>
      <c r="I36" s="78" t="s">
        <v>1718</v>
      </c>
      <c r="J36" s="74"/>
      <c r="K36" s="92">
        <v>5638754.0</v>
      </c>
      <c r="L36" s="85">
        <v>1237.7</v>
      </c>
      <c r="M36" s="36">
        <f t="shared" ref="M36:N36" si="35">(K36-K37)*100/K37</f>
        <v>0.4622104682</v>
      </c>
      <c r="N36" s="36">
        <f t="shared" si="35"/>
        <v>0.05011801985</v>
      </c>
    </row>
    <row r="37">
      <c r="A37" s="58">
        <v>41494.0</v>
      </c>
      <c r="B37" s="78" t="s">
        <v>1719</v>
      </c>
      <c r="C37" s="78" t="s">
        <v>1720</v>
      </c>
      <c r="D37" s="78" t="s">
        <v>1721</v>
      </c>
      <c r="E37" s="78" t="s">
        <v>1722</v>
      </c>
      <c r="F37" s="78" t="s">
        <v>1723</v>
      </c>
      <c r="G37" s="78" t="s">
        <v>1516</v>
      </c>
      <c r="H37" s="78" t="s">
        <v>1724</v>
      </c>
      <c r="I37" s="78" t="s">
        <v>1648</v>
      </c>
      <c r="J37" s="74"/>
      <c r="K37" s="92">
        <v>5612811.0</v>
      </c>
      <c r="L37" s="85">
        <v>1237.08</v>
      </c>
      <c r="M37" s="36">
        <f t="shared" ref="M37:N37" si="36">(K37-K38)*100/K38</f>
        <v>1.057366075</v>
      </c>
      <c r="N37" s="36">
        <f t="shared" si="36"/>
        <v>0.5037046666</v>
      </c>
    </row>
    <row r="38">
      <c r="A38" s="58">
        <v>41463.0</v>
      </c>
      <c r="B38" s="78" t="s">
        <v>1725</v>
      </c>
      <c r="C38" s="78" t="s">
        <v>1589</v>
      </c>
      <c r="D38" s="78" t="s">
        <v>1726</v>
      </c>
      <c r="E38" s="78" t="s">
        <v>1727</v>
      </c>
      <c r="F38" s="78" t="s">
        <v>1728</v>
      </c>
      <c r="G38" s="78" t="s">
        <v>1729</v>
      </c>
      <c r="H38" s="78" t="s">
        <v>1730</v>
      </c>
      <c r="I38" s="78" t="s">
        <v>1731</v>
      </c>
      <c r="J38" s="74"/>
      <c r="K38" s="92">
        <v>5554084.0</v>
      </c>
      <c r="L38" s="85">
        <v>1230.88</v>
      </c>
      <c r="M38" s="36">
        <f t="shared" ref="M38:N38" si="37">(K38-K39)*100/K39</f>
        <v>-1.560073767</v>
      </c>
      <c r="N38" s="36">
        <f t="shared" si="37"/>
        <v>-0.7378853737</v>
      </c>
    </row>
    <row r="39">
      <c r="A39" s="58">
        <v>41433.0</v>
      </c>
      <c r="B39" s="78" t="s">
        <v>1732</v>
      </c>
      <c r="C39" s="78" t="s">
        <v>1733</v>
      </c>
      <c r="D39" s="78" t="s">
        <v>1734</v>
      </c>
      <c r="E39" s="78" t="s">
        <v>1735</v>
      </c>
      <c r="F39" s="78" t="s">
        <v>1736</v>
      </c>
      <c r="G39" s="78" t="s">
        <v>1737</v>
      </c>
      <c r="H39" s="78" t="s">
        <v>1738</v>
      </c>
      <c r="I39" s="78" t="s">
        <v>1739</v>
      </c>
      <c r="J39" s="74"/>
      <c r="K39" s="92">
        <v>5642105.0</v>
      </c>
      <c r="L39" s="85">
        <v>1240.03</v>
      </c>
      <c r="M39" s="36">
        <f t="shared" ref="M39:N39" si="38">(K39-K40)*100/K40</f>
        <v>-0.6397364625</v>
      </c>
      <c r="N39" s="36">
        <f t="shared" si="38"/>
        <v>-1.065119916</v>
      </c>
    </row>
    <row r="40">
      <c r="A40" s="58">
        <v>41402.0</v>
      </c>
      <c r="B40" s="78" t="s">
        <v>1740</v>
      </c>
      <c r="C40" s="78" t="s">
        <v>1741</v>
      </c>
      <c r="D40" s="78" t="s">
        <v>1742</v>
      </c>
      <c r="E40" s="78" t="s">
        <v>1743</v>
      </c>
      <c r="F40" s="78" t="s">
        <v>1744</v>
      </c>
      <c r="G40" s="78" t="s">
        <v>1745</v>
      </c>
      <c r="H40" s="78" t="s">
        <v>1746</v>
      </c>
      <c r="I40" s="78" t="s">
        <v>1747</v>
      </c>
      <c r="J40" s="74"/>
      <c r="K40" s="92">
        <v>5678432.0</v>
      </c>
      <c r="L40" s="85">
        <v>1253.38</v>
      </c>
      <c r="M40" s="36">
        <f t="shared" ref="M40:N40" si="39">(K40-K41)*100/K41</f>
        <v>0.382105343</v>
      </c>
      <c r="N40" s="36">
        <f t="shared" si="39"/>
        <v>-0.03030883104</v>
      </c>
    </row>
    <row r="41">
      <c r="A41" s="58">
        <v>41313.0</v>
      </c>
      <c r="B41" s="78" t="s">
        <v>1748</v>
      </c>
      <c r="C41" s="78" t="s">
        <v>1749</v>
      </c>
      <c r="D41" s="78" t="s">
        <v>1750</v>
      </c>
      <c r="E41" s="78" t="s">
        <v>1751</v>
      </c>
      <c r="F41" s="78" t="s">
        <v>1752</v>
      </c>
      <c r="G41" s="78" t="s">
        <v>1753</v>
      </c>
      <c r="H41" s="78" t="s">
        <v>1680</v>
      </c>
      <c r="I41" s="78" t="s">
        <v>1754</v>
      </c>
      <c r="J41" s="74"/>
      <c r="K41" s="92">
        <v>5656817.0</v>
      </c>
      <c r="L41" s="85">
        <v>1253.76</v>
      </c>
      <c r="M41" s="36">
        <f t="shared" ref="M41:N41" si="40">(K41-K42)*100/K42</f>
        <v>-0.8318508177</v>
      </c>
      <c r="N41" s="36">
        <f t="shared" si="40"/>
        <v>-0.3148554527</v>
      </c>
    </row>
    <row r="42">
      <c r="A42" s="58">
        <v>41282.0</v>
      </c>
      <c r="B42" s="78" t="s">
        <v>1755</v>
      </c>
      <c r="C42" s="78" t="s">
        <v>1756</v>
      </c>
      <c r="D42" s="78" t="s">
        <v>1562</v>
      </c>
      <c r="E42" s="78" t="s">
        <v>1757</v>
      </c>
      <c r="F42" s="78" t="s">
        <v>1758</v>
      </c>
      <c r="G42" s="78" t="s">
        <v>1759</v>
      </c>
      <c r="H42" s="78" t="s">
        <v>1760</v>
      </c>
      <c r="I42" s="78" t="s">
        <v>1761</v>
      </c>
      <c r="J42" s="74"/>
      <c r="K42" s="92">
        <v>5704268.0</v>
      </c>
      <c r="L42" s="85">
        <v>1257.72</v>
      </c>
      <c r="M42" s="36">
        <f t="shared" ref="M42:N42" si="41">(K42-K43)*100/K43</f>
        <v>1.895626911</v>
      </c>
      <c r="N42" s="36">
        <f t="shared" si="41"/>
        <v>2.095949347</v>
      </c>
    </row>
    <row r="43">
      <c r="A43" s="41" t="s">
        <v>119</v>
      </c>
      <c r="B43" s="78" t="s">
        <v>1762</v>
      </c>
      <c r="C43" s="78" t="s">
        <v>1763</v>
      </c>
      <c r="D43" s="78" t="s">
        <v>1764</v>
      </c>
      <c r="E43" s="78" t="s">
        <v>1765</v>
      </c>
      <c r="F43" s="78" t="s">
        <v>1766</v>
      </c>
      <c r="G43" s="78" t="s">
        <v>1767</v>
      </c>
      <c r="H43" s="78" t="s">
        <v>1768</v>
      </c>
      <c r="I43" s="78" t="s">
        <v>1769</v>
      </c>
      <c r="J43" s="74"/>
      <c r="K43" s="92">
        <v>5598148.0</v>
      </c>
      <c r="L43" s="85">
        <v>1231.9</v>
      </c>
      <c r="M43" s="36">
        <f t="shared" ref="M43:N43" si="42">(K43-K44)*100/K44</f>
        <v>2.670330031</v>
      </c>
      <c r="N43" s="36">
        <f t="shared" si="42"/>
        <v>0.4009845311</v>
      </c>
    </row>
    <row r="44">
      <c r="A44" s="41" t="s">
        <v>120</v>
      </c>
      <c r="B44" s="78" t="s">
        <v>1770</v>
      </c>
      <c r="C44" s="78" t="s">
        <v>1771</v>
      </c>
      <c r="D44" s="78" t="s">
        <v>1772</v>
      </c>
      <c r="E44" s="78" t="s">
        <v>1773</v>
      </c>
      <c r="F44" s="78" t="s">
        <v>1774</v>
      </c>
      <c r="G44" s="78" t="s">
        <v>1775</v>
      </c>
      <c r="H44" s="78" t="s">
        <v>1773</v>
      </c>
      <c r="I44" s="78" t="s">
        <v>1776</v>
      </c>
      <c r="J44" s="74"/>
      <c r="K44" s="92">
        <v>5452547.0</v>
      </c>
      <c r="L44" s="85">
        <v>1226.98</v>
      </c>
      <c r="M44" s="36">
        <f t="shared" ref="M44:N44" si="43">(K44-K45)*100/K45</f>
        <v>0.3305682019</v>
      </c>
      <c r="N44" s="36">
        <f t="shared" si="43"/>
        <v>0.3205075794</v>
      </c>
    </row>
    <row r="45">
      <c r="A45" s="41" t="s">
        <v>121</v>
      </c>
      <c r="B45" s="78" t="s">
        <v>956</v>
      </c>
      <c r="C45" s="78" t="s">
        <v>957</v>
      </c>
      <c r="D45" s="78" t="s">
        <v>958</v>
      </c>
      <c r="E45" s="78" t="s">
        <v>959</v>
      </c>
      <c r="F45" s="78" t="s">
        <v>960</v>
      </c>
      <c r="G45" s="78" t="s">
        <v>961</v>
      </c>
      <c r="H45" s="78" t="s">
        <v>962</v>
      </c>
      <c r="I45" s="78" t="s">
        <v>963</v>
      </c>
      <c r="J45" s="74"/>
      <c r="K45" s="92">
        <v>5434582.0</v>
      </c>
      <c r="L45" s="85">
        <v>1223.06</v>
      </c>
      <c r="M45" s="36">
        <f t="shared" ref="M45:N45" si="44">(K45-K46)*100/K46</f>
        <v>0.01925081568</v>
      </c>
      <c r="N45" s="36">
        <f t="shared" si="44"/>
        <v>-0.424173838</v>
      </c>
    </row>
    <row r="46">
      <c r="A46" s="41" t="s">
        <v>122</v>
      </c>
      <c r="B46" s="78" t="s">
        <v>1777</v>
      </c>
      <c r="C46" s="78" t="s">
        <v>1778</v>
      </c>
      <c r="D46" s="78" t="s">
        <v>1562</v>
      </c>
      <c r="E46" s="78" t="s">
        <v>1779</v>
      </c>
      <c r="F46" s="78" t="s">
        <v>1780</v>
      </c>
      <c r="G46" s="78" t="s">
        <v>1781</v>
      </c>
      <c r="H46" s="78" t="s">
        <v>1243</v>
      </c>
      <c r="I46" s="78" t="s">
        <v>1587</v>
      </c>
      <c r="J46" s="74"/>
      <c r="K46" s="92">
        <v>5433536.0</v>
      </c>
      <c r="L46" s="85">
        <v>1228.27</v>
      </c>
      <c r="M46" s="36">
        <f t="shared" ref="M46:N46" si="45">(K46-K47)*100/K47</f>
        <v>0.07754185326</v>
      </c>
      <c r="N46" s="36">
        <f t="shared" si="45"/>
        <v>-0.5223856421</v>
      </c>
    </row>
    <row r="47">
      <c r="A47" s="41" t="s">
        <v>123</v>
      </c>
      <c r="B47" s="78" t="s">
        <v>1782</v>
      </c>
      <c r="C47" s="78" t="s">
        <v>1783</v>
      </c>
      <c r="D47" s="78" t="s">
        <v>1543</v>
      </c>
      <c r="E47" s="78" t="s">
        <v>1652</v>
      </c>
      <c r="F47" s="78" t="s">
        <v>1784</v>
      </c>
      <c r="G47" s="78" t="s">
        <v>1785</v>
      </c>
      <c r="H47" s="78" t="s">
        <v>1786</v>
      </c>
      <c r="I47" s="78" t="s">
        <v>1602</v>
      </c>
      <c r="J47" s="74"/>
      <c r="K47" s="92">
        <v>5429326.0</v>
      </c>
      <c r="L47" s="85">
        <v>1234.72</v>
      </c>
      <c r="M47" s="36">
        <f t="shared" ref="M47:N47" si="46">(K47-K48)*100/K48</f>
        <v>1.197333576</v>
      </c>
      <c r="N47" s="36">
        <f t="shared" si="46"/>
        <v>0.39598325</v>
      </c>
    </row>
    <row r="48">
      <c r="A48" s="41" t="s">
        <v>124</v>
      </c>
      <c r="B48" s="78" t="s">
        <v>1787</v>
      </c>
      <c r="C48" s="78" t="s">
        <v>1788</v>
      </c>
      <c r="D48" s="78" t="s">
        <v>1789</v>
      </c>
      <c r="E48" s="78" t="s">
        <v>1790</v>
      </c>
      <c r="F48" s="78" t="s">
        <v>1791</v>
      </c>
      <c r="G48" s="78" t="s">
        <v>1792</v>
      </c>
      <c r="H48" s="78" t="s">
        <v>1267</v>
      </c>
      <c r="I48" s="78" t="s">
        <v>1793</v>
      </c>
      <c r="J48" s="74"/>
      <c r="K48" s="92">
        <v>5365088.0</v>
      </c>
      <c r="L48" s="85">
        <v>1229.85</v>
      </c>
      <c r="M48" s="36">
        <f t="shared" ref="M48:N48" si="47">(K48-K49)*100/K49</f>
        <v>-0.4267936432</v>
      </c>
      <c r="N48" s="36">
        <f t="shared" si="47"/>
        <v>-0.7969477225</v>
      </c>
    </row>
    <row r="49">
      <c r="A49" s="41" t="s">
        <v>125</v>
      </c>
      <c r="B49" s="78" t="s">
        <v>1794</v>
      </c>
      <c r="C49" s="78" t="s">
        <v>1795</v>
      </c>
      <c r="D49" s="78" t="s">
        <v>1796</v>
      </c>
      <c r="E49" s="78" t="s">
        <v>1797</v>
      </c>
      <c r="F49" s="78" t="s">
        <v>1798</v>
      </c>
      <c r="G49" s="78" t="s">
        <v>1799</v>
      </c>
      <c r="H49" s="78" t="s">
        <v>1800</v>
      </c>
      <c r="I49" s="78" t="s">
        <v>1602</v>
      </c>
      <c r="J49" s="74"/>
      <c r="K49" s="92">
        <v>5388084.0</v>
      </c>
      <c r="L49" s="85">
        <v>1239.73</v>
      </c>
      <c r="M49" s="36">
        <f t="shared" ref="M49:N49" si="48">(K49-K50)*100/K50</f>
        <v>0.1287083561</v>
      </c>
      <c r="N49" s="36">
        <f t="shared" si="48"/>
        <v>0.04357685262</v>
      </c>
    </row>
    <row r="50">
      <c r="A50" s="41" t="s">
        <v>126</v>
      </c>
      <c r="B50" s="78" t="s">
        <v>1801</v>
      </c>
      <c r="C50" s="78" t="s">
        <v>1802</v>
      </c>
      <c r="D50" s="78" t="s">
        <v>1803</v>
      </c>
      <c r="E50" s="78" t="s">
        <v>1804</v>
      </c>
      <c r="F50" s="78" t="s">
        <v>1805</v>
      </c>
      <c r="G50" s="78" t="s">
        <v>1806</v>
      </c>
      <c r="H50" s="78" t="s">
        <v>1457</v>
      </c>
      <c r="I50" s="78" t="s">
        <v>1807</v>
      </c>
      <c r="J50" s="74"/>
      <c r="K50" s="92">
        <v>5381158.0</v>
      </c>
      <c r="L50" s="85">
        <v>1239.19</v>
      </c>
      <c r="M50" s="36">
        <f t="shared" ref="M50:N50" si="49">(K50-K51)*100/K51</f>
        <v>0.5790273559</v>
      </c>
      <c r="N50" s="36">
        <f t="shared" si="49"/>
        <v>0.4002430626</v>
      </c>
    </row>
    <row r="51">
      <c r="A51" s="41" t="s">
        <v>127</v>
      </c>
      <c r="B51" s="78" t="s">
        <v>1541</v>
      </c>
      <c r="C51" s="78" t="s">
        <v>1808</v>
      </c>
      <c r="D51" s="78" t="s">
        <v>1809</v>
      </c>
      <c r="E51" s="78" t="s">
        <v>1810</v>
      </c>
      <c r="F51" s="78" t="s">
        <v>1811</v>
      </c>
      <c r="G51" s="78" t="s">
        <v>1812</v>
      </c>
      <c r="H51" s="78" t="s">
        <v>1290</v>
      </c>
      <c r="I51" s="78" t="s">
        <v>1793</v>
      </c>
      <c r="J51" s="74"/>
      <c r="K51" s="92">
        <v>5350179.0</v>
      </c>
      <c r="L51" s="85">
        <v>1234.25</v>
      </c>
      <c r="M51" s="36">
        <f t="shared" ref="M51:N51" si="50">(K51-K52)*100/K52</f>
        <v>0.04676796172</v>
      </c>
      <c r="N51" s="36">
        <f t="shared" si="50"/>
        <v>0.1306139668</v>
      </c>
    </row>
    <row r="52">
      <c r="A52" s="41" t="s">
        <v>128</v>
      </c>
      <c r="B52" s="78" t="s">
        <v>1813</v>
      </c>
      <c r="C52" s="78" t="s">
        <v>1814</v>
      </c>
      <c r="D52" s="78" t="s">
        <v>1815</v>
      </c>
      <c r="E52" s="78" t="s">
        <v>1816</v>
      </c>
      <c r="F52" s="78" t="s">
        <v>1817</v>
      </c>
      <c r="G52" s="78" t="s">
        <v>1818</v>
      </c>
      <c r="H52" s="78" t="s">
        <v>1063</v>
      </c>
      <c r="I52" s="78" t="s">
        <v>1819</v>
      </c>
      <c r="J52" s="74"/>
      <c r="K52" s="92">
        <v>5347678.0</v>
      </c>
      <c r="L52" s="85">
        <v>1232.64</v>
      </c>
      <c r="M52" s="36">
        <f t="shared" ref="M52:N52" si="51">(K52-K53)*100/K53</f>
        <v>0.6276434458</v>
      </c>
      <c r="N52" s="36">
        <f t="shared" si="51"/>
        <v>0.8979511652</v>
      </c>
    </row>
    <row r="53">
      <c r="A53" s="41" t="s">
        <v>129</v>
      </c>
      <c r="B53" s="78" t="s">
        <v>1820</v>
      </c>
      <c r="C53" s="78" t="s">
        <v>1821</v>
      </c>
      <c r="D53" s="78" t="s">
        <v>1353</v>
      </c>
      <c r="E53" s="78" t="s">
        <v>1822</v>
      </c>
      <c r="F53" s="78" t="s">
        <v>1823</v>
      </c>
      <c r="G53" s="78" t="s">
        <v>1824</v>
      </c>
      <c r="H53" s="78" t="s">
        <v>1825</v>
      </c>
      <c r="I53" s="78" t="s">
        <v>1826</v>
      </c>
      <c r="J53" s="74"/>
      <c r="K53" s="92">
        <v>5314323.0</v>
      </c>
      <c r="L53" s="85">
        <v>1221.67</v>
      </c>
      <c r="M53" s="36">
        <f t="shared" ref="M53:N53" si="52">(K53-K54)*100/K54</f>
        <v>1.025439032</v>
      </c>
      <c r="N53" s="36">
        <f t="shared" si="52"/>
        <v>0.3804312101</v>
      </c>
    </row>
    <row r="54">
      <c r="A54" s="41" t="s">
        <v>130</v>
      </c>
      <c r="B54" s="78" t="s">
        <v>1827</v>
      </c>
      <c r="C54" s="78" t="s">
        <v>1828</v>
      </c>
      <c r="D54" s="78" t="s">
        <v>1829</v>
      </c>
      <c r="E54" s="78" t="s">
        <v>1830</v>
      </c>
      <c r="F54" s="78" t="s">
        <v>1831</v>
      </c>
      <c r="G54" s="78" t="s">
        <v>1832</v>
      </c>
      <c r="H54" s="78" t="s">
        <v>1833</v>
      </c>
      <c r="I54" s="78" t="s">
        <v>1834</v>
      </c>
      <c r="J54" s="74"/>
      <c r="K54" s="92">
        <v>5260381.0</v>
      </c>
      <c r="L54" s="85">
        <v>1217.04</v>
      </c>
      <c r="M54" s="36">
        <f t="shared" ref="M54:N54" si="53">(K54-K55)*100/K55</f>
        <v>-0.5960216345</v>
      </c>
      <c r="N54" s="36">
        <f t="shared" si="53"/>
        <v>-0.6368178701</v>
      </c>
    </row>
    <row r="55">
      <c r="A55" s="41" t="s">
        <v>131</v>
      </c>
      <c r="B55" s="78" t="s">
        <v>1835</v>
      </c>
      <c r="C55" s="78" t="s">
        <v>1836</v>
      </c>
      <c r="D55" s="78" t="s">
        <v>1837</v>
      </c>
      <c r="E55" s="78" t="s">
        <v>1838</v>
      </c>
      <c r="F55" s="78" t="s">
        <v>1839</v>
      </c>
      <c r="G55" s="78" t="s">
        <v>1840</v>
      </c>
      <c r="H55" s="78" t="s">
        <v>1841</v>
      </c>
      <c r="I55" s="78" t="s">
        <v>1842</v>
      </c>
      <c r="J55" s="74"/>
      <c r="K55" s="92">
        <v>5291922.0</v>
      </c>
      <c r="L55" s="85">
        <v>1224.84</v>
      </c>
      <c r="M55" s="36">
        <f t="shared" ref="M55:N55" si="54">(K55-K56)*100/K56</f>
        <v>1.210818242</v>
      </c>
      <c r="N55" s="36">
        <f t="shared" si="54"/>
        <v>0.2947823524</v>
      </c>
    </row>
    <row r="56">
      <c r="A56" s="58">
        <v>41615.0</v>
      </c>
      <c r="B56" s="78" t="s">
        <v>1843</v>
      </c>
      <c r="C56" s="78" t="s">
        <v>1844</v>
      </c>
      <c r="D56" s="78" t="s">
        <v>1845</v>
      </c>
      <c r="E56" s="78" t="s">
        <v>1846</v>
      </c>
      <c r="F56" s="78" t="s">
        <v>1847</v>
      </c>
      <c r="G56" s="78" t="s">
        <v>1848</v>
      </c>
      <c r="H56" s="78" t="s">
        <v>1849</v>
      </c>
      <c r="I56" s="78" t="s">
        <v>1834</v>
      </c>
      <c r="J56" s="74"/>
      <c r="K56" s="92">
        <v>5228613.0</v>
      </c>
      <c r="L56" s="85">
        <v>1221.24</v>
      </c>
      <c r="M56" s="36">
        <f t="shared" ref="M56:N56" si="55">(K56-K57)*100/K57</f>
        <v>0.3098150894</v>
      </c>
      <c r="N56" s="36">
        <f t="shared" si="55"/>
        <v>0.3450995859</v>
      </c>
    </row>
    <row r="57">
      <c r="A57" s="58">
        <v>41585.0</v>
      </c>
      <c r="B57" s="78" t="s">
        <v>1850</v>
      </c>
      <c r="C57" s="78" t="s">
        <v>1851</v>
      </c>
      <c r="D57" s="78" t="s">
        <v>1852</v>
      </c>
      <c r="E57" s="78" t="s">
        <v>1853</v>
      </c>
      <c r="F57" s="78" t="s">
        <v>1854</v>
      </c>
      <c r="G57" s="78" t="s">
        <v>1855</v>
      </c>
      <c r="H57" s="78" t="s">
        <v>1856</v>
      </c>
      <c r="I57" s="78" t="s">
        <v>1857</v>
      </c>
      <c r="J57" s="74"/>
      <c r="K57" s="92">
        <v>5212464.0</v>
      </c>
      <c r="L57" s="85">
        <v>1217.04</v>
      </c>
      <c r="M57" s="36">
        <f t="shared" ref="M57:N57" si="56">(K57-K58)*100/K58</f>
        <v>0.7183368346</v>
      </c>
      <c r="N57" s="36">
        <f t="shared" si="56"/>
        <v>1.324586015</v>
      </c>
    </row>
    <row r="58">
      <c r="A58" s="58">
        <v>41554.0</v>
      </c>
      <c r="B58" s="78" t="s">
        <v>1820</v>
      </c>
      <c r="C58" s="78" t="s">
        <v>1858</v>
      </c>
      <c r="D58" s="78" t="s">
        <v>1859</v>
      </c>
      <c r="E58" s="78" t="s">
        <v>1860</v>
      </c>
      <c r="F58" s="78" t="s">
        <v>1784</v>
      </c>
      <c r="G58" s="78" t="s">
        <v>1861</v>
      </c>
      <c r="H58" s="78" t="s">
        <v>1862</v>
      </c>
      <c r="I58" s="78" t="s">
        <v>1863</v>
      </c>
      <c r="J58" s="74"/>
      <c r="K58" s="92">
        <v>5175288.0</v>
      </c>
      <c r="L58" s="85">
        <v>1201.13</v>
      </c>
      <c r="M58" s="36">
        <f t="shared" ref="M58:N58" si="57">(K58-K59)*100/K59</f>
        <v>-0.1706360214</v>
      </c>
      <c r="N58" s="36">
        <f t="shared" si="57"/>
        <v>-0.0116543325</v>
      </c>
    </row>
    <row r="59">
      <c r="A59" s="58">
        <v>41524.0</v>
      </c>
      <c r="B59" s="78" t="s">
        <v>1864</v>
      </c>
      <c r="C59" s="78" t="s">
        <v>1865</v>
      </c>
      <c r="D59" s="78" t="s">
        <v>1371</v>
      </c>
      <c r="E59" s="78" t="s">
        <v>1838</v>
      </c>
      <c r="F59" s="78" t="s">
        <v>1866</v>
      </c>
      <c r="G59" s="78" t="s">
        <v>1867</v>
      </c>
      <c r="H59" s="78" t="s">
        <v>1868</v>
      </c>
      <c r="I59" s="78" t="s">
        <v>1869</v>
      </c>
      <c r="J59" s="74"/>
      <c r="K59" s="92">
        <v>5184134.0</v>
      </c>
      <c r="L59" s="85">
        <v>1201.27</v>
      </c>
      <c r="M59" s="36">
        <f t="shared" ref="M59:N59" si="58">(K59-K60)*100/K60</f>
        <v>0.5547436987</v>
      </c>
      <c r="N59" s="36">
        <f t="shared" si="58"/>
        <v>1.091475217</v>
      </c>
    </row>
    <row r="60">
      <c r="A60" s="58">
        <v>41493.0</v>
      </c>
      <c r="B60" s="78" t="s">
        <v>1870</v>
      </c>
      <c r="C60" s="78" t="s">
        <v>1871</v>
      </c>
      <c r="D60" s="78" t="s">
        <v>1371</v>
      </c>
      <c r="E60" s="78" t="s">
        <v>1872</v>
      </c>
      <c r="F60" s="78" t="s">
        <v>1873</v>
      </c>
      <c r="G60" s="78" t="s">
        <v>1874</v>
      </c>
      <c r="H60" s="78" t="s">
        <v>1875</v>
      </c>
      <c r="I60" s="78" t="s">
        <v>1876</v>
      </c>
      <c r="J60" s="74"/>
      <c r="K60" s="92">
        <v>5155534.0</v>
      </c>
      <c r="L60" s="85">
        <v>1188.3</v>
      </c>
      <c r="M60" s="36">
        <f t="shared" ref="M60:N60" si="59">(K60-K61)*100/K61</f>
        <v>0.2868626924</v>
      </c>
      <c r="N60" s="36">
        <f t="shared" si="59"/>
        <v>0.1846371753</v>
      </c>
    </row>
    <row r="61">
      <c r="A61" s="58">
        <v>41401.0</v>
      </c>
      <c r="B61" s="78" t="s">
        <v>1877</v>
      </c>
      <c r="C61" s="78" t="s">
        <v>1878</v>
      </c>
      <c r="D61" s="78" t="s">
        <v>1879</v>
      </c>
      <c r="E61" s="78" t="s">
        <v>1880</v>
      </c>
      <c r="F61" s="78" t="s">
        <v>1847</v>
      </c>
      <c r="G61" s="78" t="s">
        <v>1881</v>
      </c>
      <c r="H61" s="78" t="s">
        <v>1882</v>
      </c>
      <c r="I61" s="78" t="s">
        <v>1857</v>
      </c>
      <c r="J61" s="74"/>
      <c r="K61" s="92">
        <v>5140787.0</v>
      </c>
      <c r="L61" s="85">
        <v>1186.11</v>
      </c>
      <c r="M61" s="36">
        <f t="shared" ref="M61:N61" si="60">(K61-K62)*100/K62</f>
        <v>1.300826658</v>
      </c>
      <c r="N61" s="36">
        <f t="shared" si="60"/>
        <v>1.260948999</v>
      </c>
    </row>
    <row r="62">
      <c r="A62" s="58">
        <v>41340.0</v>
      </c>
      <c r="B62" s="78" t="s">
        <v>1301</v>
      </c>
      <c r="C62" s="78" t="s">
        <v>1883</v>
      </c>
      <c r="D62" s="78" t="s">
        <v>1884</v>
      </c>
      <c r="E62" s="78" t="s">
        <v>1885</v>
      </c>
      <c r="F62" s="78" t="s">
        <v>1886</v>
      </c>
      <c r="G62" s="78" t="s">
        <v>1887</v>
      </c>
      <c r="H62" s="78" t="s">
        <v>1888</v>
      </c>
      <c r="I62" s="78" t="s">
        <v>1889</v>
      </c>
      <c r="J62" s="74"/>
      <c r="K62" s="92">
        <v>5074773.0</v>
      </c>
      <c r="L62" s="85">
        <v>1171.34</v>
      </c>
      <c r="M62" s="36">
        <f t="shared" ref="M62:N62" si="61">(K62-K63)*100/K63</f>
        <v>0.1621614047</v>
      </c>
      <c r="N62" s="36">
        <f t="shared" si="61"/>
        <v>0.05637749001</v>
      </c>
    </row>
    <row r="63">
      <c r="A63" s="58">
        <v>41312.0</v>
      </c>
      <c r="B63" s="78" t="s">
        <v>1890</v>
      </c>
      <c r="C63" s="78" t="s">
        <v>1103</v>
      </c>
      <c r="D63" s="78" t="s">
        <v>1891</v>
      </c>
      <c r="E63" s="78" t="s">
        <v>1892</v>
      </c>
      <c r="F63" s="78" t="s">
        <v>1893</v>
      </c>
      <c r="G63" s="78" t="s">
        <v>1894</v>
      </c>
      <c r="H63" s="78" t="s">
        <v>1895</v>
      </c>
      <c r="I63" s="78" t="s">
        <v>1896</v>
      </c>
      <c r="J63" s="74"/>
      <c r="K63" s="92">
        <v>5066557.0</v>
      </c>
      <c r="L63" s="85">
        <v>1170.68</v>
      </c>
      <c r="M63" s="36">
        <f t="shared" ref="M63:N63" si="62">(K63-K64)*100/K64</f>
        <v>0.4733786716</v>
      </c>
      <c r="N63" s="36">
        <f t="shared" si="62"/>
        <v>-0.1407453533</v>
      </c>
    </row>
    <row r="64">
      <c r="A64" s="58">
        <v>41281.0</v>
      </c>
      <c r="B64" s="78" t="s">
        <v>1897</v>
      </c>
      <c r="C64" s="78" t="s">
        <v>1898</v>
      </c>
      <c r="D64" s="78" t="s">
        <v>1899</v>
      </c>
      <c r="E64" s="78" t="s">
        <v>1900</v>
      </c>
      <c r="F64" s="78" t="s">
        <v>1901</v>
      </c>
      <c r="G64" s="78" t="s">
        <v>1902</v>
      </c>
      <c r="H64" s="78" t="s">
        <v>1903</v>
      </c>
      <c r="I64" s="78" t="s">
        <v>1904</v>
      </c>
      <c r="J64" s="74"/>
      <c r="K64" s="92">
        <v>5042686.0</v>
      </c>
      <c r="L64" s="85">
        <v>1172.33</v>
      </c>
      <c r="M64" s="36">
        <f t="shared" ref="M64:N64" si="63">(K64-K65)*100/K65</f>
        <v>0.2436770788</v>
      </c>
      <c r="N64" s="36">
        <f t="shared" si="63"/>
        <v>0.9915404628</v>
      </c>
    </row>
    <row r="65">
      <c r="A65" s="41" t="s">
        <v>132</v>
      </c>
      <c r="B65" s="78" t="s">
        <v>902</v>
      </c>
      <c r="C65" s="78" t="s">
        <v>903</v>
      </c>
      <c r="D65" s="78" t="s">
        <v>904</v>
      </c>
      <c r="E65" s="78" t="s">
        <v>905</v>
      </c>
      <c r="F65" s="78" t="s">
        <v>906</v>
      </c>
      <c r="G65" s="78" t="s">
        <v>907</v>
      </c>
      <c r="H65" s="78" t="s">
        <v>908</v>
      </c>
      <c r="I65" s="78" t="s">
        <v>909</v>
      </c>
      <c r="J65" s="74"/>
      <c r="K65" s="92">
        <v>5030428.0</v>
      </c>
      <c r="L65" s="85">
        <v>1160.82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18.57"/>
    <col customWidth="1" min="12" max="12" width="20.43"/>
    <col customWidth="1" min="13" max="13" width="17.71"/>
  </cols>
  <sheetData>
    <row r="1">
      <c r="A1" s="76" t="s">
        <v>45</v>
      </c>
      <c r="B1" s="65" t="s">
        <v>839</v>
      </c>
      <c r="C1" s="65" t="s">
        <v>840</v>
      </c>
      <c r="D1" s="65" t="s">
        <v>841</v>
      </c>
      <c r="E1" s="65" t="s">
        <v>842</v>
      </c>
      <c r="F1" s="65" t="s">
        <v>843</v>
      </c>
      <c r="G1" s="65" t="s">
        <v>844</v>
      </c>
      <c r="H1" s="65" t="s">
        <v>845</v>
      </c>
      <c r="I1" s="65" t="s">
        <v>846</v>
      </c>
      <c r="J1" s="65" t="s">
        <v>847</v>
      </c>
      <c r="K1" s="77" t="s">
        <v>849</v>
      </c>
      <c r="L1" s="39" t="s">
        <v>850</v>
      </c>
      <c r="M1" s="76" t="s">
        <v>854</v>
      </c>
      <c r="N1" s="65" t="s">
        <v>50</v>
      </c>
      <c r="O1" s="65"/>
      <c r="P1" s="65"/>
      <c r="Q1" s="65"/>
      <c r="R1" s="65"/>
      <c r="S1" s="65"/>
      <c r="T1" s="65"/>
      <c r="U1" s="65"/>
      <c r="V1" s="65"/>
      <c r="W1" s="77"/>
      <c r="X1" s="39"/>
    </row>
    <row r="2">
      <c r="A2" s="41" t="s">
        <v>133</v>
      </c>
      <c r="B2" s="78" t="s">
        <v>910</v>
      </c>
      <c r="C2" s="78" t="s">
        <v>911</v>
      </c>
      <c r="D2" s="78" t="s">
        <v>912</v>
      </c>
      <c r="E2" s="78" t="s">
        <v>913</v>
      </c>
      <c r="F2" s="78" t="s">
        <v>914</v>
      </c>
      <c r="G2" s="78" t="s">
        <v>915</v>
      </c>
      <c r="H2" s="74"/>
      <c r="I2" s="74"/>
      <c r="J2" s="74"/>
      <c r="K2" s="92">
        <v>3511927.0</v>
      </c>
      <c r="L2" s="85">
        <v>1162.66</v>
      </c>
      <c r="M2" s="36">
        <f t="shared" ref="M2:N2" si="1">(K2-K3)*100/K3</f>
        <v>1.701950332</v>
      </c>
      <c r="N2" s="36">
        <f t="shared" si="1"/>
        <v>1.43693454</v>
      </c>
    </row>
    <row r="3">
      <c r="A3" s="41" t="s">
        <v>134</v>
      </c>
      <c r="B3" s="78" t="s">
        <v>1905</v>
      </c>
      <c r="C3" s="78" t="s">
        <v>1906</v>
      </c>
      <c r="D3" s="78" t="s">
        <v>1907</v>
      </c>
      <c r="E3" s="78" t="s">
        <v>1908</v>
      </c>
      <c r="F3" s="78" t="s">
        <v>1909</v>
      </c>
      <c r="G3" s="78" t="s">
        <v>1910</v>
      </c>
      <c r="H3" s="74"/>
      <c r="I3" s="74"/>
      <c r="J3" s="74"/>
      <c r="K3" s="92">
        <v>3453156.0</v>
      </c>
      <c r="L3" s="85">
        <v>1146.19</v>
      </c>
      <c r="M3" s="36">
        <f t="shared" ref="M3:N3" si="2">(K3-K4)*100/K4</f>
        <v>1.154924379</v>
      </c>
      <c r="N3" s="36">
        <f t="shared" si="2"/>
        <v>0.697562047</v>
      </c>
    </row>
    <row r="4">
      <c r="A4" s="41" t="s">
        <v>135</v>
      </c>
      <c r="B4" s="78" t="s">
        <v>1911</v>
      </c>
      <c r="C4" s="78" t="s">
        <v>1912</v>
      </c>
      <c r="D4" s="78" t="s">
        <v>1913</v>
      </c>
      <c r="E4" s="78" t="s">
        <v>1914</v>
      </c>
      <c r="F4" s="78" t="s">
        <v>1915</v>
      </c>
      <c r="G4" s="78" t="s">
        <v>1916</v>
      </c>
      <c r="H4" s="74"/>
      <c r="I4" s="74"/>
      <c r="J4" s="74"/>
      <c r="K4" s="92">
        <v>3413730.0</v>
      </c>
      <c r="L4" s="85">
        <v>1138.25</v>
      </c>
      <c r="M4" s="36">
        <f t="shared" ref="M4:N4" si="3">(K4-K5)*100/K5</f>
        <v>1.085227153</v>
      </c>
      <c r="N4" s="36">
        <f t="shared" si="3"/>
        <v>1.204765715</v>
      </c>
    </row>
    <row r="5">
      <c r="A5" s="41" t="s">
        <v>136</v>
      </c>
      <c r="B5" s="78" t="s">
        <v>1917</v>
      </c>
      <c r="C5" s="78" t="s">
        <v>1918</v>
      </c>
      <c r="D5" s="78" t="s">
        <v>1919</v>
      </c>
      <c r="E5" s="78" t="s">
        <v>1920</v>
      </c>
      <c r="F5" s="78" t="s">
        <v>1921</v>
      </c>
      <c r="G5" s="78" t="s">
        <v>1922</v>
      </c>
      <c r="H5" s="74"/>
      <c r="I5" s="74"/>
      <c r="J5" s="74"/>
      <c r="K5" s="92">
        <v>3377081.0</v>
      </c>
      <c r="L5" s="85">
        <v>1124.7</v>
      </c>
      <c r="M5" s="36">
        <f t="shared" ref="M5:N5" si="4">(K5-K6)*100/K6</f>
        <v>-1.262274673</v>
      </c>
      <c r="N5" s="36">
        <f t="shared" si="4"/>
        <v>-1.098321301</v>
      </c>
    </row>
    <row r="6">
      <c r="A6" s="41" t="s">
        <v>137</v>
      </c>
      <c r="B6" s="78" t="s">
        <v>1923</v>
      </c>
      <c r="C6" s="78" t="s">
        <v>1906</v>
      </c>
      <c r="D6" s="78" t="s">
        <v>1924</v>
      </c>
      <c r="E6" s="78" t="s">
        <v>1908</v>
      </c>
      <c r="F6" s="78" t="s">
        <v>1925</v>
      </c>
      <c r="G6" s="78" t="s">
        <v>1926</v>
      </c>
      <c r="H6" s="74"/>
      <c r="I6" s="74"/>
      <c r="J6" s="74"/>
      <c r="K6" s="92">
        <v>3420254.0</v>
      </c>
      <c r="L6" s="85">
        <v>1137.19</v>
      </c>
      <c r="M6" s="36">
        <f t="shared" ref="M6:N6" si="5">(K6-K7)*100/K7</f>
        <v>-0.4838106167</v>
      </c>
      <c r="N6" s="36">
        <f t="shared" si="5"/>
        <v>-0.2666128763</v>
      </c>
    </row>
    <row r="7">
      <c r="A7" s="41" t="s">
        <v>138</v>
      </c>
      <c r="B7" s="78" t="s">
        <v>1927</v>
      </c>
      <c r="C7" s="78" t="s">
        <v>1928</v>
      </c>
      <c r="D7" s="78" t="s">
        <v>1469</v>
      </c>
      <c r="E7" s="78" t="s">
        <v>1929</v>
      </c>
      <c r="F7" s="78" t="s">
        <v>1930</v>
      </c>
      <c r="G7" s="78" t="s">
        <v>1931</v>
      </c>
      <c r="H7" s="74"/>
      <c r="I7" s="74"/>
      <c r="J7" s="74"/>
      <c r="K7" s="92">
        <v>3436882.0</v>
      </c>
      <c r="L7" s="85">
        <v>1140.23</v>
      </c>
      <c r="M7" s="36">
        <f t="shared" ref="M7:N7" si="6">(K7-K8)*100/K8</f>
        <v>-1.724076798</v>
      </c>
      <c r="N7" s="36">
        <f t="shared" si="6"/>
        <v>-2.655101466</v>
      </c>
    </row>
    <row r="8">
      <c r="A8" s="41" t="s">
        <v>139</v>
      </c>
      <c r="B8" s="78" t="s">
        <v>1877</v>
      </c>
      <c r="C8" s="78" t="s">
        <v>1932</v>
      </c>
      <c r="D8" s="78" t="s">
        <v>1933</v>
      </c>
      <c r="E8" s="78" t="s">
        <v>1934</v>
      </c>
      <c r="F8" s="78" t="s">
        <v>1935</v>
      </c>
      <c r="G8" s="78" t="s">
        <v>1936</v>
      </c>
      <c r="H8" s="74"/>
      <c r="I8" s="74"/>
      <c r="J8" s="74"/>
      <c r="K8" s="92">
        <v>3497176.0</v>
      </c>
      <c r="L8" s="85">
        <v>1171.33</v>
      </c>
      <c r="M8" s="36">
        <f t="shared" ref="M8:N8" si="7">(K8-K9)*100/K9</f>
        <v>-0.7439148751</v>
      </c>
      <c r="N8" s="36">
        <f t="shared" si="7"/>
        <v>-1.428920063</v>
      </c>
    </row>
    <row r="9">
      <c r="A9" s="41" t="s">
        <v>140</v>
      </c>
      <c r="B9" s="78" t="s">
        <v>1937</v>
      </c>
      <c r="C9" s="78" t="s">
        <v>1938</v>
      </c>
      <c r="D9" s="78" t="s">
        <v>1939</v>
      </c>
      <c r="E9" s="78" t="s">
        <v>1940</v>
      </c>
      <c r="F9" s="78" t="s">
        <v>1941</v>
      </c>
      <c r="G9" s="78" t="s">
        <v>1942</v>
      </c>
      <c r="H9" s="74"/>
      <c r="I9" s="74"/>
      <c r="J9" s="74"/>
      <c r="K9" s="92">
        <v>3523387.0</v>
      </c>
      <c r="L9" s="85">
        <v>1188.31</v>
      </c>
      <c r="M9" s="36">
        <f t="shared" ref="M9:N9" si="8">(K9-K10)*100/K10</f>
        <v>1.276117127</v>
      </c>
      <c r="N9" s="36">
        <f t="shared" si="8"/>
        <v>0.8024769903</v>
      </c>
    </row>
    <row r="10">
      <c r="A10" s="41" t="s">
        <v>141</v>
      </c>
      <c r="B10" s="78" t="s">
        <v>1943</v>
      </c>
      <c r="C10" s="78" t="s">
        <v>1944</v>
      </c>
      <c r="D10" s="78" t="s">
        <v>1945</v>
      </c>
      <c r="E10" s="78" t="s">
        <v>1946</v>
      </c>
      <c r="F10" s="78" t="s">
        <v>1947</v>
      </c>
      <c r="G10" s="78" t="s">
        <v>1948</v>
      </c>
      <c r="H10" s="74"/>
      <c r="I10" s="74"/>
      <c r="J10" s="74"/>
      <c r="K10" s="92">
        <v>3478991.0</v>
      </c>
      <c r="L10" s="85">
        <v>1178.85</v>
      </c>
      <c r="M10" s="36">
        <f t="shared" ref="M10:N10" si="9">(K10-K11)*100/K11</f>
        <v>1.045895984</v>
      </c>
      <c r="N10" s="36">
        <f t="shared" si="9"/>
        <v>0.5733152466</v>
      </c>
    </row>
    <row r="11">
      <c r="A11" s="41" t="s">
        <v>142</v>
      </c>
      <c r="B11" s="78" t="s">
        <v>1949</v>
      </c>
      <c r="C11" s="78" t="s">
        <v>1950</v>
      </c>
      <c r="D11" s="78" t="s">
        <v>1951</v>
      </c>
      <c r="E11" s="78" t="s">
        <v>1952</v>
      </c>
      <c r="F11" s="78" t="s">
        <v>1953</v>
      </c>
      <c r="G11" s="78" t="s">
        <v>1954</v>
      </c>
      <c r="H11" s="74"/>
      <c r="I11" s="74"/>
      <c r="J11" s="74"/>
      <c r="K11" s="92">
        <v>3442981.0</v>
      </c>
      <c r="L11" s="85">
        <v>1172.13</v>
      </c>
      <c r="M11" s="36">
        <f t="shared" ref="M11:N11" si="10">(K11-K12)*100/K12</f>
        <v>0.03512725422</v>
      </c>
      <c r="N11" s="36">
        <f t="shared" si="10"/>
        <v>-0.3578897258</v>
      </c>
    </row>
    <row r="12">
      <c r="A12" s="41" t="s">
        <v>143</v>
      </c>
      <c r="B12" s="78" t="s">
        <v>1955</v>
      </c>
      <c r="C12" s="78" t="s">
        <v>1956</v>
      </c>
      <c r="D12" s="78" t="s">
        <v>1957</v>
      </c>
      <c r="E12" s="78" t="s">
        <v>1958</v>
      </c>
      <c r="F12" s="78" t="s">
        <v>1959</v>
      </c>
      <c r="G12" s="78" t="s">
        <v>1960</v>
      </c>
      <c r="H12" s="74"/>
      <c r="I12" s="74"/>
      <c r="J12" s="74"/>
      <c r="K12" s="92">
        <v>3441772.0</v>
      </c>
      <c r="L12" s="85">
        <v>1176.34</v>
      </c>
      <c r="M12" s="36">
        <f t="shared" ref="M12:N12" si="11">(K12-K13)*100/K13</f>
        <v>1.474365117</v>
      </c>
      <c r="N12" s="36">
        <f t="shared" si="11"/>
        <v>1.768319059</v>
      </c>
    </row>
    <row r="13">
      <c r="A13" s="58">
        <v>41614.0</v>
      </c>
      <c r="B13" s="78" t="s">
        <v>902</v>
      </c>
      <c r="C13" s="78" t="s">
        <v>1961</v>
      </c>
      <c r="D13" s="78" t="s">
        <v>1962</v>
      </c>
      <c r="E13" s="78" t="s">
        <v>1963</v>
      </c>
      <c r="F13" s="78" t="s">
        <v>1964</v>
      </c>
      <c r="G13" s="78" t="s">
        <v>1965</v>
      </c>
      <c r="H13" s="74"/>
      <c r="I13" s="74"/>
      <c r="J13" s="74"/>
      <c r="K13" s="92">
        <v>3391765.0</v>
      </c>
      <c r="L13" s="85">
        <v>1155.9</v>
      </c>
      <c r="M13" s="36">
        <f t="shared" ref="M13:N13" si="12">(K13-K14)*100/K14</f>
        <v>-0.735085379</v>
      </c>
      <c r="N13" s="36">
        <f t="shared" si="12"/>
        <v>-0.9757643773</v>
      </c>
    </row>
    <row r="14">
      <c r="A14" s="58">
        <v>41584.0</v>
      </c>
      <c r="B14" s="78" t="s">
        <v>1966</v>
      </c>
      <c r="C14" s="78" t="s">
        <v>1967</v>
      </c>
      <c r="D14" s="78" t="s">
        <v>1427</v>
      </c>
      <c r="E14" s="78" t="s">
        <v>1968</v>
      </c>
      <c r="F14" s="78" t="s">
        <v>1969</v>
      </c>
      <c r="G14" s="78" t="s">
        <v>1970</v>
      </c>
      <c r="H14" s="74"/>
      <c r="I14" s="74"/>
      <c r="J14" s="74"/>
      <c r="K14" s="92">
        <v>3416882.0</v>
      </c>
      <c r="L14" s="85">
        <v>1167.29</v>
      </c>
      <c r="M14" s="36">
        <f t="shared" ref="M14:N14" si="13">(K14-K15)*100/K15</f>
        <v>-1.561614561</v>
      </c>
      <c r="N14" s="36">
        <f t="shared" si="13"/>
        <v>-1.221937329</v>
      </c>
    </row>
    <row r="15">
      <c r="A15" s="58">
        <v>41553.0</v>
      </c>
      <c r="B15" s="78" t="s">
        <v>1971</v>
      </c>
      <c r="C15" s="78" t="s">
        <v>1103</v>
      </c>
      <c r="D15" s="78" t="s">
        <v>1972</v>
      </c>
      <c r="E15" s="78" t="s">
        <v>1973</v>
      </c>
      <c r="F15" s="78" t="s">
        <v>1974</v>
      </c>
      <c r="G15" s="78" t="s">
        <v>1975</v>
      </c>
      <c r="H15" s="74"/>
      <c r="I15" s="74"/>
      <c r="J15" s="74"/>
      <c r="K15" s="92">
        <v>3471087.0</v>
      </c>
      <c r="L15" s="85">
        <v>1181.73</v>
      </c>
      <c r="M15" s="36">
        <f t="shared" ref="M15:N15" si="14">(K15-K16)*100/K16</f>
        <v>0.2938817354</v>
      </c>
      <c r="N15" s="36">
        <f t="shared" si="14"/>
        <v>0.03978802296</v>
      </c>
    </row>
    <row r="16">
      <c r="A16" s="58">
        <v>41461.0</v>
      </c>
      <c r="B16" s="78" t="s">
        <v>1976</v>
      </c>
      <c r="C16" s="78" t="s">
        <v>1977</v>
      </c>
      <c r="D16" s="78" t="s">
        <v>1978</v>
      </c>
      <c r="E16" s="78" t="s">
        <v>967</v>
      </c>
      <c r="F16" s="78" t="s">
        <v>1979</v>
      </c>
      <c r="G16" s="78" t="s">
        <v>1980</v>
      </c>
      <c r="H16" s="74"/>
      <c r="I16" s="74"/>
      <c r="J16" s="74"/>
      <c r="K16" s="92">
        <v>3460916.0</v>
      </c>
      <c r="L16" s="85">
        <v>1181.26</v>
      </c>
      <c r="M16" s="36">
        <f t="shared" ref="M16:N16" si="15">(K16-K17)*100/K17</f>
        <v>0.5927004142</v>
      </c>
      <c r="N16" s="36">
        <f t="shared" si="15"/>
        <v>0.9373744969</v>
      </c>
    </row>
    <row r="17">
      <c r="A17" s="58">
        <v>41431.0</v>
      </c>
      <c r="B17" s="78" t="s">
        <v>1981</v>
      </c>
      <c r="C17" s="78" t="s">
        <v>1982</v>
      </c>
      <c r="D17" s="78" t="s">
        <v>1983</v>
      </c>
      <c r="E17" s="78" t="s">
        <v>1984</v>
      </c>
      <c r="F17" s="78" t="s">
        <v>1985</v>
      </c>
      <c r="G17" s="78" t="s">
        <v>1986</v>
      </c>
      <c r="H17" s="74"/>
      <c r="I17" s="74"/>
      <c r="J17" s="74"/>
      <c r="K17" s="92">
        <v>3440524.0</v>
      </c>
      <c r="L17" s="85">
        <v>1170.29</v>
      </c>
      <c r="M17" s="36">
        <f t="shared" ref="M17:N17" si="16">(K17-K18)*100/K18</f>
        <v>1.030382315</v>
      </c>
      <c r="N17" s="36">
        <f t="shared" si="16"/>
        <v>1.209018343</v>
      </c>
    </row>
    <row r="18">
      <c r="A18" s="58">
        <v>41400.0</v>
      </c>
      <c r="B18" s="78" t="s">
        <v>1987</v>
      </c>
      <c r="C18" s="78" t="s">
        <v>1988</v>
      </c>
      <c r="D18" s="78" t="s">
        <v>1989</v>
      </c>
      <c r="E18" s="78" t="s">
        <v>1990</v>
      </c>
      <c r="F18" s="78" t="s">
        <v>1893</v>
      </c>
      <c r="G18" s="78" t="s">
        <v>1991</v>
      </c>
      <c r="H18" s="74"/>
      <c r="I18" s="74"/>
      <c r="J18" s="74"/>
      <c r="K18" s="92">
        <v>3405435.0</v>
      </c>
      <c r="L18" s="85">
        <v>1156.31</v>
      </c>
      <c r="M18" s="36">
        <f t="shared" ref="M18:N18" si="17">(K18-K19)*100/K19</f>
        <v>-1.499475309</v>
      </c>
      <c r="N18" s="36">
        <f t="shared" si="17"/>
        <v>-1.344629587</v>
      </c>
    </row>
    <row r="19">
      <c r="A19" s="58">
        <v>41370.0</v>
      </c>
      <c r="B19" s="78" t="s">
        <v>1992</v>
      </c>
      <c r="C19" s="78" t="s">
        <v>1944</v>
      </c>
      <c r="D19" s="78" t="s">
        <v>1989</v>
      </c>
      <c r="E19" s="78" t="s">
        <v>1993</v>
      </c>
      <c r="F19" s="78" t="s">
        <v>1985</v>
      </c>
      <c r="G19" s="78" t="s">
        <v>915</v>
      </c>
      <c r="H19" s="74"/>
      <c r="I19" s="74"/>
      <c r="J19" s="74"/>
      <c r="K19" s="92">
        <v>3457276.0</v>
      </c>
      <c r="L19" s="85">
        <v>1172.07</v>
      </c>
      <c r="M19" s="36">
        <f t="shared" ref="M19:N19" si="18">(K19-K20)*100/K20</f>
        <v>-1.106308096</v>
      </c>
      <c r="N19" s="36">
        <f t="shared" si="18"/>
        <v>-0.7368073376</v>
      </c>
    </row>
    <row r="20">
      <c r="A20" s="58">
        <v>41339.0</v>
      </c>
      <c r="B20" s="78" t="s">
        <v>1994</v>
      </c>
      <c r="C20" s="78" t="s">
        <v>1995</v>
      </c>
      <c r="D20" s="78" t="s">
        <v>1996</v>
      </c>
      <c r="E20" s="78" t="s">
        <v>1997</v>
      </c>
      <c r="F20" s="78" t="s">
        <v>1998</v>
      </c>
      <c r="G20" s="78" t="s">
        <v>1999</v>
      </c>
      <c r="H20" s="74"/>
      <c r="I20" s="74"/>
      <c r="J20" s="74"/>
      <c r="K20" s="92">
        <v>3495952.0</v>
      </c>
      <c r="L20" s="85">
        <v>1180.77</v>
      </c>
      <c r="M20" s="36">
        <f t="shared" ref="M20:N20" si="19">(K20-K21)*100/K21</f>
        <v>0.2021267448</v>
      </c>
      <c r="N20" s="36">
        <f t="shared" si="19"/>
        <v>-0.2997500675</v>
      </c>
    </row>
    <row r="21">
      <c r="A21" s="41" t="s">
        <v>144</v>
      </c>
      <c r="B21" s="78" t="s">
        <v>2000</v>
      </c>
      <c r="C21" s="78" t="s">
        <v>2001</v>
      </c>
      <c r="D21" s="78" t="s">
        <v>2002</v>
      </c>
      <c r="E21" s="78" t="s">
        <v>2003</v>
      </c>
      <c r="F21" s="78" t="s">
        <v>2004</v>
      </c>
      <c r="G21" s="78" t="s">
        <v>2005</v>
      </c>
      <c r="H21" s="74"/>
      <c r="I21" s="74"/>
      <c r="J21" s="74"/>
      <c r="K21" s="92">
        <v>3488900.0</v>
      </c>
      <c r="L21" s="85">
        <v>1184.32</v>
      </c>
      <c r="M21" s="36">
        <f t="shared" ref="M21:N21" si="20">(K21-K22)*100/K22</f>
        <v>-0.09970272439</v>
      </c>
      <c r="N21" s="36">
        <f t="shared" si="20"/>
        <v>-0.9169399639</v>
      </c>
    </row>
    <row r="22">
      <c r="A22" s="41" t="s">
        <v>145</v>
      </c>
      <c r="B22" s="78" t="s">
        <v>2006</v>
      </c>
      <c r="C22" s="78" t="s">
        <v>2007</v>
      </c>
      <c r="D22" s="78" t="s">
        <v>2008</v>
      </c>
      <c r="E22" s="78" t="s">
        <v>2009</v>
      </c>
      <c r="F22" s="78" t="s">
        <v>2010</v>
      </c>
      <c r="G22" s="78" t="s">
        <v>2011</v>
      </c>
      <c r="H22" s="74"/>
      <c r="I22" s="74"/>
      <c r="J22" s="74"/>
      <c r="K22" s="92">
        <v>3492382.0</v>
      </c>
      <c r="L22" s="85">
        <v>1195.28</v>
      </c>
      <c r="M22" s="36">
        <f t="shared" ref="M22:N22" si="21">(K22-K23)*100/K23</f>
        <v>0.05039215063</v>
      </c>
      <c r="N22" s="36">
        <f t="shared" si="21"/>
        <v>0.7433878934</v>
      </c>
    </row>
    <row r="23">
      <c r="A23" s="41" t="s">
        <v>146</v>
      </c>
      <c r="B23" s="78" t="s">
        <v>2012</v>
      </c>
      <c r="C23" s="78" t="s">
        <v>2013</v>
      </c>
      <c r="D23" s="78" t="s">
        <v>2014</v>
      </c>
      <c r="E23" s="78" t="s">
        <v>2015</v>
      </c>
      <c r="F23" s="78" t="s">
        <v>2016</v>
      </c>
      <c r="G23" s="78" t="s">
        <v>2017</v>
      </c>
      <c r="H23" s="74"/>
      <c r="I23" s="74"/>
      <c r="J23" s="74"/>
      <c r="K23" s="92">
        <v>3490623.0</v>
      </c>
      <c r="L23" s="85">
        <v>1186.46</v>
      </c>
      <c r="M23" s="36">
        <f t="shared" ref="M23:N23" si="22">(K23-K24)*100/K24</f>
        <v>-3.03466767</v>
      </c>
      <c r="N23" s="36">
        <f t="shared" si="22"/>
        <v>-0.8639705882</v>
      </c>
    </row>
    <row r="24">
      <c r="A24" s="41" t="s">
        <v>147</v>
      </c>
      <c r="B24" s="78" t="s">
        <v>964</v>
      </c>
      <c r="C24" s="78" t="s">
        <v>965</v>
      </c>
      <c r="D24" s="78" t="s">
        <v>966</v>
      </c>
      <c r="E24" s="78" t="s">
        <v>967</v>
      </c>
      <c r="F24" s="78" t="s">
        <v>968</v>
      </c>
      <c r="G24" s="78" t="s">
        <v>969</v>
      </c>
      <c r="H24" s="74"/>
      <c r="I24" s="74"/>
      <c r="J24" s="74"/>
      <c r="K24" s="92">
        <v>3599867.0</v>
      </c>
      <c r="L24" s="85">
        <v>1196.8</v>
      </c>
      <c r="M24" s="36">
        <f t="shared" ref="M24:N24" si="23">(K24-K25)*100/K25</f>
        <v>1.445110813</v>
      </c>
      <c r="N24" s="36">
        <f t="shared" si="23"/>
        <v>0.7348051882</v>
      </c>
    </row>
    <row r="25">
      <c r="A25" s="41" t="s">
        <v>148</v>
      </c>
      <c r="B25" s="78" t="s">
        <v>2018</v>
      </c>
      <c r="C25" s="78" t="s">
        <v>2019</v>
      </c>
      <c r="D25" s="78" t="s">
        <v>2020</v>
      </c>
      <c r="E25" s="78" t="s">
        <v>2021</v>
      </c>
      <c r="F25" s="78" t="s">
        <v>2022</v>
      </c>
      <c r="G25" s="78" t="s">
        <v>1991</v>
      </c>
      <c r="H25" s="74"/>
      <c r="I25" s="74"/>
      <c r="J25" s="74"/>
      <c r="K25" s="92">
        <v>3548586.0</v>
      </c>
      <c r="L25" s="85">
        <v>1188.07</v>
      </c>
      <c r="M25" s="36">
        <f t="shared" ref="M25:N25" si="24">(K25-K26)*100/K26</f>
        <v>-0.6210717429</v>
      </c>
      <c r="N25" s="36">
        <f t="shared" si="24"/>
        <v>-0.4249291785</v>
      </c>
    </row>
    <row r="26">
      <c r="A26" s="41" t="s">
        <v>149</v>
      </c>
      <c r="B26" s="78" t="s">
        <v>2023</v>
      </c>
      <c r="C26" s="78" t="s">
        <v>2024</v>
      </c>
      <c r="D26" s="78" t="s">
        <v>2025</v>
      </c>
      <c r="E26" s="78" t="s">
        <v>2026</v>
      </c>
      <c r="F26" s="78" t="s">
        <v>2027</v>
      </c>
      <c r="G26" s="78" t="s">
        <v>2028</v>
      </c>
      <c r="H26" s="74"/>
      <c r="I26" s="74"/>
      <c r="J26" s="74"/>
      <c r="K26" s="92">
        <v>3570763.0</v>
      </c>
      <c r="L26" s="85">
        <v>1193.14</v>
      </c>
      <c r="M26" s="36">
        <f t="shared" ref="M26:N26" si="25">(K26-K27)*100/K27</f>
        <v>0.4443643062</v>
      </c>
      <c r="N26" s="36">
        <f t="shared" si="25"/>
        <v>-0.05277398494</v>
      </c>
    </row>
    <row r="27">
      <c r="A27" s="41" t="s">
        <v>150</v>
      </c>
      <c r="B27" s="78" t="s">
        <v>2029</v>
      </c>
      <c r="C27" s="78" t="s">
        <v>2030</v>
      </c>
      <c r="D27" s="78" t="s">
        <v>2031</v>
      </c>
      <c r="E27" s="78" t="s">
        <v>2032</v>
      </c>
      <c r="F27" s="78" t="s">
        <v>1873</v>
      </c>
      <c r="G27" s="78" t="s">
        <v>2033</v>
      </c>
      <c r="H27" s="74"/>
      <c r="I27" s="74"/>
      <c r="J27" s="74"/>
      <c r="K27" s="92">
        <v>3554966.0</v>
      </c>
      <c r="L27" s="85">
        <v>1193.77</v>
      </c>
      <c r="M27" s="36">
        <f t="shared" ref="M27:N27" si="26">(K27-K28)*100/K28</f>
        <v>-0.8993573868</v>
      </c>
      <c r="N27" s="36">
        <f t="shared" si="26"/>
        <v>-1.738428994</v>
      </c>
    </row>
    <row r="28">
      <c r="A28" s="41" t="s">
        <v>151</v>
      </c>
      <c r="B28" s="78" t="s">
        <v>2034</v>
      </c>
      <c r="C28" s="78" t="s">
        <v>2035</v>
      </c>
      <c r="D28" s="78" t="s">
        <v>2036</v>
      </c>
      <c r="E28" s="78" t="s">
        <v>2037</v>
      </c>
      <c r="F28" s="78" t="s">
        <v>2038</v>
      </c>
      <c r="G28" s="78" t="s">
        <v>2039</v>
      </c>
      <c r="H28" s="74"/>
      <c r="I28" s="74"/>
      <c r="J28" s="74"/>
      <c r="K28" s="92">
        <v>3587228.0</v>
      </c>
      <c r="L28" s="85">
        <v>1214.89</v>
      </c>
      <c r="M28" s="36">
        <f t="shared" ref="M28:N28" si="27">(K28-K29)*100/K29</f>
        <v>0.76352946</v>
      </c>
      <c r="N28" s="36">
        <f t="shared" si="27"/>
        <v>0.2136434876</v>
      </c>
    </row>
    <row r="29">
      <c r="A29" s="41" t="s">
        <v>152</v>
      </c>
      <c r="B29" s="78" t="s">
        <v>2023</v>
      </c>
      <c r="C29" s="78" t="s">
        <v>1960</v>
      </c>
      <c r="D29" s="78" t="s">
        <v>2040</v>
      </c>
      <c r="E29" s="78" t="s">
        <v>2041</v>
      </c>
      <c r="F29" s="78" t="s">
        <v>2042</v>
      </c>
      <c r="G29" s="78" t="s">
        <v>2033</v>
      </c>
      <c r="H29" s="74"/>
      <c r="I29" s="74"/>
      <c r="J29" s="74"/>
      <c r="K29" s="92">
        <v>3560046.0</v>
      </c>
      <c r="L29" s="85">
        <v>1212.3</v>
      </c>
      <c r="M29" s="36">
        <f t="shared" ref="M29:N29" si="28">(K29-K30)*100/K30</f>
        <v>0.6231488477</v>
      </c>
      <c r="N29" s="36">
        <f t="shared" si="28"/>
        <v>0.06273007907</v>
      </c>
    </row>
    <row r="30">
      <c r="A30" s="41" t="s">
        <v>153</v>
      </c>
      <c r="B30" s="78" t="s">
        <v>2043</v>
      </c>
      <c r="C30" s="78" t="s">
        <v>2044</v>
      </c>
      <c r="D30" s="78" t="s">
        <v>2045</v>
      </c>
      <c r="E30" s="78" t="s">
        <v>1968</v>
      </c>
      <c r="F30" s="78" t="s">
        <v>2046</v>
      </c>
      <c r="G30" s="78" t="s">
        <v>2005</v>
      </c>
      <c r="H30" s="74"/>
      <c r="I30" s="74"/>
      <c r="J30" s="74"/>
      <c r="K30" s="92">
        <v>3537999.0</v>
      </c>
      <c r="L30" s="85">
        <v>1211.54</v>
      </c>
      <c r="M30" s="36">
        <f t="shared" ref="M30:N30" si="29">(K30-K31)*100/K31</f>
        <v>2.339697892</v>
      </c>
      <c r="N30" s="36">
        <f t="shared" si="29"/>
        <v>0.984388154</v>
      </c>
    </row>
    <row r="31">
      <c r="A31" s="41" t="s">
        <v>154</v>
      </c>
      <c r="B31" s="78" t="s">
        <v>2047</v>
      </c>
      <c r="C31" s="78" t="s">
        <v>2048</v>
      </c>
      <c r="D31" s="78" t="s">
        <v>2049</v>
      </c>
      <c r="E31" s="78" t="s">
        <v>2032</v>
      </c>
      <c r="F31" s="78" t="s">
        <v>2050</v>
      </c>
      <c r="G31" s="78" t="s">
        <v>2051</v>
      </c>
      <c r="H31" s="74"/>
      <c r="I31" s="74"/>
      <c r="J31" s="74"/>
      <c r="K31" s="92">
        <v>3457113.0</v>
      </c>
      <c r="L31" s="85">
        <v>1199.73</v>
      </c>
      <c r="M31" s="36">
        <f t="shared" ref="M31:N31" si="30">(K31-K32)*100/K32</f>
        <v>-0.1627608585</v>
      </c>
      <c r="N31" s="36">
        <f t="shared" si="30"/>
        <v>-0.5479383922</v>
      </c>
    </row>
    <row r="32">
      <c r="A32" s="41" t="s">
        <v>155</v>
      </c>
      <c r="B32" s="78" t="s">
        <v>2006</v>
      </c>
      <c r="C32" s="78" t="s">
        <v>2052</v>
      </c>
      <c r="D32" s="78" t="s">
        <v>2053</v>
      </c>
      <c r="E32" s="78" t="s">
        <v>2054</v>
      </c>
      <c r="F32" s="78" t="s">
        <v>2055</v>
      </c>
      <c r="G32" s="78" t="s">
        <v>2056</v>
      </c>
      <c r="H32" s="74"/>
      <c r="I32" s="74"/>
      <c r="J32" s="74"/>
      <c r="K32" s="92">
        <v>3462749.0</v>
      </c>
      <c r="L32" s="85">
        <v>1206.34</v>
      </c>
      <c r="M32" s="36">
        <f t="shared" ref="M32:N32" si="31">(K32-K33)*100/K33</f>
        <v>0.1705887322</v>
      </c>
      <c r="N32" s="36">
        <f t="shared" si="31"/>
        <v>0.4563396233</v>
      </c>
    </row>
    <row r="33">
      <c r="A33" s="41" t="s">
        <v>156</v>
      </c>
      <c r="B33" s="78" t="s">
        <v>1732</v>
      </c>
      <c r="C33" s="78" t="s">
        <v>2057</v>
      </c>
      <c r="D33" s="78" t="s">
        <v>988</v>
      </c>
      <c r="E33" s="78" t="s">
        <v>2041</v>
      </c>
      <c r="F33" s="78" t="s">
        <v>2058</v>
      </c>
      <c r="G33" s="78" t="s">
        <v>2059</v>
      </c>
      <c r="H33" s="74"/>
      <c r="I33" s="74"/>
      <c r="J33" s="74"/>
      <c r="K33" s="92">
        <v>3456852.0</v>
      </c>
      <c r="L33" s="85">
        <v>1200.86</v>
      </c>
      <c r="M33" s="36">
        <f t="shared" ref="M33:N33" si="32">(K33-K34)*100/K34</f>
        <v>1.999716737</v>
      </c>
      <c r="N33" s="36">
        <f t="shared" si="32"/>
        <v>1.095256135</v>
      </c>
    </row>
    <row r="34">
      <c r="A34" s="41" t="s">
        <v>157</v>
      </c>
      <c r="B34" s="78" t="s">
        <v>2060</v>
      </c>
      <c r="C34" s="78" t="s">
        <v>2061</v>
      </c>
      <c r="D34" s="78" t="s">
        <v>2062</v>
      </c>
      <c r="E34" s="78" t="s">
        <v>2063</v>
      </c>
      <c r="F34" s="78" t="s">
        <v>2064</v>
      </c>
      <c r="G34" s="78" t="s">
        <v>2065</v>
      </c>
      <c r="H34" s="74"/>
      <c r="I34" s="74"/>
      <c r="J34" s="74"/>
      <c r="K34" s="92">
        <v>3389080.0</v>
      </c>
      <c r="L34" s="85">
        <v>1187.85</v>
      </c>
      <c r="M34" s="36">
        <f t="shared" ref="M34:N34" si="33">(K34-K35)*100/K35</f>
        <v>-0.243131391</v>
      </c>
      <c r="N34" s="36">
        <f t="shared" si="33"/>
        <v>-0.1748001983</v>
      </c>
    </row>
    <row r="35">
      <c r="A35" s="58">
        <v>41552.0</v>
      </c>
      <c r="B35" s="78" t="s">
        <v>2066</v>
      </c>
      <c r="C35" s="78" t="s">
        <v>2067</v>
      </c>
      <c r="D35" s="78" t="s">
        <v>2068</v>
      </c>
      <c r="E35" s="78" t="s">
        <v>2069</v>
      </c>
      <c r="F35" s="78" t="s">
        <v>2070</v>
      </c>
      <c r="G35" s="78" t="s">
        <v>2071</v>
      </c>
      <c r="H35" s="74"/>
      <c r="I35" s="74"/>
      <c r="J35" s="74"/>
      <c r="K35" s="92">
        <v>3397340.0</v>
      </c>
      <c r="L35" s="85">
        <v>1189.93</v>
      </c>
      <c r="M35" s="36">
        <f t="shared" ref="M35:N35" si="34">(K35-K36)*100/K36</f>
        <v>0.5075463348</v>
      </c>
      <c r="N35" s="36">
        <f t="shared" si="34"/>
        <v>0.6096117424</v>
      </c>
    </row>
    <row r="36">
      <c r="A36" s="58">
        <v>41522.0</v>
      </c>
      <c r="B36" s="78" t="s">
        <v>1403</v>
      </c>
      <c r="C36" s="78" t="s">
        <v>2072</v>
      </c>
      <c r="D36" s="78" t="s">
        <v>1032</v>
      </c>
      <c r="E36" s="78" t="s">
        <v>2073</v>
      </c>
      <c r="F36" s="78" t="s">
        <v>2074</v>
      </c>
      <c r="G36" s="78" t="s">
        <v>2075</v>
      </c>
      <c r="H36" s="74"/>
      <c r="I36" s="74"/>
      <c r="J36" s="74"/>
      <c r="K36" s="92">
        <v>3380184.0</v>
      </c>
      <c r="L36" s="85">
        <v>1182.72</v>
      </c>
      <c r="M36" s="36">
        <f t="shared" ref="M36:N36" si="35">(K36-K37)*100/K37</f>
        <v>-0.3523443636</v>
      </c>
      <c r="N36" s="36">
        <f t="shared" si="35"/>
        <v>-0.3219444772</v>
      </c>
    </row>
    <row r="37">
      <c r="A37" s="58">
        <v>41491.0</v>
      </c>
      <c r="B37" s="78" t="s">
        <v>2076</v>
      </c>
      <c r="C37" s="78" t="s">
        <v>2077</v>
      </c>
      <c r="D37" s="78" t="s">
        <v>1085</v>
      </c>
      <c r="E37" s="78" t="s">
        <v>2073</v>
      </c>
      <c r="F37" s="78" t="s">
        <v>2078</v>
      </c>
      <c r="G37" s="78" t="s">
        <v>2079</v>
      </c>
      <c r="H37" s="74"/>
      <c r="I37" s="74"/>
      <c r="J37" s="74"/>
      <c r="K37" s="92">
        <v>3392136.0</v>
      </c>
      <c r="L37" s="85">
        <v>1186.54</v>
      </c>
      <c r="M37" s="36">
        <f t="shared" ref="M37:N37" si="36">(K37-K38)*100/K38</f>
        <v>0.4740038381</v>
      </c>
      <c r="N37" s="36">
        <f t="shared" si="36"/>
        <v>0.4520826278</v>
      </c>
    </row>
    <row r="38">
      <c r="A38" s="58">
        <v>41460.0</v>
      </c>
      <c r="B38" s="78" t="s">
        <v>2080</v>
      </c>
      <c r="C38" s="78" t="s">
        <v>2081</v>
      </c>
      <c r="D38" s="78" t="s">
        <v>2082</v>
      </c>
      <c r="E38" s="78" t="s">
        <v>2083</v>
      </c>
      <c r="F38" s="78" t="s">
        <v>2084</v>
      </c>
      <c r="G38" s="78" t="s">
        <v>2085</v>
      </c>
      <c r="H38" s="74"/>
      <c r="I38" s="74"/>
      <c r="J38" s="74"/>
      <c r="K38" s="92">
        <v>3376133.0</v>
      </c>
      <c r="L38" s="85">
        <v>1181.2</v>
      </c>
      <c r="M38" s="36">
        <f t="shared" ref="M38:N38" si="37">(K38-K39)*100/K39</f>
        <v>1.192198557</v>
      </c>
      <c r="N38" s="36">
        <f t="shared" si="37"/>
        <v>0.8822499509</v>
      </c>
    </row>
    <row r="39">
      <c r="A39" s="58">
        <v>41430.0</v>
      </c>
      <c r="B39" s="78" t="s">
        <v>2086</v>
      </c>
      <c r="C39" s="78" t="s">
        <v>2087</v>
      </c>
      <c r="D39" s="78" t="s">
        <v>2088</v>
      </c>
      <c r="E39" s="78" t="s">
        <v>2089</v>
      </c>
      <c r="F39" s="78" t="s">
        <v>2090</v>
      </c>
      <c r="G39" s="78" t="s">
        <v>2091</v>
      </c>
      <c r="H39" s="74"/>
      <c r="I39" s="74"/>
      <c r="J39" s="74"/>
      <c r="K39" s="92">
        <v>3336357.0</v>
      </c>
      <c r="L39" s="85">
        <v>1170.87</v>
      </c>
      <c r="M39" s="36">
        <f t="shared" ref="M39:N39" si="38">(K39-K40)*100/K40</f>
        <v>0.7657194011</v>
      </c>
      <c r="N39" s="36">
        <f t="shared" si="38"/>
        <v>0.4978241651</v>
      </c>
    </row>
    <row r="40">
      <c r="A40" s="58">
        <v>41338.0</v>
      </c>
      <c r="B40" s="78" t="s">
        <v>2092</v>
      </c>
      <c r="C40" s="78" t="s">
        <v>2093</v>
      </c>
      <c r="D40" s="78" t="s">
        <v>1169</v>
      </c>
      <c r="E40" s="78" t="s">
        <v>2094</v>
      </c>
      <c r="F40" s="78" t="s">
        <v>2095</v>
      </c>
      <c r="G40" s="78" t="s">
        <v>2096</v>
      </c>
      <c r="H40" s="74"/>
      <c r="I40" s="74"/>
      <c r="J40" s="74"/>
      <c r="K40" s="92">
        <v>3311004.0</v>
      </c>
      <c r="L40" s="85">
        <v>1165.07</v>
      </c>
      <c r="M40" s="36">
        <f t="shared" ref="M40:N40" si="39">(K40-K41)*100/K41</f>
        <v>2.596738599</v>
      </c>
      <c r="N40" s="36">
        <f t="shared" si="39"/>
        <v>1.272567649</v>
      </c>
    </row>
    <row r="41">
      <c r="A41" s="58">
        <v>41310.0</v>
      </c>
      <c r="B41" s="78" t="s">
        <v>2097</v>
      </c>
      <c r="C41" s="78" t="s">
        <v>2098</v>
      </c>
      <c r="D41" s="78" t="s">
        <v>2099</v>
      </c>
      <c r="E41" s="78" t="s">
        <v>2100</v>
      </c>
      <c r="F41" s="78" t="s">
        <v>2101</v>
      </c>
      <c r="G41" s="78" t="s">
        <v>2102</v>
      </c>
      <c r="H41" s="74"/>
      <c r="I41" s="74"/>
      <c r="J41" s="74"/>
      <c r="K41" s="92">
        <v>3227202.0</v>
      </c>
      <c r="L41" s="85">
        <v>1150.43</v>
      </c>
      <c r="M41" s="36">
        <f t="shared" ref="M41:N41" si="40">(K41-K42)*100/K42</f>
        <v>1.266139752</v>
      </c>
      <c r="N41" s="36">
        <f t="shared" si="40"/>
        <v>0.9866659644</v>
      </c>
    </row>
    <row r="42">
      <c r="A42" s="58">
        <v>41279.0</v>
      </c>
      <c r="B42" s="78" t="s">
        <v>2103</v>
      </c>
      <c r="C42" s="78" t="s">
        <v>2104</v>
      </c>
      <c r="D42" s="78" t="s">
        <v>2105</v>
      </c>
      <c r="E42" s="78" t="s">
        <v>2106</v>
      </c>
      <c r="F42" s="78" t="s">
        <v>2107</v>
      </c>
      <c r="G42" s="78" t="s">
        <v>2108</v>
      </c>
      <c r="H42" s="74"/>
      <c r="I42" s="74"/>
      <c r="J42" s="74"/>
      <c r="K42" s="92">
        <v>3186852.0</v>
      </c>
      <c r="L42" s="85">
        <v>1139.19</v>
      </c>
      <c r="M42" s="36">
        <f t="shared" ref="M42:N42" si="41">(K42-K43)*100/K43</f>
        <v>-2.789880039</v>
      </c>
      <c r="N42" s="36">
        <f t="shared" si="41"/>
        <v>-1.795658696</v>
      </c>
    </row>
    <row r="43">
      <c r="A43" s="41" t="s">
        <v>158</v>
      </c>
      <c r="B43" s="78" t="s">
        <v>1897</v>
      </c>
      <c r="C43" s="78" t="s">
        <v>2109</v>
      </c>
      <c r="D43" s="78" t="s">
        <v>2110</v>
      </c>
      <c r="E43" s="78" t="s">
        <v>2111</v>
      </c>
      <c r="F43" s="78" t="s">
        <v>2112</v>
      </c>
      <c r="G43" s="78" t="s">
        <v>2113</v>
      </c>
      <c r="H43" s="74"/>
      <c r="I43" s="74"/>
      <c r="J43" s="74"/>
      <c r="K43" s="92">
        <v>3278313.0</v>
      </c>
      <c r="L43" s="85">
        <v>1160.02</v>
      </c>
      <c r="M43" s="36">
        <f t="shared" ref="M43:N43" si="42">(K43-K44)*100/K44</f>
        <v>0.4156529319</v>
      </c>
      <c r="N43" s="36">
        <f t="shared" si="42"/>
        <v>0.8870953714</v>
      </c>
    </row>
    <row r="44">
      <c r="A44" s="41" t="s">
        <v>159</v>
      </c>
      <c r="B44" s="78" t="s">
        <v>970</v>
      </c>
      <c r="C44" s="78" t="s">
        <v>971</v>
      </c>
      <c r="D44" s="78" t="s">
        <v>972</v>
      </c>
      <c r="E44" s="78" t="s">
        <v>973</v>
      </c>
      <c r="F44" s="78" t="s">
        <v>974</v>
      </c>
      <c r="G44" s="78" t="s">
        <v>975</v>
      </c>
      <c r="H44" s="74"/>
      <c r="I44" s="74"/>
      <c r="J44" s="74"/>
      <c r="K44" s="92">
        <v>3264743.0</v>
      </c>
      <c r="L44" s="85">
        <v>1149.82</v>
      </c>
      <c r="M44" s="36">
        <f t="shared" ref="M44:N44" si="43">(K44-K45)*100/K45</f>
        <v>1.044007588</v>
      </c>
      <c r="N44" s="36">
        <f t="shared" si="43"/>
        <v>0.7553452506</v>
      </c>
    </row>
    <row r="45">
      <c r="A45" s="41" t="s">
        <v>160</v>
      </c>
      <c r="B45" s="78" t="s">
        <v>1596</v>
      </c>
      <c r="C45" s="78" t="s">
        <v>2114</v>
      </c>
      <c r="D45" s="78" t="s">
        <v>2115</v>
      </c>
      <c r="E45" s="78" t="s">
        <v>2116</v>
      </c>
      <c r="F45" s="78" t="s">
        <v>2117</v>
      </c>
      <c r="G45" s="78" t="s">
        <v>2118</v>
      </c>
      <c r="H45" s="74"/>
      <c r="I45" s="74"/>
      <c r="J45" s="74"/>
      <c r="K45" s="92">
        <v>3231011.0</v>
      </c>
      <c r="L45" s="85">
        <v>1141.2</v>
      </c>
      <c r="M45" s="36">
        <f t="shared" ref="M45:N45" si="44">(K45-K46)*100/K46</f>
        <v>-1.358928025</v>
      </c>
      <c r="N45" s="36">
        <f t="shared" si="44"/>
        <v>-0.4483835511</v>
      </c>
    </row>
    <row r="46">
      <c r="A46" s="41" t="s">
        <v>161</v>
      </c>
      <c r="B46" s="78" t="s">
        <v>2119</v>
      </c>
      <c r="C46" s="78" t="s">
        <v>2120</v>
      </c>
      <c r="D46" s="78" t="s">
        <v>2121</v>
      </c>
      <c r="E46" s="78" t="s">
        <v>2122</v>
      </c>
      <c r="F46" s="78" t="s">
        <v>2123</v>
      </c>
      <c r="G46" s="78" t="s">
        <v>2124</v>
      </c>
      <c r="H46" s="74"/>
      <c r="I46" s="74"/>
      <c r="J46" s="74"/>
      <c r="K46" s="92">
        <v>3275523.0</v>
      </c>
      <c r="L46" s="85">
        <v>1146.34</v>
      </c>
      <c r="M46" s="36">
        <f t="shared" ref="M46:N46" si="45">(K46-K47)*100/K47</f>
        <v>0.6856288143</v>
      </c>
      <c r="N46" s="36">
        <f t="shared" si="45"/>
        <v>0.5340934006</v>
      </c>
    </row>
    <row r="47">
      <c r="A47" s="41" t="s">
        <v>162</v>
      </c>
      <c r="B47" s="78" t="s">
        <v>2125</v>
      </c>
      <c r="C47" s="78" t="s">
        <v>2126</v>
      </c>
      <c r="D47" s="78" t="s">
        <v>2127</v>
      </c>
      <c r="E47" s="78" t="s">
        <v>2128</v>
      </c>
      <c r="F47" s="78" t="s">
        <v>2129</v>
      </c>
      <c r="G47" s="78" t="s">
        <v>2130</v>
      </c>
      <c r="H47" s="74"/>
      <c r="I47" s="74"/>
      <c r="J47" s="74"/>
      <c r="K47" s="92">
        <v>3253218.0</v>
      </c>
      <c r="L47" s="85">
        <v>1140.25</v>
      </c>
      <c r="M47" s="36">
        <f t="shared" ref="M47:N47" si="46">(K47-K48)*100/K48</f>
        <v>1.07722522</v>
      </c>
      <c r="N47" s="36">
        <f t="shared" si="46"/>
        <v>0.2823119679</v>
      </c>
    </row>
    <row r="48">
      <c r="A48" s="41" t="s">
        <v>163</v>
      </c>
      <c r="B48" s="78" t="s">
        <v>2131</v>
      </c>
      <c r="C48" s="78" t="s">
        <v>2132</v>
      </c>
      <c r="D48" s="78" t="s">
        <v>2133</v>
      </c>
      <c r="E48" s="78" t="s">
        <v>2134</v>
      </c>
      <c r="F48" s="78" t="s">
        <v>2135</v>
      </c>
      <c r="G48" s="78" t="s">
        <v>2136</v>
      </c>
      <c r="H48" s="74"/>
      <c r="I48" s="74"/>
      <c r="J48" s="74"/>
      <c r="K48" s="92">
        <v>3218547.0</v>
      </c>
      <c r="L48" s="85">
        <v>1137.04</v>
      </c>
      <c r="M48" s="36">
        <f t="shared" ref="M48:N48" si="47">(K48-K49)*100/K49</f>
        <v>1.248116076</v>
      </c>
      <c r="N48" s="36">
        <f t="shared" si="47"/>
        <v>1.120557789</v>
      </c>
    </row>
    <row r="49">
      <c r="A49" s="41" t="s">
        <v>164</v>
      </c>
      <c r="B49" s="78" t="s">
        <v>2137</v>
      </c>
      <c r="C49" s="78" t="s">
        <v>2138</v>
      </c>
      <c r="D49" s="78" t="s">
        <v>2139</v>
      </c>
      <c r="E49" s="78" t="s">
        <v>2140</v>
      </c>
      <c r="F49" s="78" t="s">
        <v>2141</v>
      </c>
      <c r="G49" s="78" t="s">
        <v>2142</v>
      </c>
      <c r="H49" s="74"/>
      <c r="I49" s="74"/>
      <c r="J49" s="74"/>
      <c r="K49" s="92">
        <v>3178871.0</v>
      </c>
      <c r="L49" s="85">
        <v>1124.44</v>
      </c>
      <c r="M49" s="36">
        <f t="shared" ref="M49:N49" si="48">(K49-K50)*100/K50</f>
        <v>-0.1850059172</v>
      </c>
      <c r="N49" s="36">
        <f t="shared" si="48"/>
        <v>0.2800321056</v>
      </c>
      <c r="P49" s="11" t="s">
        <v>18</v>
      </c>
      <c r="Q49" s="88">
        <v>1.058053</v>
      </c>
    </row>
    <row r="50">
      <c r="A50" s="41" t="s">
        <v>165</v>
      </c>
      <c r="B50" s="78" t="s">
        <v>2143</v>
      </c>
      <c r="C50" s="78" t="s">
        <v>2144</v>
      </c>
      <c r="D50" s="78" t="s">
        <v>2145</v>
      </c>
      <c r="E50" s="78" t="s">
        <v>2146</v>
      </c>
      <c r="F50" s="78" t="s">
        <v>2147</v>
      </c>
      <c r="G50" s="78" t="s">
        <v>2148</v>
      </c>
      <c r="H50" s="74"/>
      <c r="I50" s="74"/>
      <c r="J50" s="74"/>
      <c r="K50" s="92">
        <v>3184763.0</v>
      </c>
      <c r="L50" s="85">
        <v>1121.3</v>
      </c>
      <c r="M50" s="36">
        <f t="shared" ref="M50:N50" si="49">(K50-K51)*100/K51</f>
        <v>1.447995194</v>
      </c>
      <c r="N50" s="36">
        <f t="shared" si="49"/>
        <v>1.494401651</v>
      </c>
    </row>
    <row r="51">
      <c r="A51" s="41" t="s">
        <v>166</v>
      </c>
      <c r="B51" s="78" t="s">
        <v>2149</v>
      </c>
      <c r="C51" s="78" t="s">
        <v>1405</v>
      </c>
      <c r="D51" s="78" t="s">
        <v>2150</v>
      </c>
      <c r="E51" s="78" t="s">
        <v>2151</v>
      </c>
      <c r="F51" s="78" t="s">
        <v>2152</v>
      </c>
      <c r="G51" s="78" t="s">
        <v>2153</v>
      </c>
      <c r="H51" s="74"/>
      <c r="I51" s="74"/>
      <c r="J51" s="74"/>
      <c r="K51" s="92">
        <v>3139306.0</v>
      </c>
      <c r="L51" s="85">
        <v>1104.79</v>
      </c>
      <c r="M51" s="36">
        <f t="shared" ref="M51:N51" si="50">(K51-K52)*100/K52</f>
        <v>-0.139835137</v>
      </c>
      <c r="N51" s="36">
        <f t="shared" si="50"/>
        <v>-0.6144185963</v>
      </c>
    </row>
    <row r="52">
      <c r="A52" s="41" t="s">
        <v>167</v>
      </c>
      <c r="B52" s="78" t="s">
        <v>2154</v>
      </c>
      <c r="C52" s="78" t="s">
        <v>2155</v>
      </c>
      <c r="D52" s="78" t="s">
        <v>2120</v>
      </c>
      <c r="E52" s="78" t="s">
        <v>2156</v>
      </c>
      <c r="F52" s="78" t="s">
        <v>2157</v>
      </c>
      <c r="G52" s="78" t="s">
        <v>2158</v>
      </c>
      <c r="H52" s="74"/>
      <c r="I52" s="74"/>
      <c r="J52" s="74"/>
      <c r="K52" s="92">
        <v>3143702.0</v>
      </c>
      <c r="L52" s="85">
        <v>1111.62</v>
      </c>
      <c r="M52" s="36">
        <f t="shared" ref="M52:N52" si="51">(K52-K53)*100/K53</f>
        <v>-1.523121863</v>
      </c>
      <c r="N52" s="36">
        <f t="shared" si="51"/>
        <v>-1.630030795</v>
      </c>
    </row>
    <row r="53">
      <c r="A53" s="41" t="s">
        <v>168</v>
      </c>
      <c r="B53" s="78" t="s">
        <v>2159</v>
      </c>
      <c r="C53" s="78" t="s">
        <v>1815</v>
      </c>
      <c r="D53" s="78" t="s">
        <v>2160</v>
      </c>
      <c r="E53" s="78" t="s">
        <v>1954</v>
      </c>
      <c r="F53" s="78" t="s">
        <v>2161</v>
      </c>
      <c r="G53" s="78" t="s">
        <v>2162</v>
      </c>
      <c r="H53" s="74"/>
      <c r="I53" s="74"/>
      <c r="J53" s="74"/>
      <c r="K53" s="92">
        <v>3192325.0</v>
      </c>
      <c r="L53" s="85">
        <v>1130.04</v>
      </c>
      <c r="M53" s="36">
        <f t="shared" ref="M53:N53" si="52">(K53-K54)*100/K54</f>
        <v>1.312356532</v>
      </c>
      <c r="N53" s="36">
        <f t="shared" si="52"/>
        <v>1.648811291</v>
      </c>
    </row>
    <row r="54">
      <c r="A54" s="41" t="s">
        <v>169</v>
      </c>
      <c r="B54" s="78" t="s">
        <v>2163</v>
      </c>
      <c r="C54" s="78" t="s">
        <v>2164</v>
      </c>
      <c r="D54" s="78" t="s">
        <v>2165</v>
      </c>
      <c r="E54" s="78" t="s">
        <v>2140</v>
      </c>
      <c r="F54" s="78" t="s">
        <v>2166</v>
      </c>
      <c r="G54" s="78" t="s">
        <v>2167</v>
      </c>
      <c r="H54" s="74"/>
      <c r="I54" s="74"/>
      <c r="J54" s="74"/>
      <c r="K54" s="92">
        <v>3150973.0</v>
      </c>
      <c r="L54" s="85">
        <v>1111.71</v>
      </c>
      <c r="M54" s="36">
        <f t="shared" ref="M54:N54" si="53">(K54-K55)*100/K55</f>
        <v>-4.105162023</v>
      </c>
      <c r="N54" s="36">
        <f t="shared" si="53"/>
        <v>-3.264794689</v>
      </c>
    </row>
    <row r="55">
      <c r="A55" s="58">
        <v>41612.0</v>
      </c>
      <c r="B55" s="78" t="s">
        <v>2168</v>
      </c>
      <c r="C55" s="78" t="s">
        <v>2169</v>
      </c>
      <c r="D55" s="78" t="s">
        <v>2170</v>
      </c>
      <c r="E55" s="78" t="s">
        <v>1144</v>
      </c>
      <c r="F55" s="78" t="s">
        <v>2171</v>
      </c>
      <c r="G55" s="78" t="s">
        <v>2172</v>
      </c>
      <c r="H55" s="74"/>
      <c r="I55" s="74"/>
      <c r="J55" s="74"/>
      <c r="K55" s="92">
        <v>3285863.0</v>
      </c>
      <c r="L55" s="85">
        <v>1149.23</v>
      </c>
      <c r="M55" s="36">
        <f t="shared" ref="M55:N55" si="54">(K55-K56)*100/K56</f>
        <v>-1.099598001</v>
      </c>
      <c r="N55" s="36">
        <f t="shared" si="54"/>
        <v>-0.3632675001</v>
      </c>
    </row>
    <row r="56">
      <c r="A56" s="58">
        <v>41582.0</v>
      </c>
      <c r="B56" s="78" t="s">
        <v>2173</v>
      </c>
      <c r="C56" s="78" t="s">
        <v>2174</v>
      </c>
      <c r="D56" s="78" t="s">
        <v>2175</v>
      </c>
      <c r="E56" s="78" t="s">
        <v>2176</v>
      </c>
      <c r="F56" s="78" t="s">
        <v>2177</v>
      </c>
      <c r="G56" s="78" t="s">
        <v>2178</v>
      </c>
      <c r="H56" s="74"/>
      <c r="I56" s="74"/>
      <c r="J56" s="74"/>
      <c r="K56" s="92">
        <v>3322396.0</v>
      </c>
      <c r="L56" s="85">
        <v>1153.42</v>
      </c>
      <c r="M56" s="36">
        <f t="shared" ref="M56:N56" si="55">(K56-K57)*100/K57</f>
        <v>1.072604801</v>
      </c>
      <c r="N56" s="36">
        <f t="shared" si="55"/>
        <v>0.3846823325</v>
      </c>
    </row>
    <row r="57">
      <c r="A57" s="58">
        <v>41551.0</v>
      </c>
      <c r="B57" s="78" t="s">
        <v>2179</v>
      </c>
      <c r="C57" s="78" t="s">
        <v>2180</v>
      </c>
      <c r="D57" s="78" t="s">
        <v>2181</v>
      </c>
      <c r="E57" s="78" t="s">
        <v>2182</v>
      </c>
      <c r="F57" s="78" t="s">
        <v>2183</v>
      </c>
      <c r="G57" s="78" t="s">
        <v>2184</v>
      </c>
      <c r="H57" s="74"/>
      <c r="I57" s="74"/>
      <c r="J57" s="74"/>
      <c r="K57" s="92">
        <v>3287138.0</v>
      </c>
      <c r="L57" s="85">
        <v>1149.0</v>
      </c>
      <c r="M57" s="36">
        <f t="shared" ref="M57:N57" si="56">(K57-K58)*100/K58</f>
        <v>1.047039464</v>
      </c>
      <c r="N57" s="36">
        <f t="shared" si="56"/>
        <v>1.347775465</v>
      </c>
    </row>
    <row r="58">
      <c r="A58" s="58">
        <v>41521.0</v>
      </c>
      <c r="B58" s="78" t="s">
        <v>2185</v>
      </c>
      <c r="C58" s="78" t="s">
        <v>2186</v>
      </c>
      <c r="D58" s="78" t="s">
        <v>2187</v>
      </c>
      <c r="E58" s="78" t="s">
        <v>2128</v>
      </c>
      <c r="F58" s="78" t="s">
        <v>2188</v>
      </c>
      <c r="G58" s="78" t="s">
        <v>2189</v>
      </c>
      <c r="H58" s="74"/>
      <c r="I58" s="74"/>
      <c r="J58" s="74"/>
      <c r="K58" s="92">
        <v>3253077.0</v>
      </c>
      <c r="L58" s="85">
        <v>1133.72</v>
      </c>
      <c r="M58" s="36">
        <f t="shared" ref="M58:N58" si="57">(K58-K59)*100/K59</f>
        <v>0.1677223083</v>
      </c>
      <c r="N58" s="36">
        <f t="shared" si="57"/>
        <v>0.02911619125</v>
      </c>
    </row>
    <row r="59">
      <c r="A59" s="58">
        <v>41490.0</v>
      </c>
      <c r="B59" s="78" t="s">
        <v>2190</v>
      </c>
      <c r="C59" s="78" t="s">
        <v>2191</v>
      </c>
      <c r="D59" s="78" t="s">
        <v>2192</v>
      </c>
      <c r="E59" s="78" t="s">
        <v>2193</v>
      </c>
      <c r="F59" s="78" t="s">
        <v>2194</v>
      </c>
      <c r="G59" s="78" t="s">
        <v>2195</v>
      </c>
      <c r="H59" s="74"/>
      <c r="I59" s="74"/>
      <c r="J59" s="74"/>
      <c r="K59" s="92">
        <v>3247630.0</v>
      </c>
      <c r="L59" s="85">
        <v>1133.39</v>
      </c>
      <c r="M59" s="36">
        <f t="shared" ref="M59:N59" si="58">(K59-K60)*100/K60</f>
        <v>0.7434085117</v>
      </c>
      <c r="N59" s="36">
        <f t="shared" si="58"/>
        <v>0.838100661</v>
      </c>
    </row>
    <row r="60">
      <c r="A60" s="58">
        <v>41398.0</v>
      </c>
      <c r="B60" s="78" t="s">
        <v>2196</v>
      </c>
      <c r="C60" s="78" t="s">
        <v>2197</v>
      </c>
      <c r="D60" s="78" t="s">
        <v>2121</v>
      </c>
      <c r="E60" s="78" t="s">
        <v>2134</v>
      </c>
      <c r="F60" s="78" t="s">
        <v>2198</v>
      </c>
      <c r="G60" s="78" t="s">
        <v>2199</v>
      </c>
      <c r="H60" s="74"/>
      <c r="I60" s="74"/>
      <c r="J60" s="74"/>
      <c r="K60" s="92">
        <v>3223665.0</v>
      </c>
      <c r="L60" s="85">
        <v>1123.97</v>
      </c>
      <c r="M60" s="36">
        <f t="shared" ref="M60:N60" si="59">(K60-K61)*100/K61</f>
        <v>-0.621427248</v>
      </c>
      <c r="N60" s="36">
        <f t="shared" si="59"/>
        <v>-0.1421501995</v>
      </c>
    </row>
    <row r="61">
      <c r="A61" s="58">
        <v>41368.0</v>
      </c>
      <c r="B61" s="78" t="s">
        <v>2200</v>
      </c>
      <c r="C61" s="78" t="s">
        <v>2201</v>
      </c>
      <c r="D61" s="78" t="s">
        <v>2019</v>
      </c>
      <c r="E61" s="78" t="s">
        <v>2202</v>
      </c>
      <c r="F61" s="78" t="s">
        <v>2203</v>
      </c>
      <c r="G61" s="78" t="s">
        <v>2204</v>
      </c>
      <c r="H61" s="74"/>
      <c r="I61" s="74"/>
      <c r="J61" s="74"/>
      <c r="K61" s="92">
        <v>3243823.0</v>
      </c>
      <c r="L61" s="85">
        <v>1125.57</v>
      </c>
      <c r="M61" s="36">
        <f t="shared" ref="M61:N61" si="60">(K61-K62)*100/K62</f>
        <v>-1.124691798</v>
      </c>
      <c r="N61" s="36">
        <f t="shared" si="60"/>
        <v>0.5565779835</v>
      </c>
    </row>
    <row r="62">
      <c r="A62" s="58">
        <v>41337.0</v>
      </c>
      <c r="B62" s="78" t="s">
        <v>2205</v>
      </c>
      <c r="C62" s="78" t="s">
        <v>2206</v>
      </c>
      <c r="D62" s="78" t="s">
        <v>2207</v>
      </c>
      <c r="E62" s="78" t="s">
        <v>2208</v>
      </c>
      <c r="F62" s="78" t="s">
        <v>2209</v>
      </c>
      <c r="G62" s="78" t="s">
        <v>2210</v>
      </c>
      <c r="H62" s="74"/>
      <c r="I62" s="74"/>
      <c r="J62" s="74"/>
      <c r="K62" s="92">
        <v>3280721.0</v>
      </c>
      <c r="L62" s="85">
        <v>1119.34</v>
      </c>
      <c r="M62" s="36">
        <f t="shared" ref="M62:N62" si="61">(K62-K63)*100/K63</f>
        <v>-1.385321906</v>
      </c>
      <c r="N62" s="36">
        <f t="shared" si="61"/>
        <v>-1.612917403</v>
      </c>
    </row>
    <row r="63">
      <c r="A63" s="58">
        <v>41309.0</v>
      </c>
      <c r="B63" s="78" t="s">
        <v>1657</v>
      </c>
      <c r="C63" s="78" t="s">
        <v>2211</v>
      </c>
      <c r="D63" s="78" t="s">
        <v>2088</v>
      </c>
      <c r="E63" s="78" t="s">
        <v>2212</v>
      </c>
      <c r="F63" s="78" t="s">
        <v>2213</v>
      </c>
      <c r="G63" s="78" t="s">
        <v>2189</v>
      </c>
      <c r="H63" s="74"/>
      <c r="I63" s="74"/>
      <c r="J63" s="74"/>
      <c r="K63" s="92">
        <v>3326808.0</v>
      </c>
      <c r="L63" s="85">
        <v>1137.69</v>
      </c>
      <c r="M63" s="36">
        <f t="shared" ref="M63:N63" si="62">(K63-K64)*100/K64</f>
        <v>-0.4464160138</v>
      </c>
      <c r="N63" s="36">
        <f t="shared" si="62"/>
        <v>-0.4009559911</v>
      </c>
    </row>
    <row r="64">
      <c r="A64" s="58">
        <v>41278.0</v>
      </c>
      <c r="B64" s="78" t="s">
        <v>2214</v>
      </c>
      <c r="C64" s="78" t="s">
        <v>2215</v>
      </c>
      <c r="D64" s="78" t="s">
        <v>1032</v>
      </c>
      <c r="E64" s="78" t="s">
        <v>2176</v>
      </c>
      <c r="F64" s="78" t="s">
        <v>2216</v>
      </c>
      <c r="G64" s="78" t="s">
        <v>2217</v>
      </c>
      <c r="H64" s="74"/>
      <c r="I64" s="74"/>
      <c r="J64" s="74"/>
      <c r="K64" s="92">
        <v>3341726.0</v>
      </c>
      <c r="L64" s="85">
        <v>1142.27</v>
      </c>
      <c r="M64" s="36">
        <f t="shared" ref="M64:N64" si="63">(K64-K65)*100/K65</f>
        <v>-1.966118919</v>
      </c>
      <c r="N64" s="36">
        <f t="shared" si="63"/>
        <v>-0.989009084</v>
      </c>
    </row>
    <row r="65">
      <c r="A65" s="41" t="s">
        <v>170</v>
      </c>
      <c r="B65" s="78" t="s">
        <v>916</v>
      </c>
      <c r="C65" s="78" t="s">
        <v>917</v>
      </c>
      <c r="D65" s="78" t="s">
        <v>918</v>
      </c>
      <c r="E65" s="78" t="s">
        <v>919</v>
      </c>
      <c r="F65" s="78" t="s">
        <v>920</v>
      </c>
      <c r="G65" s="78" t="s">
        <v>921</v>
      </c>
      <c r="H65" s="74"/>
      <c r="I65" s="74"/>
      <c r="J65" s="74"/>
      <c r="K65" s="92">
        <v>3408746.0</v>
      </c>
      <c r="L65" s="85">
        <v>1153.68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6" t="s">
        <v>45</v>
      </c>
      <c r="B1" s="65" t="s">
        <v>839</v>
      </c>
      <c r="C1" s="65" t="s">
        <v>840</v>
      </c>
      <c r="D1" s="65" t="s">
        <v>841</v>
      </c>
      <c r="E1" s="65" t="s">
        <v>842</v>
      </c>
      <c r="F1" s="65" t="s">
        <v>843</v>
      </c>
      <c r="G1" s="65" t="s">
        <v>844</v>
      </c>
      <c r="H1" s="65" t="s">
        <v>845</v>
      </c>
      <c r="I1" s="65" t="s">
        <v>846</v>
      </c>
      <c r="J1" s="65" t="s">
        <v>847</v>
      </c>
      <c r="K1" s="77" t="s">
        <v>849</v>
      </c>
      <c r="L1" s="39" t="s">
        <v>850</v>
      </c>
      <c r="M1" s="76" t="s">
        <v>1483</v>
      </c>
      <c r="N1" s="65" t="s">
        <v>50</v>
      </c>
      <c r="O1" s="65"/>
      <c r="P1" s="65"/>
      <c r="Q1" s="65"/>
      <c r="R1" s="65"/>
      <c r="S1" s="65"/>
      <c r="T1" s="65"/>
      <c r="U1" s="65"/>
      <c r="V1" s="65"/>
      <c r="W1" s="77"/>
      <c r="X1" s="39"/>
    </row>
    <row r="2">
      <c r="A2" s="41" t="s">
        <v>171</v>
      </c>
      <c r="B2" s="78" t="s">
        <v>922</v>
      </c>
      <c r="C2" s="78" t="s">
        <v>923</v>
      </c>
      <c r="D2" s="78" t="s">
        <v>924</v>
      </c>
      <c r="E2" s="78" t="s">
        <v>925</v>
      </c>
      <c r="F2" s="74"/>
      <c r="G2" s="74"/>
      <c r="H2" s="74"/>
      <c r="I2" s="74"/>
      <c r="J2" s="74"/>
      <c r="K2" s="92">
        <v>2383320.0</v>
      </c>
      <c r="L2" s="85">
        <v>1145.97</v>
      </c>
      <c r="M2" s="36">
        <f t="shared" ref="M2:N2" si="1">(K2-K3)*100/K3</f>
        <v>0.3623170097</v>
      </c>
      <c r="N2" s="36">
        <f t="shared" si="1"/>
        <v>0.1739540901</v>
      </c>
    </row>
    <row r="3">
      <c r="A3" s="41" t="s">
        <v>172</v>
      </c>
      <c r="B3" s="78" t="s">
        <v>2218</v>
      </c>
      <c r="C3" s="78" t="s">
        <v>2219</v>
      </c>
      <c r="D3" s="78" t="s">
        <v>2220</v>
      </c>
      <c r="E3" s="78" t="s">
        <v>2221</v>
      </c>
      <c r="F3" s="74"/>
      <c r="G3" s="74"/>
      <c r="H3" s="74"/>
      <c r="I3" s="74"/>
      <c r="J3" s="74"/>
      <c r="K3" s="92">
        <v>2374716.0</v>
      </c>
      <c r="L3" s="85">
        <v>1143.98</v>
      </c>
      <c r="M3" s="36">
        <f t="shared" ref="M3:N3" si="2">(K3-K4)*100/K4</f>
        <v>0.5485739449</v>
      </c>
      <c r="N3" s="36">
        <f t="shared" si="2"/>
        <v>0.6218610092</v>
      </c>
    </row>
    <row r="4">
      <c r="A4" s="41" t="s">
        <v>173</v>
      </c>
      <c r="B4" s="78" t="s">
        <v>2222</v>
      </c>
      <c r="C4" s="78" t="s">
        <v>2223</v>
      </c>
      <c r="D4" s="78" t="s">
        <v>1041</v>
      </c>
      <c r="E4" s="78" t="s">
        <v>2224</v>
      </c>
      <c r="F4" s="74"/>
      <c r="G4" s="74"/>
      <c r="H4" s="74"/>
      <c r="I4" s="74"/>
      <c r="J4" s="74"/>
      <c r="K4" s="92">
        <v>2361760.0</v>
      </c>
      <c r="L4" s="85">
        <v>1136.91</v>
      </c>
      <c r="M4" s="36">
        <f t="shared" ref="M4:N4" si="3">(K4-K5)*100/K5</f>
        <v>-0.5541239284</v>
      </c>
      <c r="N4" s="36">
        <f t="shared" si="3"/>
        <v>-0.2421753666</v>
      </c>
    </row>
    <row r="5">
      <c r="A5" s="41" t="s">
        <v>174</v>
      </c>
      <c r="B5" s="78" t="s">
        <v>2222</v>
      </c>
      <c r="C5" s="78" t="s">
        <v>2225</v>
      </c>
      <c r="D5" s="78" t="s">
        <v>2226</v>
      </c>
      <c r="E5" s="78" t="s">
        <v>2227</v>
      </c>
      <c r="F5" s="74"/>
      <c r="G5" s="74"/>
      <c r="H5" s="74"/>
      <c r="I5" s="74"/>
      <c r="J5" s="74"/>
      <c r="K5" s="92">
        <v>2374920.0</v>
      </c>
      <c r="L5" s="85">
        <v>1139.67</v>
      </c>
      <c r="M5" s="36">
        <f t="shared" ref="M5:N5" si="4">(K5-K6)*100/K6</f>
        <v>0.9817027747</v>
      </c>
      <c r="N5" s="36">
        <f t="shared" si="4"/>
        <v>0.33101214</v>
      </c>
    </row>
    <row r="6">
      <c r="A6" s="41" t="s">
        <v>175</v>
      </c>
      <c r="B6" s="78" t="s">
        <v>2228</v>
      </c>
      <c r="C6" s="78" t="s">
        <v>2229</v>
      </c>
      <c r="D6" s="78" t="s">
        <v>2230</v>
      </c>
      <c r="E6" s="78" t="s">
        <v>2231</v>
      </c>
      <c r="F6" s="74"/>
      <c r="G6" s="74"/>
      <c r="H6" s="74"/>
      <c r="I6" s="74"/>
      <c r="J6" s="74"/>
      <c r="K6" s="92">
        <v>2351832.0</v>
      </c>
      <c r="L6" s="85">
        <v>1135.91</v>
      </c>
      <c r="M6" s="36">
        <f t="shared" ref="M6:N6" si="5">(K6-K7)*100/K7</f>
        <v>-0.518592339</v>
      </c>
      <c r="N6" s="36">
        <f t="shared" si="5"/>
        <v>-0.8700736552</v>
      </c>
      <c r="P6" s="11" t="s">
        <v>18</v>
      </c>
      <c r="Q6" s="88">
        <v>1.031992</v>
      </c>
    </row>
    <row r="7">
      <c r="A7" s="41" t="s">
        <v>176</v>
      </c>
      <c r="B7" s="78" t="s">
        <v>2232</v>
      </c>
      <c r="C7" s="78" t="s">
        <v>2233</v>
      </c>
      <c r="D7" s="78" t="s">
        <v>2234</v>
      </c>
      <c r="E7" s="78" t="s">
        <v>2235</v>
      </c>
      <c r="F7" s="74"/>
      <c r="G7" s="74"/>
      <c r="H7" s="74"/>
      <c r="I7" s="74"/>
      <c r="J7" s="74"/>
      <c r="K7" s="92">
        <v>2364092.0</v>
      </c>
      <c r="L7" s="85">
        <v>1145.88</v>
      </c>
      <c r="M7" s="36">
        <f t="shared" ref="M7:N7" si="6">(K7-K8)*100/K8</f>
        <v>2.976084691</v>
      </c>
      <c r="N7" s="36">
        <f t="shared" si="6"/>
        <v>0.975493695</v>
      </c>
    </row>
    <row r="8">
      <c r="A8" s="41" t="s">
        <v>177</v>
      </c>
      <c r="B8" s="78" t="s">
        <v>2236</v>
      </c>
      <c r="C8" s="78" t="s">
        <v>2237</v>
      </c>
      <c r="D8" s="78" t="s">
        <v>2238</v>
      </c>
      <c r="E8" s="78" t="s">
        <v>2239</v>
      </c>
      <c r="F8" s="74"/>
      <c r="G8" s="74"/>
      <c r="H8" s="74"/>
      <c r="I8" s="74"/>
      <c r="J8" s="74"/>
      <c r="K8" s="92">
        <v>2295768.0</v>
      </c>
      <c r="L8" s="85">
        <v>1134.81</v>
      </c>
      <c r="M8" s="36">
        <f t="shared" ref="M8:N8" si="7">(K8-K9)*100/K9</f>
        <v>-1.24488753</v>
      </c>
      <c r="N8" s="36">
        <f t="shared" si="7"/>
        <v>-0.252267773</v>
      </c>
    </row>
    <row r="9">
      <c r="A9" s="41" t="s">
        <v>178</v>
      </c>
      <c r="B9" s="78" t="s">
        <v>2240</v>
      </c>
      <c r="C9" s="78" t="s">
        <v>2241</v>
      </c>
      <c r="D9" s="78" t="s">
        <v>2242</v>
      </c>
      <c r="E9" s="78" t="s">
        <v>2243</v>
      </c>
      <c r="F9" s="74"/>
      <c r="G9" s="74"/>
      <c r="H9" s="74"/>
      <c r="I9" s="74"/>
      <c r="J9" s="74"/>
      <c r="K9" s="92">
        <v>2324708.0</v>
      </c>
      <c r="L9" s="85">
        <v>1137.68</v>
      </c>
      <c r="M9" s="36">
        <f t="shared" ref="M9:N9" si="8">(K9-K10)*100/K10</f>
        <v>-0.5634164286</v>
      </c>
      <c r="N9" s="36">
        <f t="shared" si="8"/>
        <v>-0.3634516522</v>
      </c>
    </row>
    <row r="10">
      <c r="A10" s="41" t="s">
        <v>179</v>
      </c>
      <c r="B10" s="78" t="s">
        <v>2244</v>
      </c>
      <c r="C10" s="78" t="s">
        <v>2245</v>
      </c>
      <c r="D10" s="78" t="s">
        <v>2246</v>
      </c>
      <c r="E10" s="78" t="s">
        <v>2227</v>
      </c>
      <c r="F10" s="74"/>
      <c r="G10" s="74"/>
      <c r="H10" s="74"/>
      <c r="I10" s="74"/>
      <c r="J10" s="74"/>
      <c r="K10" s="92">
        <v>2337880.0</v>
      </c>
      <c r="L10" s="85">
        <v>1141.83</v>
      </c>
      <c r="M10" s="36">
        <f t="shared" ref="M10:N10" si="9">(K10-K11)*100/K11</f>
        <v>-0.6576140626</v>
      </c>
      <c r="N10" s="36">
        <f t="shared" si="9"/>
        <v>-0.1469160742</v>
      </c>
    </row>
    <row r="11">
      <c r="A11" s="41" t="s">
        <v>180</v>
      </c>
      <c r="B11" s="78" t="s">
        <v>2247</v>
      </c>
      <c r="C11" s="78" t="s">
        <v>2057</v>
      </c>
      <c r="D11" s="78" t="s">
        <v>2248</v>
      </c>
      <c r="E11" s="78" t="s">
        <v>2094</v>
      </c>
      <c r="F11" s="74"/>
      <c r="G11" s="74"/>
      <c r="H11" s="74"/>
      <c r="I11" s="74"/>
      <c r="J11" s="74"/>
      <c r="K11" s="92">
        <v>2353356.0</v>
      </c>
      <c r="L11" s="85">
        <v>1143.51</v>
      </c>
      <c r="M11" s="36">
        <f t="shared" ref="M11:N11" si="10">(K11-K12)*100/K12</f>
        <v>-1.794391151</v>
      </c>
      <c r="N11" s="36">
        <f t="shared" si="10"/>
        <v>0.7338043306</v>
      </c>
    </row>
    <row r="12">
      <c r="A12" s="41" t="s">
        <v>181</v>
      </c>
      <c r="B12" s="78" t="s">
        <v>2249</v>
      </c>
      <c r="C12" s="78" t="s">
        <v>2201</v>
      </c>
      <c r="D12" s="78" t="s">
        <v>2250</v>
      </c>
      <c r="E12" s="78" t="s">
        <v>2251</v>
      </c>
      <c r="F12" s="74"/>
      <c r="G12" s="74"/>
      <c r="H12" s="74"/>
      <c r="I12" s="74"/>
      <c r="J12" s="74"/>
      <c r="K12" s="92">
        <v>2396356.0</v>
      </c>
      <c r="L12" s="85">
        <v>1135.18</v>
      </c>
      <c r="M12" s="36">
        <f t="shared" ref="M12:N12" si="11">(K12-K13)*100/K13</f>
        <v>1.392544101</v>
      </c>
      <c r="N12" s="36">
        <f t="shared" si="11"/>
        <v>0.3580490306</v>
      </c>
    </row>
    <row r="13">
      <c r="A13" s="58">
        <v>41611.0</v>
      </c>
      <c r="B13" s="78" t="s">
        <v>2252</v>
      </c>
      <c r="C13" s="78" t="s">
        <v>2253</v>
      </c>
      <c r="D13" s="78" t="s">
        <v>2254</v>
      </c>
      <c r="E13" s="78" t="s">
        <v>2026</v>
      </c>
      <c r="F13" s="74"/>
      <c r="G13" s="74"/>
      <c r="H13" s="74"/>
      <c r="I13" s="74"/>
      <c r="J13" s="74"/>
      <c r="K13" s="92">
        <v>2363444.0</v>
      </c>
      <c r="L13" s="85">
        <v>1131.13</v>
      </c>
      <c r="M13" s="36">
        <f t="shared" ref="M13:N13" si="12">(K13-K14)*100/K14</f>
        <v>-0.6979667705</v>
      </c>
      <c r="N13" s="36">
        <f t="shared" si="12"/>
        <v>-0.0998003992</v>
      </c>
    </row>
    <row r="14">
      <c r="A14" s="58">
        <v>41581.0</v>
      </c>
      <c r="B14" s="78" t="s">
        <v>2255</v>
      </c>
      <c r="C14" s="78" t="s">
        <v>2256</v>
      </c>
      <c r="D14" s="78" t="s">
        <v>2248</v>
      </c>
      <c r="E14" s="78" t="s">
        <v>2257</v>
      </c>
      <c r="F14" s="74"/>
      <c r="G14" s="74"/>
      <c r="H14" s="74"/>
      <c r="I14" s="74"/>
      <c r="J14" s="74"/>
      <c r="K14" s="92">
        <v>2380056.0</v>
      </c>
      <c r="L14" s="85">
        <v>1132.26</v>
      </c>
      <c r="M14" s="36">
        <f t="shared" ref="M14:N14" si="13">(K14-K15)*100/K15</f>
        <v>0.200058603</v>
      </c>
      <c r="N14" s="36">
        <f t="shared" si="13"/>
        <v>0.08928176796</v>
      </c>
    </row>
    <row r="15">
      <c r="A15" s="58">
        <v>41489.0</v>
      </c>
      <c r="B15" s="78" t="s">
        <v>2258</v>
      </c>
      <c r="C15" s="78" t="s">
        <v>2174</v>
      </c>
      <c r="D15" s="78" t="s">
        <v>2259</v>
      </c>
      <c r="E15" s="78" t="s">
        <v>2260</v>
      </c>
      <c r="F15" s="74"/>
      <c r="G15" s="74"/>
      <c r="H15" s="74"/>
      <c r="I15" s="74"/>
      <c r="J15" s="74"/>
      <c r="K15" s="92">
        <v>2375304.0</v>
      </c>
      <c r="L15" s="85">
        <v>1131.25</v>
      </c>
      <c r="M15" s="36">
        <f t="shared" ref="M15:N15" si="14">(K15-K16)*100/K16</f>
        <v>0.6855063642</v>
      </c>
      <c r="N15" s="36">
        <f t="shared" si="14"/>
        <v>0.8702708005</v>
      </c>
    </row>
    <row r="16">
      <c r="A16" s="58">
        <v>41458.0</v>
      </c>
      <c r="B16" s="78" t="s">
        <v>2232</v>
      </c>
      <c r="C16" s="78" t="s">
        <v>2261</v>
      </c>
      <c r="D16" s="78" t="s">
        <v>2262</v>
      </c>
      <c r="E16" s="78" t="s">
        <v>2021</v>
      </c>
      <c r="F16" s="74"/>
      <c r="G16" s="74"/>
      <c r="H16" s="74"/>
      <c r="I16" s="74"/>
      <c r="J16" s="74"/>
      <c r="K16" s="92">
        <v>2359132.0</v>
      </c>
      <c r="L16" s="85">
        <v>1121.49</v>
      </c>
      <c r="M16" s="36">
        <f t="shared" ref="M16:N16" si="15">(K16-K17)*100/K17</f>
        <v>1.329450472</v>
      </c>
      <c r="N16" s="36">
        <f t="shared" si="15"/>
        <v>0.2520850653</v>
      </c>
    </row>
    <row r="17">
      <c r="A17" s="58">
        <v>41428.0</v>
      </c>
      <c r="B17" s="78" t="s">
        <v>2263</v>
      </c>
      <c r="C17" s="78" t="s">
        <v>2245</v>
      </c>
      <c r="D17" s="78" t="s">
        <v>2264</v>
      </c>
      <c r="E17" s="78" t="s">
        <v>2265</v>
      </c>
      <c r="F17" s="74"/>
      <c r="G17" s="74"/>
      <c r="H17" s="74"/>
      <c r="I17" s="74"/>
      <c r="J17" s="74"/>
      <c r="K17" s="92">
        <v>2328180.0</v>
      </c>
      <c r="L17" s="85">
        <v>1118.67</v>
      </c>
      <c r="M17" s="36">
        <f t="shared" ref="M17:N17" si="16">(K17-K18)*100/K18</f>
        <v>-0.225247232</v>
      </c>
      <c r="N17" s="36">
        <f t="shared" si="16"/>
        <v>0.179103943</v>
      </c>
    </row>
    <row r="18">
      <c r="A18" s="58">
        <v>41397.0</v>
      </c>
      <c r="B18" s="78" t="s">
        <v>2266</v>
      </c>
      <c r="C18" s="78" t="s">
        <v>2267</v>
      </c>
      <c r="D18" s="78" t="s">
        <v>2268</v>
      </c>
      <c r="E18" s="78" t="s">
        <v>2073</v>
      </c>
      <c r="F18" s="74"/>
      <c r="G18" s="74"/>
      <c r="H18" s="74"/>
      <c r="I18" s="74"/>
      <c r="J18" s="74"/>
      <c r="K18" s="92">
        <v>2333436.0</v>
      </c>
      <c r="L18" s="85">
        <v>1116.67</v>
      </c>
      <c r="M18" s="36">
        <f t="shared" ref="M18:N18" si="17">(K18-K19)*100/K19</f>
        <v>0.6006456553</v>
      </c>
      <c r="N18" s="36">
        <f t="shared" si="17"/>
        <v>1.334894189</v>
      </c>
    </row>
    <row r="19">
      <c r="A19" s="58">
        <v>41367.0</v>
      </c>
      <c r="B19" s="78" t="s">
        <v>2269</v>
      </c>
      <c r="C19" s="78" t="s">
        <v>2270</v>
      </c>
      <c r="D19" s="78" t="s">
        <v>2271</v>
      </c>
      <c r="E19" s="78" t="s">
        <v>2235</v>
      </c>
      <c r="F19" s="74"/>
      <c r="G19" s="74"/>
      <c r="H19" s="74"/>
      <c r="I19" s="74"/>
      <c r="J19" s="74"/>
      <c r="K19" s="92">
        <v>2319504.0</v>
      </c>
      <c r="L19" s="85">
        <v>1101.96</v>
      </c>
      <c r="M19" s="36">
        <f t="shared" ref="M19:N19" si="18">(K19-K20)*100/K20</f>
        <v>0.7969879591</v>
      </c>
      <c r="N19" s="36">
        <f t="shared" si="18"/>
        <v>0.3469471384</v>
      </c>
    </row>
    <row r="20">
      <c r="A20" s="58">
        <v>41277.0</v>
      </c>
      <c r="B20" s="78" t="s">
        <v>2272</v>
      </c>
      <c r="C20" s="78" t="s">
        <v>2273</v>
      </c>
      <c r="D20" s="78" t="s">
        <v>2274</v>
      </c>
      <c r="E20" s="78" t="s">
        <v>2275</v>
      </c>
      <c r="F20" s="74"/>
      <c r="G20" s="74"/>
      <c r="H20" s="74"/>
      <c r="I20" s="74"/>
      <c r="J20" s="74"/>
      <c r="K20" s="92">
        <v>2301164.0</v>
      </c>
      <c r="L20" s="85">
        <v>1098.15</v>
      </c>
      <c r="M20" s="36">
        <f t="shared" ref="M20:N20" si="19">(K20-K21)*100/K21</f>
        <v>-0.1856475369</v>
      </c>
      <c r="N20" s="36">
        <f t="shared" si="19"/>
        <v>-0.4072045273</v>
      </c>
    </row>
    <row r="21">
      <c r="A21" s="41" t="s">
        <v>182</v>
      </c>
      <c r="B21" s="78" t="s">
        <v>2276</v>
      </c>
      <c r="C21" s="78" t="s">
        <v>1344</v>
      </c>
      <c r="D21" s="78" t="s">
        <v>2277</v>
      </c>
      <c r="E21" s="78" t="s">
        <v>919</v>
      </c>
      <c r="F21" s="74"/>
      <c r="G21" s="74"/>
      <c r="H21" s="74"/>
      <c r="I21" s="74"/>
      <c r="J21" s="74"/>
      <c r="K21" s="92">
        <v>2305444.0</v>
      </c>
      <c r="L21" s="85">
        <v>1102.64</v>
      </c>
      <c r="M21" s="36">
        <f t="shared" ref="M21:N21" si="20">(K21-K22)*100/K22</f>
        <v>0.2520385729</v>
      </c>
      <c r="N21" s="36">
        <f t="shared" si="20"/>
        <v>-0.08427195375</v>
      </c>
    </row>
    <row r="22">
      <c r="A22" s="41" t="s">
        <v>183</v>
      </c>
      <c r="B22" s="78" t="s">
        <v>976</v>
      </c>
      <c r="C22" s="78" t="s">
        <v>977</v>
      </c>
      <c r="D22" s="78" t="s">
        <v>978</v>
      </c>
      <c r="E22" s="78" t="s">
        <v>979</v>
      </c>
      <c r="F22" s="74"/>
      <c r="G22" s="74"/>
      <c r="H22" s="74"/>
      <c r="I22" s="74"/>
      <c r="J22" s="74"/>
      <c r="K22" s="92">
        <v>2299648.0</v>
      </c>
      <c r="L22" s="85">
        <v>1103.57</v>
      </c>
      <c r="M22" s="36">
        <f t="shared" ref="M22:N22" si="21">(K22-K23)*100/K23</f>
        <v>3.449814662</v>
      </c>
      <c r="N22" s="36">
        <f t="shared" si="21"/>
        <v>1.417084042</v>
      </c>
    </row>
    <row r="23">
      <c r="A23" s="41" t="s">
        <v>184</v>
      </c>
      <c r="B23" s="78" t="s">
        <v>2278</v>
      </c>
      <c r="C23" s="78" t="s">
        <v>2279</v>
      </c>
      <c r="D23" s="78" t="s">
        <v>2280</v>
      </c>
      <c r="E23" s="78" t="s">
        <v>2281</v>
      </c>
      <c r="F23" s="74"/>
      <c r="G23" s="74"/>
      <c r="H23" s="74"/>
      <c r="I23" s="74"/>
      <c r="J23" s="74"/>
      <c r="K23" s="92">
        <v>2222960.0</v>
      </c>
      <c r="L23" s="85">
        <v>1088.15</v>
      </c>
      <c r="M23" s="36">
        <f t="shared" ref="M23:N23" si="22">(K23-K24)*100/K24</f>
        <v>0.6636767402</v>
      </c>
      <c r="N23" s="36">
        <f t="shared" si="22"/>
        <v>0.5981436284</v>
      </c>
    </row>
    <row r="24">
      <c r="A24" s="41" t="s">
        <v>185</v>
      </c>
      <c r="B24" s="78" t="s">
        <v>2282</v>
      </c>
      <c r="C24" s="78" t="s">
        <v>2283</v>
      </c>
      <c r="D24" s="78" t="s">
        <v>2284</v>
      </c>
      <c r="E24" s="78" t="s">
        <v>2231</v>
      </c>
      <c r="F24" s="74"/>
      <c r="G24" s="74"/>
      <c r="H24" s="74"/>
      <c r="I24" s="74"/>
      <c r="J24" s="74"/>
      <c r="K24" s="92">
        <v>2208304.0</v>
      </c>
      <c r="L24" s="85">
        <v>1081.68</v>
      </c>
      <c r="M24" s="36">
        <f t="shared" ref="M24:N24" si="23">(K24-K25)*100/K25</f>
        <v>-1.789951934</v>
      </c>
      <c r="N24" s="36">
        <f t="shared" si="23"/>
        <v>-1.995107366</v>
      </c>
    </row>
    <row r="25">
      <c r="A25" s="41" t="s">
        <v>186</v>
      </c>
      <c r="B25" s="78" t="s">
        <v>2285</v>
      </c>
      <c r="C25" s="78" t="s">
        <v>2286</v>
      </c>
      <c r="D25" s="78" t="s">
        <v>2287</v>
      </c>
      <c r="E25" s="78" t="s">
        <v>2288</v>
      </c>
      <c r="F25" s="74"/>
      <c r="G25" s="74"/>
      <c r="H25" s="74"/>
      <c r="I25" s="74"/>
      <c r="J25" s="74"/>
      <c r="K25" s="92">
        <v>2248552.0</v>
      </c>
      <c r="L25" s="85">
        <v>1103.7</v>
      </c>
      <c r="M25" s="36">
        <f t="shared" ref="M25:N25" si="24">(K25-K26)*100/K26</f>
        <v>-0.491578379</v>
      </c>
      <c r="N25" s="36">
        <f t="shared" si="24"/>
        <v>0.9540186779</v>
      </c>
    </row>
    <row r="26">
      <c r="A26" s="41" t="s">
        <v>187</v>
      </c>
      <c r="B26" s="78" t="s">
        <v>2289</v>
      </c>
      <c r="C26" s="78" t="s">
        <v>2290</v>
      </c>
      <c r="D26" s="78" t="s">
        <v>978</v>
      </c>
      <c r="E26" s="78" t="s">
        <v>2291</v>
      </c>
      <c r="F26" s="74"/>
      <c r="G26" s="74"/>
      <c r="H26" s="74"/>
      <c r="I26" s="74"/>
      <c r="J26" s="74"/>
      <c r="K26" s="92">
        <v>2259660.0</v>
      </c>
      <c r="L26" s="85">
        <v>1093.27</v>
      </c>
      <c r="M26" s="36">
        <f t="shared" ref="M26:N26" si="25">(K26-K27)*100/K27</f>
        <v>-1.088886321</v>
      </c>
      <c r="N26" s="36">
        <f t="shared" si="25"/>
        <v>-0.9808894122</v>
      </c>
    </row>
    <row r="27">
      <c r="A27" s="41" t="s">
        <v>188</v>
      </c>
      <c r="B27" s="78" t="s">
        <v>2292</v>
      </c>
      <c r="C27" s="78" t="s">
        <v>2293</v>
      </c>
      <c r="D27" s="78" t="s">
        <v>2294</v>
      </c>
      <c r="E27" s="78" t="s">
        <v>2295</v>
      </c>
      <c r="F27" s="74"/>
      <c r="G27" s="74"/>
      <c r="H27" s="74"/>
      <c r="I27" s="74"/>
      <c r="J27" s="74"/>
      <c r="K27" s="92">
        <v>2284536.0</v>
      </c>
      <c r="L27" s="85">
        <v>1104.1</v>
      </c>
      <c r="M27" s="36">
        <f t="shared" ref="M27:N27" si="26">(K27-K28)*100/K28</f>
        <v>-2.088069205</v>
      </c>
      <c r="N27" s="36">
        <f t="shared" si="26"/>
        <v>-1.747735241</v>
      </c>
    </row>
    <row r="28">
      <c r="A28" s="41" t="s">
        <v>189</v>
      </c>
      <c r="B28" s="78" t="s">
        <v>2296</v>
      </c>
      <c r="C28" s="78" t="s">
        <v>2297</v>
      </c>
      <c r="D28" s="78" t="s">
        <v>2298</v>
      </c>
      <c r="E28" s="78" t="s">
        <v>2299</v>
      </c>
      <c r="F28" s="74"/>
      <c r="G28" s="74"/>
      <c r="H28" s="74"/>
      <c r="I28" s="74"/>
      <c r="J28" s="74"/>
      <c r="K28" s="92">
        <v>2333256.0</v>
      </c>
      <c r="L28" s="85">
        <v>1123.74</v>
      </c>
      <c r="M28" s="36">
        <f t="shared" ref="M28:N28" si="27">(K28-K29)*100/K29</f>
        <v>1.69723787</v>
      </c>
      <c r="N28" s="36">
        <f t="shared" si="27"/>
        <v>0.7161102397</v>
      </c>
    </row>
    <row r="29">
      <c r="A29" s="41" t="s">
        <v>190</v>
      </c>
      <c r="B29" s="78" t="s">
        <v>2300</v>
      </c>
      <c r="C29" s="78" t="s">
        <v>2301</v>
      </c>
      <c r="D29" s="78" t="s">
        <v>2302</v>
      </c>
      <c r="E29" s="78" t="s">
        <v>2303</v>
      </c>
      <c r="F29" s="74"/>
      <c r="G29" s="74"/>
      <c r="H29" s="74"/>
      <c r="I29" s="74"/>
      <c r="J29" s="74"/>
      <c r="K29" s="92">
        <v>2294316.0</v>
      </c>
      <c r="L29" s="85">
        <v>1115.75</v>
      </c>
      <c r="M29" s="36">
        <f t="shared" ref="M29:N29" si="28">(K29-K30)*100/K30</f>
        <v>-0.4104572848</v>
      </c>
      <c r="N29" s="36">
        <f t="shared" si="28"/>
        <v>-0.1226367803</v>
      </c>
    </row>
    <row r="30">
      <c r="A30" s="41" t="s">
        <v>191</v>
      </c>
      <c r="B30" s="78" t="s">
        <v>2304</v>
      </c>
      <c r="C30" s="78" t="s">
        <v>2305</v>
      </c>
      <c r="D30" s="78" t="s">
        <v>2306</v>
      </c>
      <c r="E30" s="78" t="s">
        <v>2307</v>
      </c>
      <c r="F30" s="74"/>
      <c r="G30" s="74"/>
      <c r="H30" s="74"/>
      <c r="I30" s="74"/>
      <c r="J30" s="74"/>
      <c r="K30" s="92">
        <v>2303772.0</v>
      </c>
      <c r="L30" s="85">
        <v>1117.12</v>
      </c>
      <c r="M30" s="36">
        <f t="shared" ref="M30:N30" si="29">(K30-K31)*100/K31</f>
        <v>1.140755856</v>
      </c>
      <c r="N30" s="36">
        <f t="shared" si="29"/>
        <v>0.2251908739</v>
      </c>
    </row>
    <row r="31">
      <c r="A31" s="41" t="s">
        <v>192</v>
      </c>
      <c r="B31" s="78" t="s">
        <v>2308</v>
      </c>
      <c r="C31" s="78" t="s">
        <v>2309</v>
      </c>
      <c r="D31" s="78" t="s">
        <v>2310</v>
      </c>
      <c r="E31" s="78" t="s">
        <v>2260</v>
      </c>
      <c r="F31" s="74"/>
      <c r="G31" s="74"/>
      <c r="H31" s="74"/>
      <c r="I31" s="74"/>
      <c r="J31" s="74"/>
      <c r="K31" s="92">
        <v>2277788.0</v>
      </c>
      <c r="L31" s="85">
        <v>1114.61</v>
      </c>
      <c r="M31" s="36">
        <f t="shared" ref="M31:N31" si="30">(K31-K32)*100/K32</f>
        <v>0.837944804</v>
      </c>
      <c r="N31" s="36">
        <f t="shared" si="30"/>
        <v>0.2599575433</v>
      </c>
    </row>
    <row r="32">
      <c r="A32" s="58">
        <v>41610.0</v>
      </c>
      <c r="B32" s="78" t="s">
        <v>2311</v>
      </c>
      <c r="C32" s="78" t="s">
        <v>2312</v>
      </c>
      <c r="D32" s="78" t="s">
        <v>2313</v>
      </c>
      <c r="E32" s="78" t="s">
        <v>2021</v>
      </c>
      <c r="F32" s="74"/>
      <c r="G32" s="74"/>
      <c r="H32" s="74"/>
      <c r="I32" s="74"/>
      <c r="J32" s="74"/>
      <c r="K32" s="92">
        <v>2258860.0</v>
      </c>
      <c r="L32" s="85">
        <v>1111.72</v>
      </c>
      <c r="M32" s="36">
        <f t="shared" ref="M32:N32" si="31">(K32-K33)*100/K33</f>
        <v>0.4462776989</v>
      </c>
      <c r="N32" s="36">
        <f t="shared" si="31"/>
        <v>0.4218418319</v>
      </c>
    </row>
    <row r="33">
      <c r="A33" s="58">
        <v>41580.0</v>
      </c>
      <c r="B33" s="78" t="s">
        <v>2314</v>
      </c>
      <c r="C33" s="78" t="s">
        <v>2315</v>
      </c>
      <c r="D33" s="78" t="s">
        <v>2316</v>
      </c>
      <c r="E33" s="78" t="s">
        <v>2317</v>
      </c>
      <c r="F33" s="74"/>
      <c r="G33" s="74"/>
      <c r="H33" s="74"/>
      <c r="I33" s="74"/>
      <c r="J33" s="74"/>
      <c r="K33" s="92">
        <v>2248824.0</v>
      </c>
      <c r="L33" s="85">
        <v>1107.05</v>
      </c>
      <c r="M33" s="36">
        <f t="shared" ref="M33:N33" si="32">(K33-K34)*100/K34</f>
        <v>-0.5212756922</v>
      </c>
      <c r="N33" s="36">
        <f t="shared" si="32"/>
        <v>-0.183934577</v>
      </c>
    </row>
    <row r="34">
      <c r="A34" s="58">
        <v>41488.0</v>
      </c>
      <c r="B34" s="78" t="s">
        <v>2318</v>
      </c>
      <c r="C34" s="78" t="s">
        <v>2319</v>
      </c>
      <c r="D34" s="78" t="s">
        <v>2250</v>
      </c>
      <c r="E34" s="78" t="s">
        <v>2320</v>
      </c>
      <c r="F34" s="74"/>
      <c r="G34" s="74"/>
      <c r="H34" s="74"/>
      <c r="I34" s="74"/>
      <c r="J34" s="74"/>
      <c r="K34" s="92">
        <v>2260608.0</v>
      </c>
      <c r="L34" s="85">
        <v>1109.09</v>
      </c>
      <c r="M34" s="36">
        <f t="shared" ref="M34:N34" si="33">(K34-K35)*100/K35</f>
        <v>2.077854521</v>
      </c>
      <c r="N34" s="36">
        <f t="shared" si="33"/>
        <v>0.5867842049</v>
      </c>
    </row>
    <row r="35">
      <c r="A35" s="58">
        <v>41457.0</v>
      </c>
      <c r="B35" s="78" t="s">
        <v>2321</v>
      </c>
      <c r="C35" s="78" t="s">
        <v>2322</v>
      </c>
      <c r="D35" s="78" t="s">
        <v>2127</v>
      </c>
      <c r="E35" s="78" t="s">
        <v>2323</v>
      </c>
      <c r="F35" s="74"/>
      <c r="G35" s="74"/>
      <c r="H35" s="74"/>
      <c r="I35" s="74"/>
      <c r="J35" s="74"/>
      <c r="K35" s="92">
        <v>2214592.0</v>
      </c>
      <c r="L35" s="85">
        <v>1102.62</v>
      </c>
      <c r="M35" s="36">
        <f t="shared" ref="M35:N35" si="34">(K35-K36)*100/K36</f>
        <v>-0.06389868629</v>
      </c>
      <c r="N35" s="36">
        <f t="shared" si="34"/>
        <v>-0.1539408867</v>
      </c>
    </row>
    <row r="36">
      <c r="A36" s="58">
        <v>41427.0</v>
      </c>
      <c r="B36" s="78" t="s">
        <v>2324</v>
      </c>
      <c r="C36" s="78" t="s">
        <v>2325</v>
      </c>
      <c r="D36" s="78" t="s">
        <v>2326</v>
      </c>
      <c r="E36" s="78" t="s">
        <v>2327</v>
      </c>
      <c r="F36" s="74"/>
      <c r="G36" s="74"/>
      <c r="H36" s="74"/>
      <c r="I36" s="74"/>
      <c r="J36" s="74"/>
      <c r="K36" s="92">
        <v>2216008.0</v>
      </c>
      <c r="L36" s="85">
        <v>1104.32</v>
      </c>
      <c r="M36" s="36">
        <f t="shared" ref="M36:N36" si="35">(K36-K37)*100/K37</f>
        <v>0.07116949177</v>
      </c>
      <c r="N36" s="36">
        <f t="shared" si="35"/>
        <v>0.4566542345</v>
      </c>
    </row>
    <row r="37">
      <c r="A37" s="58">
        <v>41396.0</v>
      </c>
      <c r="B37" s="78" t="s">
        <v>2328</v>
      </c>
      <c r="C37" s="78" t="s">
        <v>2329</v>
      </c>
      <c r="D37" s="78" t="s">
        <v>2330</v>
      </c>
      <c r="E37" s="78" t="s">
        <v>2083</v>
      </c>
      <c r="F37" s="74"/>
      <c r="G37" s="74"/>
      <c r="H37" s="74"/>
      <c r="I37" s="74"/>
      <c r="J37" s="74"/>
      <c r="K37" s="92">
        <v>2214432.0</v>
      </c>
      <c r="L37" s="85">
        <v>1099.3</v>
      </c>
      <c r="M37" s="36">
        <f t="shared" ref="M37:N37" si="36">(K37-K38)*100/K38</f>
        <v>0.5684140539</v>
      </c>
      <c r="N37" s="36">
        <f t="shared" si="36"/>
        <v>0.735839893</v>
      </c>
    </row>
    <row r="38">
      <c r="A38" s="58">
        <v>41366.0</v>
      </c>
      <c r="B38" s="78" t="s">
        <v>2331</v>
      </c>
      <c r="C38" s="78" t="s">
        <v>2332</v>
      </c>
      <c r="D38" s="78" t="s">
        <v>1960</v>
      </c>
      <c r="E38" s="78" t="s">
        <v>2333</v>
      </c>
      <c r="F38" s="74"/>
      <c r="G38" s="74"/>
      <c r="H38" s="74"/>
      <c r="I38" s="74"/>
      <c r="J38" s="74"/>
      <c r="K38" s="92">
        <v>2201916.0</v>
      </c>
      <c r="L38" s="85">
        <v>1091.27</v>
      </c>
      <c r="M38" s="36">
        <f t="shared" ref="M38:N38" si="37">(K38-K39)*100/K39</f>
        <v>-1.312831435</v>
      </c>
      <c r="N38" s="36">
        <f t="shared" si="37"/>
        <v>-0.9368276764</v>
      </c>
    </row>
    <row r="39">
      <c r="A39" s="58">
        <v>41276.0</v>
      </c>
      <c r="B39" s="78" t="s">
        <v>2334</v>
      </c>
      <c r="C39" s="78" t="s">
        <v>2335</v>
      </c>
      <c r="D39" s="78" t="s">
        <v>1256</v>
      </c>
      <c r="E39" s="78" t="s">
        <v>2333</v>
      </c>
      <c r="F39" s="74"/>
      <c r="G39" s="74"/>
      <c r="H39" s="74"/>
      <c r="I39" s="74"/>
      <c r="J39" s="74"/>
      <c r="K39" s="92">
        <v>2231208.0</v>
      </c>
      <c r="L39" s="85">
        <v>1101.59</v>
      </c>
      <c r="M39" s="36">
        <f t="shared" ref="M39:N39" si="38">(K39-K40)*100/K40</f>
        <v>0.7119140431</v>
      </c>
      <c r="N39" s="36">
        <f t="shared" si="38"/>
        <v>0.7490396927</v>
      </c>
    </row>
    <row r="40">
      <c r="A40" s="41" t="s">
        <v>193</v>
      </c>
      <c r="B40" s="78" t="s">
        <v>2336</v>
      </c>
      <c r="C40" s="78" t="s">
        <v>2337</v>
      </c>
      <c r="D40" s="78" t="s">
        <v>2338</v>
      </c>
      <c r="E40" s="78" t="s">
        <v>983</v>
      </c>
      <c r="F40" s="74"/>
      <c r="G40" s="74"/>
      <c r="H40" s="74"/>
      <c r="I40" s="74"/>
      <c r="J40" s="74"/>
      <c r="K40" s="92">
        <v>2215436.0</v>
      </c>
      <c r="L40" s="85">
        <v>1093.4</v>
      </c>
      <c r="M40" s="36">
        <f t="shared" ref="M40:N40" si="39">(K40-K41)*100/K41</f>
        <v>0.7239787735</v>
      </c>
      <c r="N40" s="36">
        <f t="shared" si="39"/>
        <v>0.397586932</v>
      </c>
    </row>
    <row r="41">
      <c r="A41" s="41" t="s">
        <v>194</v>
      </c>
      <c r="B41" s="78" t="s">
        <v>2339</v>
      </c>
      <c r="C41" s="78" t="s">
        <v>2340</v>
      </c>
      <c r="D41" s="78" t="s">
        <v>2274</v>
      </c>
      <c r="E41" s="78" t="s">
        <v>2341</v>
      </c>
      <c r="F41" s="74"/>
      <c r="G41" s="74"/>
      <c r="H41" s="74"/>
      <c r="I41" s="74"/>
      <c r="J41" s="74"/>
      <c r="K41" s="92">
        <v>2199512.0</v>
      </c>
      <c r="L41" s="85">
        <v>1089.07</v>
      </c>
      <c r="M41" s="36">
        <f t="shared" ref="M41:N41" si="40">(K41-K42)*100/K42</f>
        <v>-0.7013843492</v>
      </c>
      <c r="N41" s="36">
        <f t="shared" si="40"/>
        <v>-0.5733327247</v>
      </c>
    </row>
    <row r="42">
      <c r="A42" s="41" t="s">
        <v>195</v>
      </c>
      <c r="B42" s="78" t="s">
        <v>2342</v>
      </c>
      <c r="C42" s="78" t="s">
        <v>2109</v>
      </c>
      <c r="D42" s="78" t="s">
        <v>1231</v>
      </c>
      <c r="E42" s="78" t="s">
        <v>2224</v>
      </c>
      <c r="F42" s="74"/>
      <c r="G42" s="74"/>
      <c r="H42" s="74"/>
      <c r="I42" s="74"/>
      <c r="J42" s="74"/>
      <c r="K42" s="92">
        <v>2215048.0</v>
      </c>
      <c r="L42" s="85">
        <v>1095.35</v>
      </c>
      <c r="M42" s="36">
        <f t="shared" ref="M42:N42" si="41">(K42-K43)*100/K43</f>
        <v>-1.51928224</v>
      </c>
      <c r="N42" s="36">
        <f t="shared" si="41"/>
        <v>0.03287701258</v>
      </c>
    </row>
    <row r="43">
      <c r="A43" s="41" t="s">
        <v>196</v>
      </c>
      <c r="B43" s="78" t="s">
        <v>980</v>
      </c>
      <c r="C43" s="78" t="s">
        <v>981</v>
      </c>
      <c r="D43" s="78" t="s">
        <v>982</v>
      </c>
      <c r="E43" s="78" t="s">
        <v>983</v>
      </c>
      <c r="F43" s="74"/>
      <c r="G43" s="74"/>
      <c r="H43" s="74"/>
      <c r="I43" s="74"/>
      <c r="J43" s="74"/>
      <c r="K43" s="92">
        <v>2249220.0</v>
      </c>
      <c r="L43" s="85">
        <v>1094.99</v>
      </c>
      <c r="M43" s="36">
        <f t="shared" ref="M43:N43" si="42">(K43-K44)*100/K44</f>
        <v>-0.1041054129</v>
      </c>
      <c r="N43" s="36">
        <f t="shared" si="42"/>
        <v>-0.1559223124</v>
      </c>
    </row>
    <row r="44">
      <c r="A44" s="41" t="s">
        <v>197</v>
      </c>
      <c r="B44" s="78" t="s">
        <v>2343</v>
      </c>
      <c r="C44" s="78" t="s">
        <v>2344</v>
      </c>
      <c r="D44" s="78" t="s">
        <v>2345</v>
      </c>
      <c r="E44" s="78" t="s">
        <v>2346</v>
      </c>
      <c r="F44" s="74"/>
      <c r="G44" s="74"/>
      <c r="H44" s="74"/>
      <c r="I44" s="74"/>
      <c r="J44" s="74"/>
      <c r="K44" s="92">
        <v>2251564.0</v>
      </c>
      <c r="L44" s="85">
        <v>1096.7</v>
      </c>
      <c r="M44" s="36">
        <f t="shared" ref="M44:N44" si="43">(K44-K45)*100/K45</f>
        <v>1.021900692</v>
      </c>
      <c r="N44" s="36">
        <f t="shared" si="43"/>
        <v>0.8867955771</v>
      </c>
    </row>
    <row r="45">
      <c r="A45" s="41" t="s">
        <v>198</v>
      </c>
      <c r="B45" s="78" t="s">
        <v>2347</v>
      </c>
      <c r="C45" s="78" t="s">
        <v>2348</v>
      </c>
      <c r="D45" s="78" t="s">
        <v>2349</v>
      </c>
      <c r="E45" s="78" t="s">
        <v>2122</v>
      </c>
      <c r="F45" s="74"/>
      <c r="G45" s="74"/>
      <c r="H45" s="74"/>
      <c r="I45" s="74"/>
      <c r="J45" s="74"/>
      <c r="K45" s="92">
        <v>2228788.0</v>
      </c>
      <c r="L45" s="85">
        <v>1087.06</v>
      </c>
      <c r="M45" s="36">
        <f t="shared" ref="M45:N45" si="44">(K45-K46)*100/K46</f>
        <v>0.02980085489</v>
      </c>
      <c r="N45" s="36">
        <f t="shared" si="44"/>
        <v>0.4453725606</v>
      </c>
    </row>
    <row r="46">
      <c r="A46" s="41" t="s">
        <v>199</v>
      </c>
      <c r="B46" s="78" t="s">
        <v>2350</v>
      </c>
      <c r="C46" s="78" t="s">
        <v>2351</v>
      </c>
      <c r="D46" s="78" t="s">
        <v>2352</v>
      </c>
      <c r="E46" s="78" t="s">
        <v>2182</v>
      </c>
      <c r="F46" s="74"/>
      <c r="G46" s="74"/>
      <c r="H46" s="74"/>
      <c r="I46" s="74"/>
      <c r="J46" s="74"/>
      <c r="K46" s="92">
        <v>2228124.0</v>
      </c>
      <c r="L46" s="85">
        <v>1082.24</v>
      </c>
      <c r="M46" s="36">
        <f t="shared" ref="M46:N46" si="45">(K46-K47)*100/K47</f>
        <v>0.0366361545</v>
      </c>
      <c r="N46" s="36">
        <f t="shared" si="45"/>
        <v>0.02495448118</v>
      </c>
    </row>
    <row r="47">
      <c r="A47" s="41" t="s">
        <v>200</v>
      </c>
      <c r="B47" s="78" t="s">
        <v>2353</v>
      </c>
      <c r="C47" s="78" t="s">
        <v>2354</v>
      </c>
      <c r="D47" s="78" t="s">
        <v>2355</v>
      </c>
      <c r="E47" s="78" t="s">
        <v>2356</v>
      </c>
      <c r="F47" s="74"/>
      <c r="G47" s="74"/>
      <c r="H47" s="74"/>
      <c r="I47" s="74"/>
      <c r="J47" s="74"/>
      <c r="K47" s="92">
        <v>2227308.0</v>
      </c>
      <c r="L47" s="85">
        <v>1081.97</v>
      </c>
      <c r="M47" s="36">
        <f t="shared" ref="M47:N47" si="46">(K47-K48)*100/K48</f>
        <v>1.475958945</v>
      </c>
      <c r="N47" s="36">
        <f t="shared" si="46"/>
        <v>0.7486521468</v>
      </c>
    </row>
    <row r="48">
      <c r="A48" s="41" t="s">
        <v>201</v>
      </c>
      <c r="B48" s="78" t="s">
        <v>2357</v>
      </c>
      <c r="C48" s="78" t="s">
        <v>2358</v>
      </c>
      <c r="D48" s="78" t="s">
        <v>2359</v>
      </c>
      <c r="E48" s="78" t="s">
        <v>2128</v>
      </c>
      <c r="F48" s="74"/>
      <c r="G48" s="74"/>
      <c r="H48" s="74"/>
      <c r="I48" s="74"/>
      <c r="J48" s="74"/>
      <c r="K48" s="92">
        <v>2194912.0</v>
      </c>
      <c r="L48" s="85">
        <v>1073.93</v>
      </c>
      <c r="M48" s="36">
        <f t="shared" ref="M48:N48" si="47">(K48-K49)*100/K49</f>
        <v>2.880584366</v>
      </c>
      <c r="N48" s="36">
        <f t="shared" si="47"/>
        <v>0.2670226969</v>
      </c>
    </row>
    <row r="49">
      <c r="A49" s="41" t="s">
        <v>202</v>
      </c>
      <c r="B49" s="78" t="s">
        <v>2360</v>
      </c>
      <c r="C49" s="78" t="s">
        <v>2361</v>
      </c>
      <c r="D49" s="78" t="s">
        <v>2254</v>
      </c>
      <c r="E49" s="78" t="s">
        <v>2362</v>
      </c>
      <c r="F49" s="74"/>
      <c r="G49" s="74"/>
      <c r="H49" s="74"/>
      <c r="I49" s="74"/>
      <c r="J49" s="74"/>
      <c r="K49" s="92">
        <v>2133456.0</v>
      </c>
      <c r="L49" s="85">
        <v>1071.07</v>
      </c>
      <c r="M49" s="36">
        <f t="shared" ref="M49:N49" si="48">(K49-K50)*100/K50</f>
        <v>0.7396382648</v>
      </c>
      <c r="N49" s="36">
        <f t="shared" si="48"/>
        <v>0.8417048761</v>
      </c>
    </row>
    <row r="50">
      <c r="A50" s="41" t="s">
        <v>203</v>
      </c>
      <c r="B50" s="78" t="s">
        <v>2363</v>
      </c>
      <c r="C50" s="78" t="s">
        <v>2364</v>
      </c>
      <c r="D50" s="78" t="s">
        <v>2124</v>
      </c>
      <c r="E50" s="78" t="s">
        <v>2365</v>
      </c>
      <c r="F50" s="74"/>
      <c r="G50" s="74"/>
      <c r="H50" s="74"/>
      <c r="I50" s="74"/>
      <c r="J50" s="74"/>
      <c r="K50" s="92">
        <v>2117792.0</v>
      </c>
      <c r="L50" s="85">
        <v>1062.13</v>
      </c>
      <c r="M50" s="36">
        <f t="shared" ref="M50:N50" si="49">(K50-K51)*100/K51</f>
        <v>0.1299263751</v>
      </c>
      <c r="N50" s="36">
        <f t="shared" si="49"/>
        <v>-0.2366975062</v>
      </c>
    </row>
    <row r="51">
      <c r="A51" s="41" t="s">
        <v>204</v>
      </c>
      <c r="B51" s="78" t="s">
        <v>2366</v>
      </c>
      <c r="C51" s="78" t="s">
        <v>2367</v>
      </c>
      <c r="D51" s="78" t="s">
        <v>2368</v>
      </c>
      <c r="E51" s="78" t="s">
        <v>2369</v>
      </c>
      <c r="F51" s="74"/>
      <c r="G51" s="74"/>
      <c r="H51" s="74"/>
      <c r="I51" s="74"/>
      <c r="J51" s="74"/>
      <c r="K51" s="92">
        <v>2115044.0</v>
      </c>
      <c r="L51" s="85">
        <v>1064.65</v>
      </c>
      <c r="M51" s="36">
        <f t="shared" ref="M51:N51" si="50">(K51-K52)*100/K52</f>
        <v>0.9548266382</v>
      </c>
      <c r="N51" s="36">
        <f t="shared" si="50"/>
        <v>0.5192843318</v>
      </c>
    </row>
    <row r="52">
      <c r="A52" s="41" t="s">
        <v>205</v>
      </c>
      <c r="B52" s="78" t="s">
        <v>2370</v>
      </c>
      <c r="C52" s="78" t="s">
        <v>2371</v>
      </c>
      <c r="D52" s="78" t="s">
        <v>1852</v>
      </c>
      <c r="E52" s="78" t="s">
        <v>2372</v>
      </c>
      <c r="F52" s="74"/>
      <c r="G52" s="74"/>
      <c r="H52" s="74"/>
      <c r="I52" s="74"/>
      <c r="J52" s="74"/>
      <c r="K52" s="92">
        <v>2095040.0</v>
      </c>
      <c r="L52" s="85">
        <v>1059.15</v>
      </c>
      <c r="M52" s="36">
        <f t="shared" ref="M52:N52" si="51">(K52-K53)*100/K53</f>
        <v>-0.3889274541</v>
      </c>
      <c r="N52" s="36">
        <f t="shared" si="51"/>
        <v>0.1172122392</v>
      </c>
    </row>
    <row r="53">
      <c r="A53" s="58">
        <v>41579.0</v>
      </c>
      <c r="B53" s="78" t="s">
        <v>2373</v>
      </c>
      <c r="C53" s="78" t="s">
        <v>2374</v>
      </c>
      <c r="D53" s="78" t="s">
        <v>2284</v>
      </c>
      <c r="E53" s="78" t="s">
        <v>2375</v>
      </c>
      <c r="F53" s="74"/>
      <c r="G53" s="74"/>
      <c r="H53" s="74"/>
      <c r="I53" s="74"/>
      <c r="J53" s="74"/>
      <c r="K53" s="92">
        <v>2103220.0</v>
      </c>
      <c r="L53" s="85">
        <v>1057.91</v>
      </c>
      <c r="M53" s="36">
        <f t="shared" ref="M53:N53" si="52">(K53-K54)*100/K54</f>
        <v>0.4159449379</v>
      </c>
      <c r="N53" s="36">
        <f t="shared" si="52"/>
        <v>-0.009451706506</v>
      </c>
    </row>
    <row r="54">
      <c r="A54" s="58">
        <v>41548.0</v>
      </c>
      <c r="B54" s="78" t="s">
        <v>2376</v>
      </c>
      <c r="C54" s="78" t="s">
        <v>1344</v>
      </c>
      <c r="D54" s="78" t="s">
        <v>2368</v>
      </c>
      <c r="E54" s="78" t="s">
        <v>2377</v>
      </c>
      <c r="F54" s="74"/>
      <c r="G54" s="74"/>
      <c r="H54" s="74"/>
      <c r="I54" s="74"/>
      <c r="J54" s="74"/>
      <c r="K54" s="92">
        <v>2094508.0</v>
      </c>
      <c r="L54" s="85">
        <v>1058.01</v>
      </c>
      <c r="M54" s="36">
        <f t="shared" ref="M54:N54" si="53">(K54-K55)*100/K55</f>
        <v>0.7695890137</v>
      </c>
      <c r="N54" s="36">
        <f t="shared" si="53"/>
        <v>0.1476643476</v>
      </c>
    </row>
    <row r="55">
      <c r="A55" s="58">
        <v>41518.0</v>
      </c>
      <c r="B55" s="78" t="s">
        <v>2378</v>
      </c>
      <c r="C55" s="78" t="s">
        <v>1859</v>
      </c>
      <c r="D55" s="78" t="s">
        <v>2379</v>
      </c>
      <c r="E55" s="78" t="s">
        <v>2380</v>
      </c>
      <c r="F55" s="74"/>
      <c r="G55" s="74"/>
      <c r="H55" s="74"/>
      <c r="I55" s="74"/>
      <c r="J55" s="74"/>
      <c r="K55" s="92">
        <v>2078512.0</v>
      </c>
      <c r="L55" s="85">
        <v>1056.45</v>
      </c>
      <c r="M55" s="36">
        <f t="shared" ref="M55:N55" si="54">(K55-K56)*100/K56</f>
        <v>0.2345624715</v>
      </c>
      <c r="N55" s="36">
        <f t="shared" si="54"/>
        <v>0.5750135661</v>
      </c>
    </row>
    <row r="56">
      <c r="A56" s="58">
        <v>41487.0</v>
      </c>
      <c r="B56" s="78" t="s">
        <v>2381</v>
      </c>
      <c r="C56" s="78" t="s">
        <v>2382</v>
      </c>
      <c r="D56" s="78" t="s">
        <v>2383</v>
      </c>
      <c r="E56" s="78" t="s">
        <v>2384</v>
      </c>
      <c r="F56" s="74"/>
      <c r="G56" s="74"/>
      <c r="H56" s="74"/>
      <c r="I56" s="74"/>
      <c r="J56" s="74"/>
      <c r="K56" s="92">
        <v>2073648.0</v>
      </c>
      <c r="L56" s="85">
        <v>1050.41</v>
      </c>
      <c r="M56" s="36">
        <f t="shared" ref="M56:N56" si="55">(K56-K57)*100/K57</f>
        <v>0.155910395</v>
      </c>
      <c r="N56" s="36">
        <f t="shared" si="55"/>
        <v>-0.2696415856</v>
      </c>
    </row>
    <row r="57">
      <c r="A57" s="58">
        <v>41456.0</v>
      </c>
      <c r="B57" s="78" t="s">
        <v>2385</v>
      </c>
      <c r="C57" s="78" t="s">
        <v>2386</v>
      </c>
      <c r="D57" s="78" t="s">
        <v>2387</v>
      </c>
      <c r="E57" s="78" t="s">
        <v>2388</v>
      </c>
      <c r="F57" s="74"/>
      <c r="G57" s="74"/>
      <c r="H57" s="74"/>
      <c r="I57" s="74"/>
      <c r="J57" s="74"/>
      <c r="K57" s="92">
        <v>2070420.0</v>
      </c>
      <c r="L57" s="85">
        <v>1053.25</v>
      </c>
      <c r="M57" s="36">
        <f t="shared" ref="M57:N57" si="56">(K57-K58)*100/K58</f>
        <v>0.1003701512</v>
      </c>
      <c r="N57" s="36">
        <f t="shared" si="56"/>
        <v>-0.2670277538</v>
      </c>
    </row>
    <row r="58">
      <c r="A58" s="58">
        <v>41365.0</v>
      </c>
      <c r="B58" s="78" t="s">
        <v>2389</v>
      </c>
      <c r="C58" s="78" t="s">
        <v>2390</v>
      </c>
      <c r="D58" s="78" t="s">
        <v>2391</v>
      </c>
      <c r="E58" s="78" t="s">
        <v>2392</v>
      </c>
      <c r="F58" s="74"/>
      <c r="G58" s="74"/>
      <c r="H58" s="74"/>
      <c r="I58" s="74"/>
      <c r="J58" s="74"/>
      <c r="K58" s="92">
        <v>2068344.0</v>
      </c>
      <c r="L58" s="85">
        <v>1056.07</v>
      </c>
      <c r="M58" s="36">
        <f t="shared" ref="M58:N58" si="57">(K58-K59)*100/K59</f>
        <v>1.175158488</v>
      </c>
      <c r="N58" s="36">
        <f t="shared" si="57"/>
        <v>0.7498497438</v>
      </c>
    </row>
    <row r="59">
      <c r="A59" s="58">
        <v>41334.0</v>
      </c>
      <c r="B59" s="78" t="s">
        <v>2393</v>
      </c>
      <c r="C59" s="78" t="s">
        <v>2332</v>
      </c>
      <c r="D59" s="78" t="s">
        <v>2394</v>
      </c>
      <c r="E59" s="78" t="s">
        <v>2395</v>
      </c>
      <c r="F59" s="74"/>
      <c r="G59" s="74"/>
      <c r="H59" s="74"/>
      <c r="I59" s="74"/>
      <c r="J59" s="74"/>
      <c r="K59" s="92">
        <v>2044320.0</v>
      </c>
      <c r="L59" s="85">
        <v>1048.21</v>
      </c>
      <c r="M59" s="36">
        <f t="shared" ref="M59:N59" si="58">(K59-K60)*100/K60</f>
        <v>0.61818325</v>
      </c>
      <c r="N59" s="36">
        <f t="shared" si="58"/>
        <v>0.1806330759</v>
      </c>
    </row>
    <row r="60">
      <c r="A60" s="58">
        <v>41306.0</v>
      </c>
      <c r="B60" s="78" t="s">
        <v>2396</v>
      </c>
      <c r="C60" s="78" t="s">
        <v>2397</v>
      </c>
      <c r="D60" s="78" t="s">
        <v>904</v>
      </c>
      <c r="E60" s="78" t="s">
        <v>2395</v>
      </c>
      <c r="F60" s="74"/>
      <c r="G60" s="74"/>
      <c r="H60" s="74"/>
      <c r="I60" s="74"/>
      <c r="J60" s="74"/>
      <c r="K60" s="92">
        <v>2031760.0</v>
      </c>
      <c r="L60" s="85">
        <v>1046.32</v>
      </c>
      <c r="M60" s="36">
        <f t="shared" ref="M60:N60" si="59">(K60-K61)*100/K61</f>
        <v>1.626414785</v>
      </c>
      <c r="N60" s="36">
        <f t="shared" si="59"/>
        <v>2.537165705</v>
      </c>
    </row>
    <row r="61">
      <c r="A61" s="41" t="s">
        <v>53</v>
      </c>
      <c r="B61" s="78" t="s">
        <v>926</v>
      </c>
      <c r="C61" s="78" t="s">
        <v>927</v>
      </c>
      <c r="D61" s="78" t="s">
        <v>928</v>
      </c>
      <c r="E61" s="78" t="s">
        <v>929</v>
      </c>
      <c r="F61" s="74"/>
      <c r="G61" s="74"/>
      <c r="H61" s="74"/>
      <c r="I61" s="74"/>
      <c r="J61" s="74"/>
      <c r="K61" s="92">
        <v>1999244.0</v>
      </c>
      <c r="L61" s="85">
        <v>1020.43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4" max="14" width="23.14"/>
    <col customWidth="1" min="16" max="16" width="19.14"/>
    <col customWidth="1" min="19" max="19" width="21.57"/>
    <col customWidth="1" min="20" max="20" width="26.86"/>
    <col customWidth="1" min="21" max="21" width="28.43"/>
  </cols>
  <sheetData>
    <row r="1">
      <c r="A1" s="59"/>
      <c r="B1" s="38" t="s">
        <v>2398</v>
      </c>
      <c r="I1" s="59"/>
      <c r="J1" s="59"/>
      <c r="K1" s="59"/>
      <c r="L1" s="111"/>
      <c r="M1" s="59"/>
      <c r="N1" s="112"/>
      <c r="O1" s="113" t="s">
        <v>2399</v>
      </c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5"/>
    </row>
    <row r="2">
      <c r="A2" s="59"/>
      <c r="B2" s="116" t="s">
        <v>45</v>
      </c>
      <c r="C2" s="117" t="s">
        <v>839</v>
      </c>
      <c r="D2" s="117" t="s">
        <v>840</v>
      </c>
      <c r="E2" s="117" t="s">
        <v>841</v>
      </c>
      <c r="F2" s="117" t="s">
        <v>842</v>
      </c>
      <c r="G2" s="117" t="s">
        <v>843</v>
      </c>
      <c r="H2" s="117" t="s">
        <v>844</v>
      </c>
      <c r="I2" s="117" t="s">
        <v>845</v>
      </c>
      <c r="J2" s="117" t="s">
        <v>846</v>
      </c>
      <c r="K2" s="117" t="s">
        <v>847</v>
      </c>
      <c r="L2" s="117" t="s">
        <v>2400</v>
      </c>
      <c r="M2" s="117" t="s">
        <v>2401</v>
      </c>
      <c r="N2" s="31" t="s">
        <v>850</v>
      </c>
      <c r="O2" s="118" t="s">
        <v>850</v>
      </c>
      <c r="P2" s="119" t="s">
        <v>839</v>
      </c>
      <c r="Q2" s="119" t="s">
        <v>840</v>
      </c>
      <c r="R2" s="119" t="s">
        <v>841</v>
      </c>
      <c r="S2" s="119" t="s">
        <v>842</v>
      </c>
      <c r="T2" s="119" t="s">
        <v>843</v>
      </c>
      <c r="U2" s="119" t="s">
        <v>844</v>
      </c>
      <c r="V2" s="119" t="s">
        <v>845</v>
      </c>
      <c r="W2" s="119" t="s">
        <v>846</v>
      </c>
      <c r="X2" s="119" t="s">
        <v>847</v>
      </c>
      <c r="Y2" s="119" t="s">
        <v>2400</v>
      </c>
      <c r="Z2" s="119" t="s">
        <v>2401</v>
      </c>
    </row>
    <row r="3">
      <c r="A3" s="59"/>
      <c r="B3" s="41" t="s">
        <v>51</v>
      </c>
      <c r="C3" s="34">
        <v>71.92</v>
      </c>
      <c r="D3" s="34">
        <v>145.64</v>
      </c>
      <c r="E3" s="34">
        <v>32.26</v>
      </c>
      <c r="F3" s="34">
        <v>19.64</v>
      </c>
      <c r="G3" s="34">
        <v>70.61</v>
      </c>
      <c r="H3" s="34">
        <v>41.82</v>
      </c>
      <c r="I3" s="34">
        <v>18.03</v>
      </c>
      <c r="J3" s="34">
        <v>32.45</v>
      </c>
      <c r="K3" s="34">
        <v>47.05</v>
      </c>
      <c r="L3" s="34">
        <v>45.42</v>
      </c>
      <c r="M3" s="34">
        <v>17.69</v>
      </c>
      <c r="N3" s="80">
        <v>1342.53</v>
      </c>
      <c r="O3" s="120">
        <f t="shared" ref="O3:O254" si="2">N3/N4-1</f>
        <v>0.003228192885</v>
      </c>
      <c r="P3" s="121">
        <f t="shared" ref="P3:Z3" si="1">(C3-C4)/C4</f>
        <v>0.002369337979</v>
      </c>
      <c r="Q3" s="121">
        <f t="shared" si="1"/>
        <v>-0.0009603512142</v>
      </c>
      <c r="R3" s="121">
        <f t="shared" si="1"/>
        <v>0.004671441918</v>
      </c>
      <c r="S3" s="121">
        <f t="shared" si="1"/>
        <v>0.01393908105</v>
      </c>
      <c r="T3" s="121">
        <f t="shared" si="1"/>
        <v>0.01001287369</v>
      </c>
      <c r="U3" s="121">
        <f t="shared" si="1"/>
        <v>-0.0007168458781</v>
      </c>
      <c r="V3" s="121">
        <f t="shared" si="1"/>
        <v>0.01463140124</v>
      </c>
      <c r="W3" s="121">
        <f t="shared" si="1"/>
        <v>-0.002765826675</v>
      </c>
      <c r="X3" s="121">
        <f t="shared" si="1"/>
        <v>0.000212585034</v>
      </c>
      <c r="Y3" s="121">
        <f t="shared" si="1"/>
        <v>0.004867256637</v>
      </c>
      <c r="Z3" s="121">
        <f t="shared" si="1"/>
        <v>0.009127210496</v>
      </c>
    </row>
    <row r="4">
      <c r="A4" s="59"/>
      <c r="B4" s="41" t="s">
        <v>52</v>
      </c>
      <c r="C4" s="34">
        <v>71.75</v>
      </c>
      <c r="D4" s="34">
        <v>145.78</v>
      </c>
      <c r="E4" s="34">
        <v>32.11</v>
      </c>
      <c r="F4" s="34">
        <v>19.37</v>
      </c>
      <c r="G4" s="34">
        <v>69.91</v>
      </c>
      <c r="H4" s="34">
        <v>41.85</v>
      </c>
      <c r="I4" s="34">
        <v>17.77</v>
      </c>
      <c r="J4" s="34">
        <v>32.54</v>
      </c>
      <c r="K4" s="34">
        <v>47.04</v>
      </c>
      <c r="L4" s="34">
        <v>45.2</v>
      </c>
      <c r="M4" s="34">
        <v>17.53</v>
      </c>
      <c r="N4" s="80">
        <v>1338.21</v>
      </c>
      <c r="O4" s="120">
        <f t="shared" si="2"/>
        <v>0.001429319764</v>
      </c>
      <c r="P4" s="121">
        <f t="shared" ref="P4:Z4" si="3">(C4-C5)/C5</f>
        <v>0.002094972067</v>
      </c>
      <c r="Q4" s="121">
        <f t="shared" si="3"/>
        <v>0.01709342078</v>
      </c>
      <c r="R4" s="121">
        <f t="shared" si="3"/>
        <v>0.01229508197</v>
      </c>
      <c r="S4" s="121">
        <f t="shared" si="3"/>
        <v>-0.00411311054</v>
      </c>
      <c r="T4" s="121">
        <f t="shared" si="3"/>
        <v>-0.009773371105</v>
      </c>
      <c r="U4" s="121">
        <f t="shared" si="3"/>
        <v>-0.009701845717</v>
      </c>
      <c r="V4" s="121">
        <f t="shared" si="3"/>
        <v>-0.002245929253</v>
      </c>
      <c r="W4" s="121">
        <f t="shared" si="3"/>
        <v>-0.001534212949</v>
      </c>
      <c r="X4" s="121">
        <f t="shared" si="3"/>
        <v>0.001703577513</v>
      </c>
      <c r="Y4" s="121">
        <f t="shared" si="3"/>
        <v>0.0006641576267</v>
      </c>
      <c r="Z4" s="121">
        <f t="shared" si="3"/>
        <v>-0.01183765502</v>
      </c>
    </row>
    <row r="5">
      <c r="A5" s="59"/>
      <c r="B5" s="41" t="s">
        <v>54</v>
      </c>
      <c r="C5" s="34">
        <v>71.6</v>
      </c>
      <c r="D5" s="34">
        <v>143.33</v>
      </c>
      <c r="E5" s="34">
        <v>31.72</v>
      </c>
      <c r="F5" s="34">
        <v>19.45</v>
      </c>
      <c r="G5" s="34">
        <v>70.6</v>
      </c>
      <c r="H5" s="34">
        <v>42.26</v>
      </c>
      <c r="I5" s="34">
        <v>17.81</v>
      </c>
      <c r="J5" s="34">
        <v>32.59</v>
      </c>
      <c r="K5" s="34">
        <v>46.96</v>
      </c>
      <c r="L5" s="34">
        <v>45.17</v>
      </c>
      <c r="M5" s="34">
        <v>17.74</v>
      </c>
      <c r="N5" s="80">
        <v>1336.3</v>
      </c>
      <c r="O5" s="120">
        <f t="shared" si="2"/>
        <v>0.0006814488651</v>
      </c>
      <c r="P5" s="121">
        <f t="shared" ref="P5:Z5" si="4">(C5-C6)/C6</f>
        <v>-0.0009766987582</v>
      </c>
      <c r="Q5" s="121">
        <f t="shared" si="4"/>
        <v>-0.00624003328</v>
      </c>
      <c r="R5" s="121">
        <f t="shared" si="4"/>
        <v>0.0009466708741</v>
      </c>
      <c r="S5" s="121">
        <f t="shared" si="4"/>
        <v>-0.0005138746146</v>
      </c>
      <c r="T5" s="121">
        <f t="shared" si="4"/>
        <v>0.02571553102</v>
      </c>
      <c r="U5" s="121">
        <f t="shared" si="4"/>
        <v>0.005950964056</v>
      </c>
      <c r="V5" s="121">
        <f t="shared" si="4"/>
        <v>0.002250984806</v>
      </c>
      <c r="W5" s="121">
        <f t="shared" si="4"/>
        <v>-0.009422492401</v>
      </c>
      <c r="X5" s="121">
        <f t="shared" si="4"/>
        <v>-0.005084745763</v>
      </c>
      <c r="Y5" s="121">
        <f t="shared" si="4"/>
        <v>0.003554765608</v>
      </c>
      <c r="Z5" s="121">
        <f t="shared" si="4"/>
        <v>0</v>
      </c>
    </row>
    <row r="6">
      <c r="A6" s="59"/>
      <c r="B6" s="41" t="s">
        <v>56</v>
      </c>
      <c r="C6" s="34">
        <v>71.67</v>
      </c>
      <c r="D6" s="34">
        <v>144.23</v>
      </c>
      <c r="E6" s="34">
        <v>31.69</v>
      </c>
      <c r="F6" s="34">
        <v>19.46</v>
      </c>
      <c r="G6" s="34">
        <v>68.83</v>
      </c>
      <c r="H6" s="34">
        <v>42.01</v>
      </c>
      <c r="I6" s="34">
        <v>17.77</v>
      </c>
      <c r="J6" s="34">
        <v>32.9</v>
      </c>
      <c r="K6" s="34">
        <v>47.2</v>
      </c>
      <c r="L6" s="34">
        <v>45.01</v>
      </c>
      <c r="M6" s="34">
        <v>17.74</v>
      </c>
      <c r="N6" s="80">
        <v>1335.39</v>
      </c>
      <c r="O6" s="120">
        <f t="shared" si="2"/>
        <v>0.0007269075703</v>
      </c>
      <c r="P6" s="121">
        <f t="shared" ref="P6:Z6" si="5">(C6-C7)/C7</f>
        <v>0.008016877637</v>
      </c>
      <c r="Q6" s="121">
        <f t="shared" si="5"/>
        <v>0.008883603805</v>
      </c>
      <c r="R6" s="121">
        <f t="shared" si="5"/>
        <v>-0.002204030227</v>
      </c>
      <c r="S6" s="121">
        <f t="shared" si="5"/>
        <v>0.002575991757</v>
      </c>
      <c r="T6" s="121">
        <f t="shared" si="5"/>
        <v>0.005992399883</v>
      </c>
      <c r="U6" s="121">
        <f t="shared" si="5"/>
        <v>0.006709801102</v>
      </c>
      <c r="V6" s="121">
        <f t="shared" si="5"/>
        <v>0.01484865791</v>
      </c>
      <c r="W6" s="121">
        <f t="shared" si="5"/>
        <v>-0.001214329083</v>
      </c>
      <c r="X6" s="121">
        <f t="shared" si="5"/>
        <v>0.009841677364</v>
      </c>
      <c r="Y6" s="121">
        <f t="shared" si="5"/>
        <v>-0.004423800044</v>
      </c>
      <c r="Z6" s="121">
        <f t="shared" si="5"/>
        <v>0.001128668172</v>
      </c>
    </row>
    <row r="7">
      <c r="A7" s="59"/>
      <c r="B7" s="41" t="s">
        <v>58</v>
      </c>
      <c r="C7" s="34">
        <v>71.1</v>
      </c>
      <c r="D7" s="34">
        <v>142.96</v>
      </c>
      <c r="E7" s="34">
        <v>31.76</v>
      </c>
      <c r="F7" s="34">
        <v>19.41</v>
      </c>
      <c r="G7" s="34">
        <v>68.42</v>
      </c>
      <c r="H7" s="34">
        <v>41.73</v>
      </c>
      <c r="I7" s="34">
        <v>17.51</v>
      </c>
      <c r="J7" s="34">
        <v>32.94</v>
      </c>
      <c r="K7" s="34">
        <v>46.74</v>
      </c>
      <c r="L7" s="34">
        <v>45.21</v>
      </c>
      <c r="M7" s="34">
        <v>17.72</v>
      </c>
      <c r="N7" s="80">
        <v>1334.42</v>
      </c>
      <c r="O7" s="120">
        <f t="shared" si="2"/>
        <v>0.00412358722</v>
      </c>
      <c r="P7" s="121">
        <f t="shared" ref="P7:Z7" si="6">(C7-C8)/C8</f>
        <v>-0.007121910348</v>
      </c>
      <c r="Q7" s="121">
        <f t="shared" si="6"/>
        <v>-0.00174568815</v>
      </c>
      <c r="R7" s="121">
        <f t="shared" si="6"/>
        <v>0.00793398921</v>
      </c>
      <c r="S7" s="121">
        <f t="shared" si="6"/>
        <v>-0.003593429158</v>
      </c>
      <c r="T7" s="121">
        <f t="shared" si="6"/>
        <v>-0.005234079674</v>
      </c>
      <c r="U7" s="121">
        <f t="shared" si="6"/>
        <v>0.01090116279</v>
      </c>
      <c r="V7" s="121">
        <f t="shared" si="6"/>
        <v>0.002863688431</v>
      </c>
      <c r="W7" s="121">
        <f t="shared" si="6"/>
        <v>0.029375</v>
      </c>
      <c r="X7" s="121">
        <f t="shared" si="6"/>
        <v>0.001285347044</v>
      </c>
      <c r="Y7" s="121">
        <f t="shared" si="6"/>
        <v>0.004220346513</v>
      </c>
      <c r="Z7" s="121">
        <f t="shared" si="6"/>
        <v>0.002262443439</v>
      </c>
    </row>
    <row r="8">
      <c r="A8" s="59"/>
      <c r="B8" s="41" t="s">
        <v>60</v>
      </c>
      <c r="C8" s="34">
        <v>71.61</v>
      </c>
      <c r="D8" s="34">
        <v>143.21</v>
      </c>
      <c r="E8" s="34">
        <v>31.51</v>
      </c>
      <c r="F8" s="34">
        <v>19.48</v>
      </c>
      <c r="G8" s="34">
        <v>68.78</v>
      </c>
      <c r="H8" s="34">
        <v>41.28</v>
      </c>
      <c r="I8" s="34">
        <v>17.46</v>
      </c>
      <c r="J8" s="34">
        <v>32.0</v>
      </c>
      <c r="K8" s="34">
        <v>46.68</v>
      </c>
      <c r="L8" s="34">
        <v>45.02</v>
      </c>
      <c r="M8" s="34">
        <v>17.68</v>
      </c>
      <c r="N8" s="80">
        <v>1328.94</v>
      </c>
      <c r="O8" s="120">
        <f t="shared" si="2"/>
        <v>0.007650604693</v>
      </c>
      <c r="P8" s="121">
        <f t="shared" ref="P8:Z8" si="7">(C8-C9)/C9</f>
        <v>-0.0001396258028</v>
      </c>
      <c r="Q8" s="121">
        <f t="shared" si="7"/>
        <v>0.01158437522</v>
      </c>
      <c r="R8" s="121">
        <f t="shared" si="7"/>
        <v>-0.003163555837</v>
      </c>
      <c r="S8" s="121">
        <f t="shared" si="7"/>
        <v>0.007238883144</v>
      </c>
      <c r="T8" s="121">
        <f t="shared" si="7"/>
        <v>-0.007789959608</v>
      </c>
      <c r="U8" s="121">
        <f t="shared" si="7"/>
        <v>0.01900765243</v>
      </c>
      <c r="V8" s="121">
        <f t="shared" si="7"/>
        <v>0.004025301898</v>
      </c>
      <c r="W8" s="121">
        <f t="shared" si="7"/>
        <v>0.01910828025</v>
      </c>
      <c r="X8" s="121">
        <f t="shared" si="7"/>
        <v>0.01788050589</v>
      </c>
      <c r="Y8" s="121">
        <f t="shared" si="7"/>
        <v>-0.004202610042</v>
      </c>
      <c r="Z8" s="121">
        <f t="shared" si="7"/>
        <v>0.0114416476</v>
      </c>
    </row>
    <row r="9">
      <c r="A9" s="59"/>
      <c r="B9" s="41" t="s">
        <v>61</v>
      </c>
      <c r="C9" s="34">
        <v>71.62</v>
      </c>
      <c r="D9" s="34">
        <v>141.57</v>
      </c>
      <c r="E9" s="34">
        <v>31.61</v>
      </c>
      <c r="F9" s="34">
        <v>19.34</v>
      </c>
      <c r="G9" s="34">
        <v>69.32</v>
      </c>
      <c r="H9" s="34">
        <v>40.51</v>
      </c>
      <c r="I9" s="34">
        <v>17.39</v>
      </c>
      <c r="J9" s="34">
        <v>31.4</v>
      </c>
      <c r="K9" s="34">
        <v>45.86</v>
      </c>
      <c r="L9" s="34">
        <v>45.21</v>
      </c>
      <c r="M9" s="34">
        <v>17.48</v>
      </c>
      <c r="N9" s="80">
        <v>1318.85</v>
      </c>
      <c r="O9" s="120">
        <f t="shared" si="2"/>
        <v>0.01112440008</v>
      </c>
      <c r="P9" s="121">
        <f t="shared" ref="P9:Z9" si="8">(C9-C10)/C10</f>
        <v>0.01201073901</v>
      </c>
      <c r="Q9" s="121">
        <f t="shared" si="8"/>
        <v>0.01418439716</v>
      </c>
      <c r="R9" s="121">
        <f t="shared" si="8"/>
        <v>-0.009090909091</v>
      </c>
      <c r="S9" s="121">
        <f t="shared" si="8"/>
        <v>0.0005173305742</v>
      </c>
      <c r="T9" s="121">
        <f t="shared" si="8"/>
        <v>0.01761597181</v>
      </c>
      <c r="U9" s="121">
        <f t="shared" si="8"/>
        <v>0.004463178775</v>
      </c>
      <c r="V9" s="121">
        <f t="shared" si="8"/>
        <v>0.04131736527</v>
      </c>
      <c r="W9" s="121">
        <f t="shared" si="8"/>
        <v>0.0006373486297</v>
      </c>
      <c r="X9" s="121">
        <f t="shared" si="8"/>
        <v>0.01415302963</v>
      </c>
      <c r="Y9" s="121">
        <f t="shared" si="8"/>
        <v>0.02077218334</v>
      </c>
      <c r="Z9" s="121">
        <f t="shared" si="8"/>
        <v>0.01215981471</v>
      </c>
    </row>
    <row r="10">
      <c r="A10" s="59"/>
      <c r="B10" s="41" t="s">
        <v>62</v>
      </c>
      <c r="C10" s="34">
        <v>70.77</v>
      </c>
      <c r="D10" s="34">
        <v>139.59</v>
      </c>
      <c r="E10" s="34">
        <v>31.9</v>
      </c>
      <c r="F10" s="34">
        <v>19.33</v>
      </c>
      <c r="G10" s="34">
        <v>68.12</v>
      </c>
      <c r="H10" s="34">
        <v>40.33</v>
      </c>
      <c r="I10" s="34">
        <v>16.7</v>
      </c>
      <c r="J10" s="34">
        <v>31.38</v>
      </c>
      <c r="K10" s="34">
        <v>45.22</v>
      </c>
      <c r="L10" s="34">
        <v>44.29</v>
      </c>
      <c r="M10" s="34">
        <v>17.27</v>
      </c>
      <c r="N10" s="80">
        <v>1304.34</v>
      </c>
      <c r="O10" s="120">
        <f t="shared" si="2"/>
        <v>-0.007963127752</v>
      </c>
      <c r="P10" s="121">
        <f t="shared" ref="P10:Z10" si="9">(C10-C11)/C11</f>
        <v>-0.008545811152</v>
      </c>
      <c r="Q10" s="121">
        <f t="shared" si="9"/>
        <v>-0.002287184619</v>
      </c>
      <c r="R10" s="121">
        <f t="shared" si="9"/>
        <v>-0.01815943367</v>
      </c>
      <c r="S10" s="121">
        <f t="shared" si="9"/>
        <v>0.009926854754</v>
      </c>
      <c r="T10" s="121">
        <f t="shared" si="9"/>
        <v>0.007245305338</v>
      </c>
      <c r="U10" s="121">
        <f t="shared" si="9"/>
        <v>0.0009928021842</v>
      </c>
      <c r="V10" s="121">
        <f t="shared" si="9"/>
        <v>0.003605769231</v>
      </c>
      <c r="W10" s="121">
        <f t="shared" si="9"/>
        <v>0.000956937799</v>
      </c>
      <c r="X10" s="121">
        <f t="shared" si="9"/>
        <v>-0.004622496148</v>
      </c>
      <c r="Y10" s="121">
        <f t="shared" si="9"/>
        <v>-0.01402493321</v>
      </c>
      <c r="Z10" s="121">
        <f t="shared" si="9"/>
        <v>0.001740139211</v>
      </c>
    </row>
    <row r="11">
      <c r="A11" s="59"/>
      <c r="B11" s="41" t="s">
        <v>63</v>
      </c>
      <c r="C11" s="34">
        <v>71.38</v>
      </c>
      <c r="D11" s="34">
        <v>139.91</v>
      </c>
      <c r="E11" s="34">
        <v>32.49</v>
      </c>
      <c r="F11" s="34">
        <v>19.14</v>
      </c>
      <c r="G11" s="34">
        <v>67.63</v>
      </c>
      <c r="H11" s="34">
        <v>40.29</v>
      </c>
      <c r="I11" s="34">
        <v>16.64</v>
      </c>
      <c r="J11" s="34">
        <v>31.35</v>
      </c>
      <c r="K11" s="34">
        <v>45.43</v>
      </c>
      <c r="L11" s="34">
        <v>44.92</v>
      </c>
      <c r="M11" s="34">
        <v>17.24</v>
      </c>
      <c r="N11" s="80">
        <v>1314.81</v>
      </c>
      <c r="O11" s="120">
        <f t="shared" si="2"/>
        <v>0.01198392907</v>
      </c>
      <c r="P11" s="121">
        <f t="shared" ref="P11:Z11" si="10">(C11-C12)/C12</f>
        <v>-0.001398992725</v>
      </c>
      <c r="Q11" s="121">
        <f t="shared" si="10"/>
        <v>0.02950699043</v>
      </c>
      <c r="R11" s="121">
        <f t="shared" si="10"/>
        <v>0.01057542768</v>
      </c>
      <c r="S11" s="121">
        <f t="shared" si="10"/>
        <v>0.02627345845</v>
      </c>
      <c r="T11" s="121">
        <f t="shared" si="10"/>
        <v>0.02190994258</v>
      </c>
      <c r="U11" s="121">
        <f t="shared" si="10"/>
        <v>-0.01875304433</v>
      </c>
      <c r="V11" s="121">
        <f t="shared" si="10"/>
        <v>0.006654567453</v>
      </c>
      <c r="W11" s="121">
        <f t="shared" si="10"/>
        <v>0.0315893386</v>
      </c>
      <c r="X11" s="121">
        <f t="shared" si="10"/>
        <v>0.02435174746</v>
      </c>
      <c r="Y11" s="121">
        <f t="shared" si="10"/>
        <v>0.01308073974</v>
      </c>
      <c r="Z11" s="121">
        <f t="shared" si="10"/>
        <v>0.02375296912</v>
      </c>
    </row>
    <row r="12">
      <c r="A12" s="59"/>
      <c r="B12" s="41" t="s">
        <v>64</v>
      </c>
      <c r="C12" s="34">
        <v>71.48</v>
      </c>
      <c r="D12" s="34">
        <v>135.9</v>
      </c>
      <c r="E12" s="34">
        <v>32.15</v>
      </c>
      <c r="F12" s="34">
        <v>18.65</v>
      </c>
      <c r="G12" s="34">
        <v>66.18</v>
      </c>
      <c r="H12" s="34">
        <v>41.06</v>
      </c>
      <c r="I12" s="34">
        <v>16.53</v>
      </c>
      <c r="J12" s="34">
        <v>30.39</v>
      </c>
      <c r="K12" s="34">
        <v>44.35</v>
      </c>
      <c r="L12" s="34">
        <v>44.34</v>
      </c>
      <c r="M12" s="34">
        <v>16.84</v>
      </c>
      <c r="N12" s="80">
        <v>1299.24</v>
      </c>
      <c r="O12" s="120">
        <f t="shared" si="2"/>
        <v>-0.0003231614422</v>
      </c>
      <c r="P12" s="121">
        <f t="shared" ref="P12:Z12" si="11">(C12-C13)/C13</f>
        <v>0.01203454623</v>
      </c>
      <c r="Q12" s="121">
        <f t="shared" si="11"/>
        <v>0.002656042497</v>
      </c>
      <c r="R12" s="121">
        <f t="shared" si="11"/>
        <v>-0.006489493201</v>
      </c>
      <c r="S12" s="121">
        <f t="shared" si="11"/>
        <v>0</v>
      </c>
      <c r="T12" s="121">
        <f t="shared" si="11"/>
        <v>0.0001511258879</v>
      </c>
      <c r="U12" s="121">
        <f t="shared" si="11"/>
        <v>-0.004606060606</v>
      </c>
      <c r="V12" s="121">
        <f t="shared" si="11"/>
        <v>-0.006013229104</v>
      </c>
      <c r="W12" s="121">
        <f t="shared" si="11"/>
        <v>0.01030585106</v>
      </c>
      <c r="X12" s="121">
        <f t="shared" si="11"/>
        <v>0.0009027307606</v>
      </c>
      <c r="Y12" s="121">
        <f t="shared" si="11"/>
        <v>0.01186672752</v>
      </c>
      <c r="Z12" s="121">
        <f t="shared" si="11"/>
        <v>-0.005316007088</v>
      </c>
    </row>
    <row r="13">
      <c r="A13" s="59"/>
      <c r="B13" s="41" t="s">
        <v>65</v>
      </c>
      <c r="C13" s="34">
        <v>70.63</v>
      </c>
      <c r="D13" s="34">
        <v>135.54</v>
      </c>
      <c r="E13" s="34">
        <v>32.36</v>
      </c>
      <c r="F13" s="34">
        <v>18.65</v>
      </c>
      <c r="G13" s="34">
        <v>66.17</v>
      </c>
      <c r="H13" s="34">
        <v>41.25</v>
      </c>
      <c r="I13" s="34">
        <v>16.63</v>
      </c>
      <c r="J13" s="34">
        <v>30.08</v>
      </c>
      <c r="K13" s="34">
        <v>44.31</v>
      </c>
      <c r="L13" s="34">
        <v>43.82</v>
      </c>
      <c r="M13" s="34">
        <v>16.93</v>
      </c>
      <c r="N13" s="80">
        <v>1299.66</v>
      </c>
      <c r="O13" s="120">
        <f t="shared" si="2"/>
        <v>0.007941555118</v>
      </c>
      <c r="P13" s="121">
        <f t="shared" ref="P13:Z13" si="12">(C13-C14)/C14</f>
        <v>0.002982107356</v>
      </c>
      <c r="Q13" s="121">
        <f t="shared" si="12"/>
        <v>0.01277740417</v>
      </c>
      <c r="R13" s="121">
        <f t="shared" si="12"/>
        <v>0.006845052894</v>
      </c>
      <c r="S13" s="121">
        <f t="shared" si="12"/>
        <v>0.006475984889</v>
      </c>
      <c r="T13" s="121">
        <f t="shared" si="12"/>
        <v>-0.001508978422</v>
      </c>
      <c r="U13" s="121">
        <f t="shared" si="12"/>
        <v>0.02179836512</v>
      </c>
      <c r="V13" s="121">
        <f t="shared" si="12"/>
        <v>0.01837109614</v>
      </c>
      <c r="W13" s="121">
        <f t="shared" si="12"/>
        <v>0.004340567613</v>
      </c>
      <c r="X13" s="121">
        <f t="shared" si="12"/>
        <v>0.007274380541</v>
      </c>
      <c r="Y13" s="121">
        <f t="shared" si="12"/>
        <v>-0.005221339387</v>
      </c>
      <c r="Z13" s="121">
        <f t="shared" si="12"/>
        <v>0.003556609366</v>
      </c>
    </row>
    <row r="14">
      <c r="A14" s="59"/>
      <c r="B14" s="41" t="s">
        <v>66</v>
      </c>
      <c r="C14" s="34">
        <v>70.42</v>
      </c>
      <c r="D14" s="34">
        <v>133.83</v>
      </c>
      <c r="E14" s="34">
        <v>32.14</v>
      </c>
      <c r="F14" s="34">
        <v>18.53</v>
      </c>
      <c r="G14" s="34">
        <v>66.27</v>
      </c>
      <c r="H14" s="34">
        <v>40.37</v>
      </c>
      <c r="I14" s="34">
        <v>16.33</v>
      </c>
      <c r="J14" s="34">
        <v>29.95</v>
      </c>
      <c r="K14" s="34">
        <v>43.99</v>
      </c>
      <c r="L14" s="34">
        <v>44.05</v>
      </c>
      <c r="M14" s="34">
        <v>16.87</v>
      </c>
      <c r="N14" s="80">
        <v>1289.42</v>
      </c>
      <c r="O14" s="120">
        <f t="shared" si="2"/>
        <v>0.003314762364</v>
      </c>
      <c r="P14" s="121">
        <f t="shared" ref="P14:Z14" si="13">(C14-C15)/C15</f>
        <v>-0.004664310954</v>
      </c>
      <c r="Q14" s="121">
        <f t="shared" si="13"/>
        <v>-0.004389227793</v>
      </c>
      <c r="R14" s="121">
        <f t="shared" si="13"/>
        <v>0.002182725288</v>
      </c>
      <c r="S14" s="121">
        <f t="shared" si="13"/>
        <v>0.007065217391</v>
      </c>
      <c r="T14" s="121">
        <f t="shared" si="13"/>
        <v>-0.01836764924</v>
      </c>
      <c r="U14" s="121">
        <f t="shared" si="13"/>
        <v>0.01790216843</v>
      </c>
      <c r="V14" s="121">
        <f t="shared" si="13"/>
        <v>-0.007294832827</v>
      </c>
      <c r="W14" s="121">
        <f t="shared" si="13"/>
        <v>0.008078088186</v>
      </c>
      <c r="X14" s="121">
        <f t="shared" si="13"/>
        <v>0.01593533487</v>
      </c>
      <c r="Y14" s="121">
        <f t="shared" si="13"/>
        <v>0.0006815084053</v>
      </c>
      <c r="Z14" s="121">
        <f t="shared" si="13"/>
        <v>-0.004132231405</v>
      </c>
    </row>
    <row r="15">
      <c r="A15" s="59"/>
      <c r="B15" s="57">
        <v>41620.0</v>
      </c>
      <c r="C15" s="34">
        <v>70.75</v>
      </c>
      <c r="D15" s="34">
        <v>134.42</v>
      </c>
      <c r="E15" s="34">
        <v>32.07</v>
      </c>
      <c r="F15" s="34">
        <v>18.4</v>
      </c>
      <c r="G15" s="34">
        <v>67.51</v>
      </c>
      <c r="H15" s="34">
        <v>39.66</v>
      </c>
      <c r="I15" s="34">
        <v>16.45</v>
      </c>
      <c r="J15" s="34">
        <v>29.71</v>
      </c>
      <c r="K15" s="34">
        <v>43.3</v>
      </c>
      <c r="L15" s="34">
        <v>44.02</v>
      </c>
      <c r="M15" s="34">
        <v>16.94</v>
      </c>
      <c r="N15" s="80">
        <v>1285.16</v>
      </c>
      <c r="O15" s="120">
        <f t="shared" si="2"/>
        <v>0.0001011649533</v>
      </c>
      <c r="P15" s="121">
        <f t="shared" ref="P15:Z15" si="14">(C15-C16)/C16</f>
        <v>-0.0009884213499</v>
      </c>
      <c r="Q15" s="121">
        <f t="shared" si="14"/>
        <v>-0.003410438909</v>
      </c>
      <c r="R15" s="121">
        <f t="shared" si="14"/>
        <v>0.006907378336</v>
      </c>
      <c r="S15" s="121">
        <f t="shared" si="14"/>
        <v>-0.003789929616</v>
      </c>
      <c r="T15" s="121">
        <f t="shared" si="14"/>
        <v>0.01549338147</v>
      </c>
      <c r="U15" s="121">
        <f t="shared" si="14"/>
        <v>-0.02315270936</v>
      </c>
      <c r="V15" s="121">
        <f t="shared" si="14"/>
        <v>-0.00182038835</v>
      </c>
      <c r="W15" s="121">
        <f t="shared" si="14"/>
        <v>0.00337723742</v>
      </c>
      <c r="X15" s="121">
        <f t="shared" si="14"/>
        <v>-0.003452243959</v>
      </c>
      <c r="Y15" s="121">
        <f t="shared" si="14"/>
        <v>0.004334930413</v>
      </c>
      <c r="Z15" s="121">
        <f t="shared" si="14"/>
        <v>0.00593824228</v>
      </c>
    </row>
    <row r="16">
      <c r="A16" s="59"/>
      <c r="B16" s="57">
        <v>41590.0</v>
      </c>
      <c r="C16" s="34">
        <v>70.82</v>
      </c>
      <c r="D16" s="34">
        <v>134.88</v>
      </c>
      <c r="E16" s="34">
        <v>31.85</v>
      </c>
      <c r="F16" s="34">
        <v>18.47</v>
      </c>
      <c r="G16" s="34">
        <v>66.48</v>
      </c>
      <c r="H16" s="34">
        <v>40.6</v>
      </c>
      <c r="I16" s="34">
        <v>16.48</v>
      </c>
      <c r="J16" s="34">
        <v>29.61</v>
      </c>
      <c r="K16" s="34">
        <v>43.45</v>
      </c>
      <c r="L16" s="34">
        <v>43.83</v>
      </c>
      <c r="M16" s="34">
        <v>16.84</v>
      </c>
      <c r="N16" s="80">
        <v>1285.03</v>
      </c>
      <c r="O16" s="120">
        <f t="shared" si="2"/>
        <v>-0.01678691936</v>
      </c>
      <c r="P16" s="121">
        <f t="shared" ref="P16:Z16" si="15">(C16-C17)/C17</f>
        <v>-0.01816165257</v>
      </c>
      <c r="Q16" s="121">
        <f t="shared" si="15"/>
        <v>-0.02796194869</v>
      </c>
      <c r="R16" s="121">
        <f t="shared" si="15"/>
        <v>0.00188738597</v>
      </c>
      <c r="S16" s="121">
        <f t="shared" si="15"/>
        <v>-0.01177100054</v>
      </c>
      <c r="T16" s="121">
        <f t="shared" si="15"/>
        <v>-0.02735918069</v>
      </c>
      <c r="U16" s="121">
        <f t="shared" si="15"/>
        <v>-0.01480223247</v>
      </c>
      <c r="V16" s="121">
        <f t="shared" si="15"/>
        <v>0.006719609041</v>
      </c>
      <c r="W16" s="121">
        <f t="shared" si="15"/>
        <v>-0.01823607427</v>
      </c>
      <c r="X16" s="121">
        <f t="shared" si="15"/>
        <v>-0.007084095064</v>
      </c>
      <c r="Y16" s="121">
        <f t="shared" si="15"/>
        <v>-0.00881953867</v>
      </c>
      <c r="Z16" s="121">
        <f t="shared" si="15"/>
        <v>-0.003550295858</v>
      </c>
    </row>
    <row r="17">
      <c r="A17" s="59"/>
      <c r="B17" s="57">
        <v>41559.0</v>
      </c>
      <c r="C17" s="34">
        <v>72.13</v>
      </c>
      <c r="D17" s="34">
        <v>138.76</v>
      </c>
      <c r="E17" s="34">
        <v>31.79</v>
      </c>
      <c r="F17" s="34">
        <v>18.69</v>
      </c>
      <c r="G17" s="34">
        <v>68.35</v>
      </c>
      <c r="H17" s="34">
        <v>41.21</v>
      </c>
      <c r="I17" s="34">
        <v>16.37</v>
      </c>
      <c r="J17" s="34">
        <v>30.16</v>
      </c>
      <c r="K17" s="34">
        <v>43.76</v>
      </c>
      <c r="L17" s="34">
        <v>44.22</v>
      </c>
      <c r="M17" s="34">
        <v>16.9</v>
      </c>
      <c r="N17" s="80">
        <v>1306.97</v>
      </c>
      <c r="O17" s="120">
        <f t="shared" si="2"/>
        <v>-0.003073989321</v>
      </c>
      <c r="P17" s="121">
        <f t="shared" ref="P17:Z17" si="16">(C17-C18)/C18</f>
        <v>-0.01421347547</v>
      </c>
      <c r="Q17" s="121">
        <f t="shared" si="16"/>
        <v>-0.000288184438</v>
      </c>
      <c r="R17" s="121">
        <f t="shared" si="16"/>
        <v>0.0143586471</v>
      </c>
      <c r="S17" s="121">
        <f t="shared" si="16"/>
        <v>0.02635914333</v>
      </c>
      <c r="T17" s="121">
        <f t="shared" si="16"/>
        <v>0.004999264814</v>
      </c>
      <c r="U17" s="121">
        <f t="shared" si="16"/>
        <v>-0.02160493827</v>
      </c>
      <c r="V17" s="121">
        <f t="shared" si="16"/>
        <v>0.002449479486</v>
      </c>
      <c r="W17" s="121">
        <f t="shared" si="16"/>
        <v>0.0272479564</v>
      </c>
      <c r="X17" s="121">
        <f t="shared" si="16"/>
        <v>-0.005454545455</v>
      </c>
      <c r="Y17" s="121">
        <f t="shared" si="16"/>
        <v>-0.01514476615</v>
      </c>
      <c r="Z17" s="121">
        <f t="shared" si="16"/>
        <v>0.01745936183</v>
      </c>
    </row>
    <row r="18">
      <c r="A18" s="59"/>
      <c r="B18" s="58">
        <v>41529.0</v>
      </c>
      <c r="C18" s="34">
        <v>73.17</v>
      </c>
      <c r="D18" s="34">
        <v>138.8</v>
      </c>
      <c r="E18" s="34">
        <v>31.34</v>
      </c>
      <c r="F18" s="34">
        <v>18.21</v>
      </c>
      <c r="G18" s="34">
        <v>68.01</v>
      </c>
      <c r="H18" s="34">
        <v>42.12</v>
      </c>
      <c r="I18" s="34">
        <v>16.33</v>
      </c>
      <c r="J18" s="34">
        <v>29.36</v>
      </c>
      <c r="K18" s="34">
        <v>44.0</v>
      </c>
      <c r="L18" s="34">
        <v>44.9</v>
      </c>
      <c r="M18" s="34">
        <v>16.61</v>
      </c>
      <c r="N18" s="80">
        <v>1311.0</v>
      </c>
      <c r="O18" s="120">
        <f t="shared" si="2"/>
        <v>0.001007879787</v>
      </c>
      <c r="P18" s="121">
        <f t="shared" ref="P18:Z18" si="17">(C18-C19)/C19</f>
        <v>-0.00218191736</v>
      </c>
      <c r="Q18" s="121">
        <f t="shared" si="17"/>
        <v>0.02073834387</v>
      </c>
      <c r="R18" s="121">
        <f t="shared" si="17"/>
        <v>-0.02245789145</v>
      </c>
      <c r="S18" s="121">
        <f t="shared" si="17"/>
        <v>-0.003829321663</v>
      </c>
      <c r="T18" s="121">
        <f t="shared" si="17"/>
        <v>-0.009322651129</v>
      </c>
      <c r="U18" s="121">
        <f t="shared" si="17"/>
        <v>-0.02432244614</v>
      </c>
      <c r="V18" s="121">
        <f t="shared" si="17"/>
        <v>-0.009101941748</v>
      </c>
      <c r="W18" s="121">
        <f t="shared" si="17"/>
        <v>0.01838362817</v>
      </c>
      <c r="X18" s="121">
        <f t="shared" si="17"/>
        <v>0.00525474069</v>
      </c>
      <c r="Y18" s="121">
        <f t="shared" si="17"/>
        <v>-0.005096388212</v>
      </c>
      <c r="Z18" s="121">
        <f t="shared" si="17"/>
        <v>-0.003599280144</v>
      </c>
    </row>
    <row r="19">
      <c r="A19" s="59"/>
      <c r="B19" s="58">
        <v>41437.0</v>
      </c>
      <c r="C19" s="34">
        <v>73.33</v>
      </c>
      <c r="D19" s="34">
        <v>135.98</v>
      </c>
      <c r="E19" s="34">
        <v>32.06</v>
      </c>
      <c r="F19" s="34">
        <v>18.28</v>
      </c>
      <c r="G19" s="34">
        <v>68.65</v>
      </c>
      <c r="H19" s="34">
        <v>43.17</v>
      </c>
      <c r="I19" s="34">
        <v>16.48</v>
      </c>
      <c r="J19" s="34">
        <v>28.83</v>
      </c>
      <c r="K19" s="34">
        <v>43.77</v>
      </c>
      <c r="L19" s="34">
        <v>45.13</v>
      </c>
      <c r="M19" s="34">
        <v>16.67</v>
      </c>
      <c r="N19" s="80">
        <v>1309.68</v>
      </c>
      <c r="O19" s="120">
        <f t="shared" si="2"/>
        <v>0.008182902891</v>
      </c>
      <c r="P19" s="121">
        <f t="shared" ref="P19:Z19" si="18">(C19-C20)/C20</f>
        <v>0.04428937625</v>
      </c>
      <c r="Q19" s="121">
        <f t="shared" si="18"/>
        <v>0.006290239029</v>
      </c>
      <c r="R19" s="121">
        <f t="shared" si="18"/>
        <v>0.009763779528</v>
      </c>
      <c r="S19" s="121">
        <f t="shared" si="18"/>
        <v>0.01386577926</v>
      </c>
      <c r="T19" s="121">
        <f t="shared" si="18"/>
        <v>-0.02485795455</v>
      </c>
      <c r="U19" s="121">
        <f t="shared" si="18"/>
        <v>0.02153336488</v>
      </c>
      <c r="V19" s="121">
        <f t="shared" si="18"/>
        <v>0.0116635973</v>
      </c>
      <c r="W19" s="121">
        <f t="shared" si="18"/>
        <v>0.01549841493</v>
      </c>
      <c r="X19" s="121">
        <f t="shared" si="18"/>
        <v>0.01178918169</v>
      </c>
      <c r="Y19" s="121">
        <f t="shared" si="18"/>
        <v>0.02544876165</v>
      </c>
      <c r="Z19" s="121">
        <f t="shared" si="18"/>
        <v>0.005428226779</v>
      </c>
    </row>
    <row r="20">
      <c r="A20" s="59"/>
      <c r="B20" s="58">
        <v>41406.0</v>
      </c>
      <c r="C20" s="34">
        <v>70.22</v>
      </c>
      <c r="D20" s="34">
        <v>135.13</v>
      </c>
      <c r="E20" s="34">
        <v>31.75</v>
      </c>
      <c r="F20" s="34">
        <v>18.03</v>
      </c>
      <c r="G20" s="34">
        <v>70.4</v>
      </c>
      <c r="H20" s="34">
        <v>42.26</v>
      </c>
      <c r="I20" s="34">
        <v>16.29</v>
      </c>
      <c r="J20" s="34">
        <v>28.39</v>
      </c>
      <c r="K20" s="34">
        <v>43.26</v>
      </c>
      <c r="L20" s="34">
        <v>44.01</v>
      </c>
      <c r="M20" s="34">
        <v>16.58</v>
      </c>
      <c r="N20" s="80">
        <v>1299.05</v>
      </c>
      <c r="O20" s="120">
        <f t="shared" si="2"/>
        <v>0.001117447596</v>
      </c>
      <c r="P20" s="121">
        <f t="shared" ref="P20:Z20" si="19">(C20-C21)/C21</f>
        <v>-0.007771654656</v>
      </c>
      <c r="Q20" s="121">
        <f t="shared" si="19"/>
        <v>0.00933671945</v>
      </c>
      <c r="R20" s="121">
        <f t="shared" si="19"/>
        <v>0.002842703727</v>
      </c>
      <c r="S20" s="121">
        <f t="shared" si="19"/>
        <v>-0.001108033241</v>
      </c>
      <c r="T20" s="121">
        <f t="shared" si="19"/>
        <v>-0.01469559132</v>
      </c>
      <c r="U20" s="121">
        <f t="shared" si="19"/>
        <v>-0.0105361742</v>
      </c>
      <c r="V20" s="121">
        <f t="shared" si="19"/>
        <v>-0.006101281269</v>
      </c>
      <c r="W20" s="121">
        <f t="shared" si="19"/>
        <v>-0.007689619014</v>
      </c>
      <c r="X20" s="121">
        <f t="shared" si="19"/>
        <v>0.0004625346901</v>
      </c>
      <c r="Y20" s="121">
        <f t="shared" si="19"/>
        <v>0.001593081475</v>
      </c>
      <c r="Z20" s="121">
        <f t="shared" si="19"/>
        <v>-0.007185628743</v>
      </c>
    </row>
    <row r="21">
      <c r="A21" s="59"/>
      <c r="B21" s="58">
        <v>41376.0</v>
      </c>
      <c r="C21" s="34">
        <v>70.77</v>
      </c>
      <c r="D21" s="34">
        <v>133.88</v>
      </c>
      <c r="E21" s="34">
        <v>31.66</v>
      </c>
      <c r="F21" s="34">
        <v>18.05</v>
      </c>
      <c r="G21" s="34">
        <v>71.45</v>
      </c>
      <c r="H21" s="34">
        <v>42.71</v>
      </c>
      <c r="I21" s="34">
        <v>16.39</v>
      </c>
      <c r="J21" s="34">
        <v>28.61</v>
      </c>
      <c r="K21" s="34">
        <v>43.24</v>
      </c>
      <c r="L21" s="34">
        <v>43.94</v>
      </c>
      <c r="M21" s="34">
        <v>16.7</v>
      </c>
      <c r="N21" s="80">
        <v>1297.6</v>
      </c>
      <c r="O21" s="120">
        <f t="shared" si="2"/>
        <v>-0.001208463865</v>
      </c>
      <c r="P21" s="121">
        <f t="shared" ref="P21:Z21" si="20">(C21-C22)/C22</f>
        <v>-0.01530541255</v>
      </c>
      <c r="Q21" s="121">
        <f t="shared" si="20"/>
        <v>0.004652558907</v>
      </c>
      <c r="R21" s="121">
        <f t="shared" si="20"/>
        <v>0.0006321112516</v>
      </c>
      <c r="S21" s="121">
        <f t="shared" si="20"/>
        <v>-0.003313086692</v>
      </c>
      <c r="T21" s="121">
        <f t="shared" si="20"/>
        <v>-0.001537171604</v>
      </c>
      <c r="U21" s="121">
        <f t="shared" si="20"/>
        <v>-0.009508348794</v>
      </c>
      <c r="V21" s="121">
        <f t="shared" si="20"/>
        <v>0.003674219228</v>
      </c>
      <c r="W21" s="121">
        <f t="shared" si="20"/>
        <v>0.001400070004</v>
      </c>
      <c r="X21" s="121">
        <f t="shared" si="20"/>
        <v>0.005581395349</v>
      </c>
      <c r="Y21" s="121">
        <f t="shared" si="20"/>
        <v>-0.009914375845</v>
      </c>
      <c r="Z21" s="121">
        <f t="shared" si="20"/>
        <v>0.003605769231</v>
      </c>
    </row>
    <row r="22">
      <c r="A22" s="59"/>
      <c r="B22" s="58">
        <v>41345.0</v>
      </c>
      <c r="C22" s="34">
        <v>71.87</v>
      </c>
      <c r="D22" s="34">
        <v>133.26</v>
      </c>
      <c r="E22" s="34">
        <v>31.64</v>
      </c>
      <c r="F22" s="34">
        <v>18.11</v>
      </c>
      <c r="G22" s="34">
        <v>71.56</v>
      </c>
      <c r="H22" s="34">
        <v>43.12</v>
      </c>
      <c r="I22" s="34">
        <v>16.33</v>
      </c>
      <c r="J22" s="34">
        <v>28.57</v>
      </c>
      <c r="K22" s="34">
        <v>43.0</v>
      </c>
      <c r="L22" s="34">
        <v>44.38</v>
      </c>
      <c r="M22" s="34">
        <v>16.64</v>
      </c>
      <c r="N22" s="80">
        <v>1299.17</v>
      </c>
      <c r="O22" s="120">
        <f t="shared" si="2"/>
        <v>-0.003428860728</v>
      </c>
      <c r="P22" s="121">
        <f t="shared" ref="P22:Z22" si="21">(C22-C23)/C23</f>
        <v>-0.0009730330831</v>
      </c>
      <c r="Q22" s="121">
        <f t="shared" si="21"/>
        <v>0.002030227837</v>
      </c>
      <c r="R22" s="121">
        <f t="shared" si="21"/>
        <v>0.000949066751</v>
      </c>
      <c r="S22" s="121">
        <f t="shared" si="21"/>
        <v>0.0005524861878</v>
      </c>
      <c r="T22" s="121">
        <f t="shared" si="21"/>
        <v>0.008455467869</v>
      </c>
      <c r="U22" s="121">
        <f t="shared" si="21"/>
        <v>-0.0123683005</v>
      </c>
      <c r="V22" s="121">
        <f t="shared" si="21"/>
        <v>-0.02098321343</v>
      </c>
      <c r="W22" s="121">
        <f t="shared" si="21"/>
        <v>-0.004529616725</v>
      </c>
      <c r="X22" s="121">
        <f t="shared" si="21"/>
        <v>-0.01330885727</v>
      </c>
      <c r="Y22" s="121">
        <f t="shared" si="21"/>
        <v>0.003845283872</v>
      </c>
      <c r="Z22" s="121">
        <f t="shared" si="21"/>
        <v>-0.008343265793</v>
      </c>
    </row>
    <row r="23">
      <c r="A23" s="59"/>
      <c r="B23" s="58">
        <v>41317.0</v>
      </c>
      <c r="C23" s="34">
        <v>71.94</v>
      </c>
      <c r="D23" s="34">
        <v>132.99</v>
      </c>
      <c r="E23" s="34">
        <v>31.61</v>
      </c>
      <c r="F23" s="34">
        <v>18.1</v>
      </c>
      <c r="G23" s="34">
        <v>70.96</v>
      </c>
      <c r="H23" s="34">
        <v>43.66</v>
      </c>
      <c r="I23" s="34">
        <v>16.68</v>
      </c>
      <c r="J23" s="34">
        <v>28.7</v>
      </c>
      <c r="K23" s="34">
        <v>43.58</v>
      </c>
      <c r="L23" s="34">
        <v>44.21</v>
      </c>
      <c r="M23" s="34">
        <v>16.78</v>
      </c>
      <c r="N23" s="80">
        <v>1303.64</v>
      </c>
      <c r="O23" s="120">
        <f t="shared" si="2"/>
        <v>-0.0004140532749</v>
      </c>
      <c r="P23" s="121">
        <f t="shared" ref="P23:Z23" si="22">(C23-C24)/C24</f>
        <v>0.05083260298</v>
      </c>
      <c r="Q23" s="121">
        <f t="shared" si="22"/>
        <v>-0.003596313778</v>
      </c>
      <c r="R23" s="121">
        <f t="shared" si="22"/>
        <v>0.03334423014</v>
      </c>
      <c r="S23" s="121">
        <f t="shared" si="22"/>
        <v>0.01004464286</v>
      </c>
      <c r="T23" s="121">
        <f t="shared" si="22"/>
        <v>-0.01471813385</v>
      </c>
      <c r="U23" s="121">
        <f t="shared" si="22"/>
        <v>-0.01600180302</v>
      </c>
      <c r="V23" s="121">
        <f t="shared" si="22"/>
        <v>0.01275045537</v>
      </c>
      <c r="W23" s="121">
        <f t="shared" si="22"/>
        <v>-0.006576670128</v>
      </c>
      <c r="X23" s="121">
        <f t="shared" si="22"/>
        <v>0.01656169816</v>
      </c>
      <c r="Y23" s="121">
        <f t="shared" si="22"/>
        <v>-0.005399325084</v>
      </c>
      <c r="Z23" s="121">
        <f t="shared" si="22"/>
        <v>-0.006512729426</v>
      </c>
    </row>
    <row r="24">
      <c r="A24" s="59"/>
      <c r="B24" s="41" t="s">
        <v>67</v>
      </c>
      <c r="C24" s="34">
        <v>68.46</v>
      </c>
      <c r="D24" s="34">
        <v>133.47</v>
      </c>
      <c r="E24" s="34">
        <v>30.59</v>
      </c>
      <c r="F24" s="34">
        <v>17.92</v>
      </c>
      <c r="G24" s="34">
        <v>72.02</v>
      </c>
      <c r="H24" s="34">
        <v>44.37</v>
      </c>
      <c r="I24" s="34">
        <v>16.47</v>
      </c>
      <c r="J24" s="34">
        <v>28.89</v>
      </c>
      <c r="K24" s="34">
        <v>42.87</v>
      </c>
      <c r="L24" s="34">
        <v>44.45</v>
      </c>
      <c r="M24" s="34">
        <v>16.89</v>
      </c>
      <c r="N24" s="80">
        <v>1304.18</v>
      </c>
      <c r="O24" s="120">
        <f t="shared" si="2"/>
        <v>-0.003461423845</v>
      </c>
      <c r="P24" s="121">
        <f t="shared" ref="P24:Z24" si="23">(C24-C25)/C25</f>
        <v>-0.003058103976</v>
      </c>
      <c r="Q24" s="121">
        <f t="shared" si="23"/>
        <v>-0.003806538289</v>
      </c>
      <c r="R24" s="121">
        <f t="shared" si="23"/>
        <v>-0.005526657997</v>
      </c>
      <c r="S24" s="121">
        <f t="shared" si="23"/>
        <v>0.001676914477</v>
      </c>
      <c r="T24" s="121">
        <f t="shared" si="23"/>
        <v>-0.006209465986</v>
      </c>
      <c r="U24" s="121">
        <f t="shared" si="23"/>
        <v>0.004527960154</v>
      </c>
      <c r="V24" s="121">
        <f t="shared" si="23"/>
        <v>0.0006075334143</v>
      </c>
      <c r="W24" s="121">
        <f t="shared" si="23"/>
        <v>0.00417101147</v>
      </c>
      <c r="X24" s="121">
        <f t="shared" si="23"/>
        <v>0.001635514019</v>
      </c>
      <c r="Y24" s="121">
        <f t="shared" si="23"/>
        <v>-0.0002249212776</v>
      </c>
      <c r="Z24" s="121">
        <f t="shared" si="23"/>
        <v>-0.002362669817</v>
      </c>
    </row>
    <row r="25">
      <c r="A25" s="59"/>
      <c r="B25" s="41" t="s">
        <v>68</v>
      </c>
      <c r="C25" s="34">
        <v>68.67</v>
      </c>
      <c r="D25" s="34">
        <v>133.98</v>
      </c>
      <c r="E25" s="34">
        <v>30.76</v>
      </c>
      <c r="F25" s="34">
        <v>17.89</v>
      </c>
      <c r="G25" s="34">
        <v>72.47</v>
      </c>
      <c r="H25" s="34">
        <v>44.17</v>
      </c>
      <c r="I25" s="34">
        <v>16.46</v>
      </c>
      <c r="J25" s="34">
        <v>28.77</v>
      </c>
      <c r="K25" s="34">
        <v>42.8</v>
      </c>
      <c r="L25" s="34">
        <v>44.46</v>
      </c>
      <c r="M25" s="34">
        <v>16.93</v>
      </c>
      <c r="N25" s="80">
        <v>1308.71</v>
      </c>
      <c r="O25" s="120">
        <f t="shared" si="2"/>
        <v>0.001768218004</v>
      </c>
      <c r="P25" s="121">
        <f t="shared" ref="P25:Z25" si="24">(C25-C26)/C26</f>
        <v>-0.004782608696</v>
      </c>
      <c r="Q25" s="121">
        <f t="shared" si="24"/>
        <v>0.002094240838</v>
      </c>
      <c r="R25" s="121">
        <f t="shared" si="24"/>
        <v>-0.002594033722</v>
      </c>
      <c r="S25" s="121">
        <f t="shared" si="24"/>
        <v>-0.0005586592179</v>
      </c>
      <c r="T25" s="121">
        <f t="shared" si="24"/>
        <v>-0.0254168908</v>
      </c>
      <c r="U25" s="121">
        <f t="shared" si="24"/>
        <v>-0.005628095452</v>
      </c>
      <c r="V25" s="121">
        <f t="shared" si="24"/>
        <v>0.0006079027356</v>
      </c>
      <c r="W25" s="121">
        <f t="shared" si="24"/>
        <v>0.004539106145</v>
      </c>
      <c r="X25" s="121">
        <f t="shared" si="24"/>
        <v>0</v>
      </c>
      <c r="Y25" s="121">
        <f t="shared" si="24"/>
        <v>-0.004701141706</v>
      </c>
      <c r="Z25" s="121">
        <f t="shared" si="24"/>
        <v>0.001182732111</v>
      </c>
    </row>
    <row r="26">
      <c r="A26" s="59"/>
      <c r="B26" s="41" t="s">
        <v>69</v>
      </c>
      <c r="C26" s="34">
        <v>69.0</v>
      </c>
      <c r="D26" s="34">
        <v>133.7</v>
      </c>
      <c r="E26" s="34">
        <v>30.84</v>
      </c>
      <c r="F26" s="34">
        <v>17.9</v>
      </c>
      <c r="G26" s="34">
        <v>74.36</v>
      </c>
      <c r="H26" s="34">
        <v>44.42</v>
      </c>
      <c r="I26" s="34">
        <v>16.45</v>
      </c>
      <c r="J26" s="34">
        <v>28.64</v>
      </c>
      <c r="K26" s="34">
        <v>42.8</v>
      </c>
      <c r="L26" s="34">
        <v>44.67</v>
      </c>
      <c r="M26" s="34">
        <v>16.91</v>
      </c>
      <c r="N26" s="80">
        <v>1306.4</v>
      </c>
      <c r="O26" s="120">
        <f t="shared" si="2"/>
        <v>0.0004748119898</v>
      </c>
      <c r="P26" s="121">
        <f t="shared" ref="P26:Z26" si="25">(C26-C27)/C27</f>
        <v>0.0151537443</v>
      </c>
      <c r="Q26" s="121">
        <f t="shared" si="25"/>
        <v>-0.001717315015</v>
      </c>
      <c r="R26" s="121">
        <f t="shared" si="25"/>
        <v>-0.005482102548</v>
      </c>
      <c r="S26" s="121">
        <f t="shared" si="25"/>
        <v>0.01187111362</v>
      </c>
      <c r="T26" s="121">
        <f t="shared" si="25"/>
        <v>0.01612462421</v>
      </c>
      <c r="U26" s="121">
        <f t="shared" si="25"/>
        <v>-0.00803930326</v>
      </c>
      <c r="V26" s="121">
        <f t="shared" si="25"/>
        <v>-0.00182038835</v>
      </c>
      <c r="W26" s="121">
        <f t="shared" si="25"/>
        <v>0.0102292769</v>
      </c>
      <c r="X26" s="121">
        <f t="shared" si="25"/>
        <v>0.003752345216</v>
      </c>
      <c r="Y26" s="121">
        <f t="shared" si="25"/>
        <v>-0.002901785714</v>
      </c>
      <c r="Z26" s="121">
        <f t="shared" si="25"/>
        <v>0.005350772889</v>
      </c>
    </row>
    <row r="27">
      <c r="A27" s="59"/>
      <c r="B27" s="41" t="s">
        <v>70</v>
      </c>
      <c r="C27" s="34">
        <v>67.97</v>
      </c>
      <c r="D27" s="34">
        <v>133.93</v>
      </c>
      <c r="E27" s="34">
        <v>31.01</v>
      </c>
      <c r="F27" s="34">
        <v>17.69</v>
      </c>
      <c r="G27" s="34">
        <v>73.18</v>
      </c>
      <c r="H27" s="34">
        <v>44.78</v>
      </c>
      <c r="I27" s="34">
        <v>16.48</v>
      </c>
      <c r="J27" s="34">
        <v>28.35</v>
      </c>
      <c r="K27" s="34">
        <v>42.64</v>
      </c>
      <c r="L27" s="34">
        <v>44.8</v>
      </c>
      <c r="M27" s="34">
        <v>16.82</v>
      </c>
      <c r="N27" s="80">
        <v>1305.78</v>
      </c>
      <c r="O27" s="120">
        <f t="shared" si="2"/>
        <v>-0.002315080111</v>
      </c>
      <c r="P27" s="121">
        <f t="shared" ref="P27:Z27" si="26">(C27-C28)/C28</f>
        <v>0.01447761194</v>
      </c>
      <c r="Q27" s="121">
        <f t="shared" si="26"/>
        <v>0.004575457546</v>
      </c>
      <c r="R27" s="121">
        <f t="shared" si="26"/>
        <v>-0.001609787508</v>
      </c>
      <c r="S27" s="121">
        <f t="shared" si="26"/>
        <v>-0.00338028169</v>
      </c>
      <c r="T27" s="121">
        <f t="shared" si="26"/>
        <v>-0.01824523746</v>
      </c>
      <c r="U27" s="121">
        <f t="shared" si="26"/>
        <v>-0.01322168356</v>
      </c>
      <c r="V27" s="121">
        <f t="shared" si="26"/>
        <v>-0.01021021021</v>
      </c>
      <c r="W27" s="121">
        <f t="shared" si="26"/>
        <v>0.01540114613</v>
      </c>
      <c r="X27" s="121">
        <f t="shared" si="26"/>
        <v>-0.005597014925</v>
      </c>
      <c r="Y27" s="121">
        <f t="shared" si="26"/>
        <v>-0.005328596803</v>
      </c>
      <c r="Z27" s="121">
        <f t="shared" si="26"/>
        <v>0.005379557681</v>
      </c>
    </row>
    <row r="28">
      <c r="A28" s="59"/>
      <c r="B28" s="41" t="s">
        <v>71</v>
      </c>
      <c r="C28" s="34">
        <v>67.0</v>
      </c>
      <c r="D28" s="34">
        <v>133.32</v>
      </c>
      <c r="E28" s="34">
        <v>31.06</v>
      </c>
      <c r="F28" s="34">
        <v>17.75</v>
      </c>
      <c r="G28" s="34">
        <v>74.54</v>
      </c>
      <c r="H28" s="34">
        <v>45.38</v>
      </c>
      <c r="I28" s="34">
        <v>16.65</v>
      </c>
      <c r="J28" s="34">
        <v>27.92</v>
      </c>
      <c r="K28" s="34">
        <v>42.88</v>
      </c>
      <c r="L28" s="34">
        <v>45.04</v>
      </c>
      <c r="M28" s="34">
        <v>16.73</v>
      </c>
      <c r="N28" s="80">
        <v>1308.81</v>
      </c>
      <c r="O28" s="120">
        <f t="shared" si="2"/>
        <v>0.002036519542</v>
      </c>
      <c r="P28" s="121">
        <f t="shared" ref="P28:Z28" si="27">(C28-C29)/C29</f>
        <v>-0.002827801756</v>
      </c>
      <c r="Q28" s="121">
        <f t="shared" si="27"/>
        <v>-0.005371530886</v>
      </c>
      <c r="R28" s="121">
        <f t="shared" si="27"/>
        <v>0.007133592737</v>
      </c>
      <c r="S28" s="121">
        <f t="shared" si="27"/>
        <v>0.008522727273</v>
      </c>
      <c r="T28" s="121">
        <f t="shared" si="27"/>
        <v>-0.002809364548</v>
      </c>
      <c r="U28" s="121">
        <f t="shared" si="27"/>
        <v>-0.002637362637</v>
      </c>
      <c r="V28" s="121">
        <f t="shared" si="27"/>
        <v>0.0006009615385</v>
      </c>
      <c r="W28" s="121">
        <f t="shared" si="27"/>
        <v>0.00685178507</v>
      </c>
      <c r="X28" s="121">
        <f t="shared" si="27"/>
        <v>0.002337540907</v>
      </c>
      <c r="Y28" s="121">
        <f t="shared" si="27"/>
        <v>0.002002224694</v>
      </c>
      <c r="Z28" s="121">
        <f t="shared" si="27"/>
        <v>0.007224563516</v>
      </c>
    </row>
    <row r="29">
      <c r="A29" s="59"/>
      <c r="B29" s="41" t="s">
        <v>72</v>
      </c>
      <c r="C29" s="34">
        <v>67.19</v>
      </c>
      <c r="D29" s="34">
        <v>134.04</v>
      </c>
      <c r="E29" s="34">
        <v>30.84</v>
      </c>
      <c r="F29" s="34">
        <v>17.6</v>
      </c>
      <c r="G29" s="34">
        <v>74.75</v>
      </c>
      <c r="H29" s="34">
        <v>45.5</v>
      </c>
      <c r="I29" s="34">
        <v>16.64</v>
      </c>
      <c r="J29" s="34">
        <v>27.73</v>
      </c>
      <c r="K29" s="34">
        <v>42.78</v>
      </c>
      <c r="L29" s="34">
        <v>44.95</v>
      </c>
      <c r="M29" s="34">
        <v>16.61</v>
      </c>
      <c r="N29" s="80">
        <v>1306.15</v>
      </c>
      <c r="O29" s="120">
        <f t="shared" si="2"/>
        <v>0.01240165872</v>
      </c>
      <c r="P29" s="121">
        <f t="shared" ref="P29:Z29" si="28">(C29-C30)/C30</f>
        <v>-0.006799704361</v>
      </c>
      <c r="Q29" s="121">
        <f t="shared" si="28"/>
        <v>0.02854511971</v>
      </c>
      <c r="R29" s="121">
        <f t="shared" si="28"/>
        <v>0.01950413223</v>
      </c>
      <c r="S29" s="121">
        <f t="shared" si="28"/>
        <v>0.01033295063</v>
      </c>
      <c r="T29" s="121">
        <f t="shared" si="28"/>
        <v>0.02257181943</v>
      </c>
      <c r="U29" s="121">
        <f t="shared" si="28"/>
        <v>0.01133585241</v>
      </c>
      <c r="V29" s="121">
        <f t="shared" si="28"/>
        <v>0.01093560146</v>
      </c>
      <c r="W29" s="121">
        <f t="shared" si="28"/>
        <v>-0.003951149425</v>
      </c>
      <c r="X29" s="121">
        <f t="shared" si="28"/>
        <v>0.009915014164</v>
      </c>
      <c r="Y29" s="121">
        <f t="shared" si="28"/>
        <v>-0.0004447409384</v>
      </c>
      <c r="Z29" s="121">
        <f t="shared" si="28"/>
        <v>0.01528117359</v>
      </c>
    </row>
    <row r="30">
      <c r="A30" s="59"/>
      <c r="B30" s="41" t="s">
        <v>73</v>
      </c>
      <c r="C30" s="34">
        <v>67.65</v>
      </c>
      <c r="D30" s="34">
        <v>130.32</v>
      </c>
      <c r="E30" s="34">
        <v>30.25</v>
      </c>
      <c r="F30" s="34">
        <v>17.42</v>
      </c>
      <c r="G30" s="34">
        <v>73.1</v>
      </c>
      <c r="H30" s="34">
        <v>44.99</v>
      </c>
      <c r="I30" s="34">
        <v>16.46</v>
      </c>
      <c r="J30" s="34">
        <v>27.84</v>
      </c>
      <c r="K30" s="34">
        <v>42.36</v>
      </c>
      <c r="L30" s="34">
        <v>44.97</v>
      </c>
      <c r="M30" s="34">
        <v>16.36</v>
      </c>
      <c r="N30" s="80">
        <v>1290.15</v>
      </c>
      <c r="O30" s="120">
        <f t="shared" si="2"/>
        <v>-0.002103846481</v>
      </c>
      <c r="P30" s="121">
        <f t="shared" ref="P30:Z30" si="29">(C30-C31)/C31</f>
        <v>-0.01226456417</v>
      </c>
      <c r="Q30" s="121">
        <f t="shared" si="29"/>
        <v>0.00153704273</v>
      </c>
      <c r="R30" s="121">
        <f t="shared" si="29"/>
        <v>0.0009927200529</v>
      </c>
      <c r="S30" s="121">
        <f t="shared" si="29"/>
        <v>0.002301495972</v>
      </c>
      <c r="T30" s="121">
        <f t="shared" si="29"/>
        <v>0.007303293372</v>
      </c>
      <c r="U30" s="121">
        <f t="shared" si="29"/>
        <v>-0.001553484243</v>
      </c>
      <c r="V30" s="121">
        <f t="shared" si="29"/>
        <v>-0.007836045811</v>
      </c>
      <c r="W30" s="121">
        <f t="shared" si="29"/>
        <v>0.004691447131</v>
      </c>
      <c r="X30" s="121">
        <f t="shared" si="29"/>
        <v>0.002840909091</v>
      </c>
      <c r="Y30" s="121">
        <f t="shared" si="29"/>
        <v>-0.009471365639</v>
      </c>
      <c r="Z30" s="121">
        <f t="shared" si="29"/>
        <v>0.01300309598</v>
      </c>
    </row>
    <row r="31">
      <c r="A31" s="59"/>
      <c r="B31" s="41" t="s">
        <v>74</v>
      </c>
      <c r="C31" s="34">
        <v>68.49</v>
      </c>
      <c r="D31" s="34">
        <v>130.12</v>
      </c>
      <c r="E31" s="34">
        <v>30.22</v>
      </c>
      <c r="F31" s="34">
        <v>17.38</v>
      </c>
      <c r="G31" s="34">
        <v>72.57</v>
      </c>
      <c r="H31" s="34">
        <v>45.06</v>
      </c>
      <c r="I31" s="34">
        <v>16.59</v>
      </c>
      <c r="J31" s="34">
        <v>27.71</v>
      </c>
      <c r="K31" s="34">
        <v>42.24</v>
      </c>
      <c r="L31" s="34">
        <v>45.4</v>
      </c>
      <c r="M31" s="34">
        <v>16.15</v>
      </c>
      <c r="N31" s="80">
        <v>1292.87</v>
      </c>
      <c r="O31" s="120">
        <f t="shared" si="2"/>
        <v>-0.007164798034</v>
      </c>
      <c r="P31" s="121">
        <f t="shared" ref="P31:Z31" si="30">(C31-C32)/C32</f>
        <v>-0.01679586563</v>
      </c>
      <c r="Q31" s="121">
        <f t="shared" si="30"/>
        <v>-0.009891949475</v>
      </c>
      <c r="R31" s="121">
        <f t="shared" si="30"/>
        <v>-0.003955174687</v>
      </c>
      <c r="S31" s="121">
        <f t="shared" si="30"/>
        <v>-0.01418037436</v>
      </c>
      <c r="T31" s="121">
        <f t="shared" si="30"/>
        <v>-0.01466395112</v>
      </c>
      <c r="U31" s="121">
        <f t="shared" si="30"/>
        <v>-0.01594234549</v>
      </c>
      <c r="V31" s="121">
        <f t="shared" si="30"/>
        <v>0.01220256254</v>
      </c>
      <c r="W31" s="121">
        <f t="shared" si="30"/>
        <v>0.001445608963</v>
      </c>
      <c r="X31" s="121">
        <f t="shared" si="30"/>
        <v>-0.007984969469</v>
      </c>
      <c r="Y31" s="121">
        <f t="shared" si="30"/>
        <v>-0.01432913591</v>
      </c>
      <c r="Z31" s="121">
        <f t="shared" si="30"/>
        <v>-0.01343921808</v>
      </c>
    </row>
    <row r="32">
      <c r="A32" s="59"/>
      <c r="B32" s="41" t="s">
        <v>75</v>
      </c>
      <c r="C32" s="34">
        <v>69.66</v>
      </c>
      <c r="D32" s="34">
        <v>131.42</v>
      </c>
      <c r="E32" s="34">
        <v>30.34</v>
      </c>
      <c r="F32" s="34">
        <v>17.63</v>
      </c>
      <c r="G32" s="34">
        <v>73.65</v>
      </c>
      <c r="H32" s="34">
        <v>45.79</v>
      </c>
      <c r="I32" s="34">
        <v>16.39</v>
      </c>
      <c r="J32" s="34">
        <v>27.67</v>
      </c>
      <c r="K32" s="34">
        <v>42.58</v>
      </c>
      <c r="L32" s="34">
        <v>46.06</v>
      </c>
      <c r="M32" s="34">
        <v>16.37</v>
      </c>
      <c r="N32" s="80">
        <v>1302.2</v>
      </c>
      <c r="O32" s="120">
        <f t="shared" si="2"/>
        <v>-0.007295486251</v>
      </c>
      <c r="P32" s="121">
        <f t="shared" ref="P32:Z32" si="31">(C32-C33)/C33</f>
        <v>-0.01233517652</v>
      </c>
      <c r="Q32" s="121">
        <f t="shared" si="31"/>
        <v>-0.02202708736</v>
      </c>
      <c r="R32" s="121">
        <f t="shared" si="31"/>
        <v>-0.01493506494</v>
      </c>
      <c r="S32" s="121">
        <f t="shared" si="31"/>
        <v>-0.000566893424</v>
      </c>
      <c r="T32" s="121">
        <f t="shared" si="31"/>
        <v>-0.02836411609</v>
      </c>
      <c r="U32" s="121">
        <f t="shared" si="31"/>
        <v>-0.006509004122</v>
      </c>
      <c r="V32" s="121">
        <f t="shared" si="31"/>
        <v>0.007995079951</v>
      </c>
      <c r="W32" s="121">
        <f t="shared" si="31"/>
        <v>-0.001443522194</v>
      </c>
      <c r="X32" s="121">
        <f t="shared" si="31"/>
        <v>-0.004675081814</v>
      </c>
      <c r="Y32" s="121">
        <f t="shared" si="31"/>
        <v>-0.007755277897</v>
      </c>
      <c r="Z32" s="121">
        <f t="shared" si="31"/>
        <v>0</v>
      </c>
    </row>
    <row r="33">
      <c r="A33" s="59"/>
      <c r="B33" s="41" t="s">
        <v>76</v>
      </c>
      <c r="C33" s="34">
        <v>70.53</v>
      </c>
      <c r="D33" s="34">
        <v>134.38</v>
      </c>
      <c r="E33" s="34">
        <v>30.8</v>
      </c>
      <c r="F33" s="34">
        <v>17.64</v>
      </c>
      <c r="G33" s="34">
        <v>75.8</v>
      </c>
      <c r="H33" s="34">
        <v>46.09</v>
      </c>
      <c r="I33" s="34">
        <v>16.26</v>
      </c>
      <c r="J33" s="34">
        <v>27.71</v>
      </c>
      <c r="K33" s="34">
        <v>42.78</v>
      </c>
      <c r="L33" s="34">
        <v>46.42</v>
      </c>
      <c r="M33" s="34">
        <v>16.37</v>
      </c>
      <c r="N33" s="80">
        <v>1311.77</v>
      </c>
      <c r="O33" s="120">
        <f t="shared" si="2"/>
        <v>0.00308932272</v>
      </c>
      <c r="P33" s="121">
        <f t="shared" ref="P33:Z33" si="32">(C33-C34)/C34</f>
        <v>0.01031370864</v>
      </c>
      <c r="Q33" s="121">
        <f t="shared" si="32"/>
        <v>0.005763041688</v>
      </c>
      <c r="R33" s="121">
        <f t="shared" si="32"/>
        <v>-0.004524886878</v>
      </c>
      <c r="S33" s="121">
        <f t="shared" si="32"/>
        <v>-0.002262443439</v>
      </c>
      <c r="T33" s="121">
        <f t="shared" si="32"/>
        <v>0.006239214125</v>
      </c>
      <c r="U33" s="121">
        <f t="shared" si="32"/>
        <v>0.006551648832</v>
      </c>
      <c r="V33" s="121">
        <f t="shared" si="32"/>
        <v>-0.01454545455</v>
      </c>
      <c r="W33" s="121">
        <f t="shared" si="32"/>
        <v>0.004713560551</v>
      </c>
      <c r="X33" s="121">
        <f t="shared" si="32"/>
        <v>-0.0007007708479</v>
      </c>
      <c r="Y33" s="121">
        <f t="shared" si="32"/>
        <v>-0.005569837189</v>
      </c>
      <c r="Z33" s="121">
        <f t="shared" si="32"/>
        <v>-0.002437538087</v>
      </c>
    </row>
    <row r="34">
      <c r="A34" s="59"/>
      <c r="B34" s="41" t="s">
        <v>77</v>
      </c>
      <c r="C34" s="34">
        <v>69.81</v>
      </c>
      <c r="D34" s="34">
        <v>133.61</v>
      </c>
      <c r="E34" s="34">
        <v>30.94</v>
      </c>
      <c r="F34" s="34">
        <v>17.68</v>
      </c>
      <c r="G34" s="34">
        <v>75.33</v>
      </c>
      <c r="H34" s="34">
        <v>45.79</v>
      </c>
      <c r="I34" s="34">
        <v>16.5</v>
      </c>
      <c r="J34" s="34">
        <v>27.58</v>
      </c>
      <c r="K34" s="34">
        <v>42.81</v>
      </c>
      <c r="L34" s="34">
        <v>46.68</v>
      </c>
      <c r="M34" s="34">
        <v>16.41</v>
      </c>
      <c r="N34" s="80">
        <v>1307.73</v>
      </c>
      <c r="O34" s="120">
        <f t="shared" si="2"/>
        <v>0.004354638035</v>
      </c>
      <c r="P34" s="121">
        <f t="shared" ref="P34:Z34" si="33">(C34-C35)/C35</f>
        <v>-0.009646758405</v>
      </c>
      <c r="Q34" s="121">
        <f t="shared" si="33"/>
        <v>-0.01598173516</v>
      </c>
      <c r="R34" s="121">
        <f t="shared" si="33"/>
        <v>0.01876852157</v>
      </c>
      <c r="S34" s="121">
        <f t="shared" si="33"/>
        <v>-0.0139431121</v>
      </c>
      <c r="T34" s="121">
        <f t="shared" si="33"/>
        <v>0.008298755187</v>
      </c>
      <c r="U34" s="121">
        <f t="shared" si="33"/>
        <v>-0.002831010453</v>
      </c>
      <c r="V34" s="121">
        <f t="shared" si="33"/>
        <v>-0.0006056935191</v>
      </c>
      <c r="W34" s="121">
        <f t="shared" si="33"/>
        <v>0.01248164464</v>
      </c>
      <c r="X34" s="121">
        <f t="shared" si="33"/>
        <v>0.004929577465</v>
      </c>
      <c r="Y34" s="121">
        <f t="shared" si="33"/>
        <v>0.0071197411</v>
      </c>
      <c r="Z34" s="121">
        <f t="shared" si="33"/>
        <v>-0.001824817518</v>
      </c>
    </row>
    <row r="35">
      <c r="A35" s="59"/>
      <c r="B35" s="41" t="s">
        <v>78</v>
      </c>
      <c r="C35" s="34">
        <v>70.49</v>
      </c>
      <c r="D35" s="34">
        <v>135.78</v>
      </c>
      <c r="E35" s="34">
        <v>30.37</v>
      </c>
      <c r="F35" s="34">
        <v>17.93</v>
      </c>
      <c r="G35" s="34">
        <v>74.71</v>
      </c>
      <c r="H35" s="34">
        <v>45.92</v>
      </c>
      <c r="I35" s="34">
        <v>16.51</v>
      </c>
      <c r="J35" s="34">
        <v>27.24</v>
      </c>
      <c r="K35" s="34">
        <v>42.6</v>
      </c>
      <c r="L35" s="34">
        <v>46.35</v>
      </c>
      <c r="M35" s="34">
        <v>16.44</v>
      </c>
      <c r="N35" s="80">
        <v>1302.06</v>
      </c>
      <c r="O35" s="120">
        <f t="shared" si="2"/>
        <v>0.01010053994</v>
      </c>
      <c r="P35" s="121">
        <f t="shared" ref="P35:Z35" si="34">(C35-C36)/C36</f>
        <v>0.02381989833</v>
      </c>
      <c r="Q35" s="121">
        <f t="shared" si="34"/>
        <v>0.04687740941</v>
      </c>
      <c r="R35" s="121">
        <f t="shared" si="34"/>
        <v>-0.01651554404</v>
      </c>
      <c r="S35" s="121">
        <f t="shared" si="34"/>
        <v>0.01701644923</v>
      </c>
      <c r="T35" s="121">
        <f t="shared" si="34"/>
        <v>0.01205635329</v>
      </c>
      <c r="U35" s="121">
        <f t="shared" si="34"/>
        <v>0.006134969325</v>
      </c>
      <c r="V35" s="121">
        <f t="shared" si="34"/>
        <v>0.01288343558</v>
      </c>
      <c r="W35" s="121">
        <f t="shared" si="34"/>
        <v>0.01151132566</v>
      </c>
      <c r="X35" s="121">
        <f t="shared" si="34"/>
        <v>0.0145272684</v>
      </c>
      <c r="Y35" s="121">
        <f t="shared" si="34"/>
        <v>0.02092511013</v>
      </c>
      <c r="Z35" s="121">
        <f t="shared" si="34"/>
        <v>0.01985111663</v>
      </c>
    </row>
    <row r="36">
      <c r="A36" s="59"/>
      <c r="B36" s="57">
        <v>41619.0</v>
      </c>
      <c r="C36" s="34">
        <v>68.85</v>
      </c>
      <c r="D36" s="34">
        <v>129.7</v>
      </c>
      <c r="E36" s="34">
        <v>30.88</v>
      </c>
      <c r="F36" s="34">
        <v>17.63</v>
      </c>
      <c r="G36" s="34">
        <v>73.82</v>
      </c>
      <c r="H36" s="34">
        <v>45.64</v>
      </c>
      <c r="I36" s="34">
        <v>16.3</v>
      </c>
      <c r="J36" s="34">
        <v>26.93</v>
      </c>
      <c r="K36" s="34">
        <v>41.99</v>
      </c>
      <c r="L36" s="34">
        <v>45.4</v>
      </c>
      <c r="M36" s="34">
        <v>16.12</v>
      </c>
      <c r="N36" s="80">
        <v>1289.04</v>
      </c>
      <c r="O36" s="120">
        <f t="shared" si="2"/>
        <v>-0.001804285371</v>
      </c>
      <c r="P36" s="121">
        <f t="shared" ref="P36:Z36" si="35">(C36-C37)/C37</f>
        <v>0.04826431181</v>
      </c>
      <c r="Q36" s="121">
        <f t="shared" si="35"/>
        <v>-0.001001309405</v>
      </c>
      <c r="R36" s="121">
        <f t="shared" si="35"/>
        <v>-0.006115223688</v>
      </c>
      <c r="S36" s="121">
        <f t="shared" si="35"/>
        <v>-0.01673173452</v>
      </c>
      <c r="T36" s="121">
        <f t="shared" si="35"/>
        <v>-0.01691303769</v>
      </c>
      <c r="U36" s="121">
        <f t="shared" si="35"/>
        <v>-0.008257279444</v>
      </c>
      <c r="V36" s="121">
        <f t="shared" si="35"/>
        <v>-0.0127195639</v>
      </c>
      <c r="W36" s="121">
        <f t="shared" si="35"/>
        <v>-0.006273062731</v>
      </c>
      <c r="X36" s="121">
        <f t="shared" si="35"/>
        <v>0.01180722892</v>
      </c>
      <c r="Y36" s="121">
        <f t="shared" si="35"/>
        <v>-0.002417051198</v>
      </c>
      <c r="Z36" s="121">
        <f t="shared" si="35"/>
        <v>0.001242236025</v>
      </c>
    </row>
    <row r="37">
      <c r="A37" s="59"/>
      <c r="B37" s="57">
        <v>41589.0</v>
      </c>
      <c r="C37" s="34">
        <v>65.68</v>
      </c>
      <c r="D37" s="34">
        <v>129.83</v>
      </c>
      <c r="E37" s="34">
        <v>31.07</v>
      </c>
      <c r="F37" s="34">
        <v>17.93</v>
      </c>
      <c r="G37" s="34">
        <v>75.09</v>
      </c>
      <c r="H37" s="34">
        <v>46.02</v>
      </c>
      <c r="I37" s="34">
        <v>16.51</v>
      </c>
      <c r="J37" s="34">
        <v>27.1</v>
      </c>
      <c r="K37" s="34">
        <v>41.5</v>
      </c>
      <c r="L37" s="34">
        <v>45.51</v>
      </c>
      <c r="M37" s="34">
        <v>16.1</v>
      </c>
      <c r="N37" s="80">
        <v>1291.37</v>
      </c>
      <c r="O37" s="120">
        <f t="shared" si="2"/>
        <v>0.004285069914</v>
      </c>
      <c r="P37" s="121">
        <f t="shared" ref="P37:Z37" si="36">(C37-C38)/C38</f>
        <v>-0.002581624905</v>
      </c>
      <c r="Q37" s="121">
        <f t="shared" si="36"/>
        <v>0.02446145348</v>
      </c>
      <c r="R37" s="121">
        <f t="shared" si="36"/>
        <v>0.0009664948454</v>
      </c>
      <c r="S37" s="121">
        <f t="shared" si="36"/>
        <v>0.009572072072</v>
      </c>
      <c r="T37" s="121">
        <f t="shared" si="36"/>
        <v>0.004682900723</v>
      </c>
      <c r="U37" s="121">
        <f t="shared" si="36"/>
        <v>0.005901639344</v>
      </c>
      <c r="V37" s="121">
        <f t="shared" si="36"/>
        <v>-0.005421686747</v>
      </c>
      <c r="W37" s="121">
        <f t="shared" si="36"/>
        <v>0.004447739066</v>
      </c>
      <c r="X37" s="121">
        <f t="shared" si="36"/>
        <v>0.04140526976</v>
      </c>
      <c r="Y37" s="121">
        <f t="shared" si="36"/>
        <v>0.008867213478</v>
      </c>
      <c r="Z37" s="121">
        <f t="shared" si="36"/>
        <v>0.008140262993</v>
      </c>
    </row>
    <row r="38">
      <c r="A38" s="59"/>
      <c r="B38" s="58">
        <v>41497.0</v>
      </c>
      <c r="C38" s="34">
        <v>65.85</v>
      </c>
      <c r="D38" s="34">
        <v>126.73</v>
      </c>
      <c r="E38" s="34">
        <v>31.04</v>
      </c>
      <c r="F38" s="34">
        <v>17.76</v>
      </c>
      <c r="G38" s="34">
        <v>74.74</v>
      </c>
      <c r="H38" s="34">
        <v>45.75</v>
      </c>
      <c r="I38" s="34">
        <v>16.6</v>
      </c>
      <c r="J38" s="34">
        <v>26.98</v>
      </c>
      <c r="K38" s="34">
        <v>39.85</v>
      </c>
      <c r="L38" s="34">
        <v>45.11</v>
      </c>
      <c r="M38" s="34">
        <v>15.97</v>
      </c>
      <c r="N38" s="80">
        <v>1285.86</v>
      </c>
      <c r="O38" s="120">
        <f t="shared" si="2"/>
        <v>0.01431715455</v>
      </c>
      <c r="P38" s="121">
        <f t="shared" ref="P38:Z38" si="37">(C38-C39)/C39</f>
        <v>0.02156376047</v>
      </c>
      <c r="Q38" s="121">
        <f t="shared" si="37"/>
        <v>0.007072472982</v>
      </c>
      <c r="R38" s="121">
        <f t="shared" si="37"/>
        <v>0.02038132807</v>
      </c>
      <c r="S38" s="121">
        <f t="shared" si="37"/>
        <v>0.05275637226</v>
      </c>
      <c r="T38" s="121">
        <f t="shared" si="37"/>
        <v>0.01576515357</v>
      </c>
      <c r="U38" s="121">
        <f t="shared" si="37"/>
        <v>0.003949967084</v>
      </c>
      <c r="V38" s="121">
        <f t="shared" si="37"/>
        <v>0.002415458937</v>
      </c>
      <c r="W38" s="121">
        <f t="shared" si="37"/>
        <v>0.009352787131</v>
      </c>
      <c r="X38" s="121">
        <f t="shared" si="37"/>
        <v>0.01013941698</v>
      </c>
      <c r="Y38" s="121">
        <f t="shared" si="37"/>
        <v>0.01530497412</v>
      </c>
      <c r="Z38" s="121">
        <f t="shared" si="37"/>
        <v>0.03432642487</v>
      </c>
    </row>
    <row r="39">
      <c r="A39" s="59"/>
      <c r="B39" s="58">
        <v>41466.0</v>
      </c>
      <c r="C39" s="34">
        <v>64.46</v>
      </c>
      <c r="D39" s="34">
        <v>125.84</v>
      </c>
      <c r="E39" s="34">
        <v>30.42</v>
      </c>
      <c r="F39" s="34">
        <v>16.87</v>
      </c>
      <c r="G39" s="34">
        <v>73.58</v>
      </c>
      <c r="H39" s="34">
        <v>45.57</v>
      </c>
      <c r="I39" s="34">
        <v>16.56</v>
      </c>
      <c r="J39" s="34">
        <v>26.73</v>
      </c>
      <c r="K39" s="34">
        <v>39.45</v>
      </c>
      <c r="L39" s="34">
        <v>44.43</v>
      </c>
      <c r="M39" s="34">
        <v>15.44</v>
      </c>
      <c r="N39" s="80">
        <v>1267.71</v>
      </c>
      <c r="O39" s="120">
        <f t="shared" si="2"/>
        <v>-0.01767504572</v>
      </c>
      <c r="P39" s="121">
        <f t="shared" ref="P39:Z39" si="38">(C39-C40)/C40</f>
        <v>-0.00524691358</v>
      </c>
      <c r="Q39" s="121">
        <f t="shared" si="38"/>
        <v>-0.0309564146</v>
      </c>
      <c r="R39" s="121">
        <f t="shared" si="38"/>
        <v>-0.00555737169</v>
      </c>
      <c r="S39" s="121">
        <f t="shared" si="38"/>
        <v>-0.02316155182</v>
      </c>
      <c r="T39" s="121">
        <f t="shared" si="38"/>
        <v>-0.02206273259</v>
      </c>
      <c r="U39" s="121">
        <f t="shared" si="38"/>
        <v>-0.03921568627</v>
      </c>
      <c r="V39" s="121">
        <f t="shared" si="38"/>
        <v>-0.003010234798</v>
      </c>
      <c r="W39" s="121">
        <f t="shared" si="38"/>
        <v>-0.01691798455</v>
      </c>
      <c r="X39" s="121">
        <f t="shared" si="38"/>
        <v>-0.0280857354</v>
      </c>
      <c r="Y39" s="121">
        <f t="shared" si="38"/>
        <v>0.002481949458</v>
      </c>
      <c r="Z39" s="121">
        <f t="shared" si="38"/>
        <v>-0.01467772814</v>
      </c>
    </row>
    <row r="40">
      <c r="A40" s="59"/>
      <c r="B40" s="58">
        <v>41436.0</v>
      </c>
      <c r="C40" s="34">
        <v>64.8</v>
      </c>
      <c r="D40" s="34">
        <v>129.86</v>
      </c>
      <c r="E40" s="34">
        <v>30.59</v>
      </c>
      <c r="F40" s="34">
        <v>17.27</v>
      </c>
      <c r="G40" s="34">
        <v>75.24</v>
      </c>
      <c r="H40" s="34">
        <v>47.43</v>
      </c>
      <c r="I40" s="34">
        <v>16.61</v>
      </c>
      <c r="J40" s="34">
        <v>27.19</v>
      </c>
      <c r="K40" s="34">
        <v>40.59</v>
      </c>
      <c r="L40" s="34">
        <v>44.32</v>
      </c>
      <c r="M40" s="34">
        <v>15.67</v>
      </c>
      <c r="N40" s="80">
        <v>1290.52</v>
      </c>
      <c r="O40" s="120">
        <f t="shared" si="2"/>
        <v>-0.0002246651327</v>
      </c>
      <c r="P40" s="121">
        <f t="shared" ref="P40:Z40" si="39">(C40-C41)/C41</f>
        <v>0.02564102564</v>
      </c>
      <c r="Q40" s="121">
        <f t="shared" si="39"/>
        <v>-0.01427053287</v>
      </c>
      <c r="R40" s="121">
        <f t="shared" si="39"/>
        <v>-0.01226993865</v>
      </c>
      <c r="S40" s="121">
        <f t="shared" si="39"/>
        <v>0.00115942029</v>
      </c>
      <c r="T40" s="121">
        <f t="shared" si="39"/>
        <v>-0.03439425051</v>
      </c>
      <c r="U40" s="121">
        <f t="shared" si="39"/>
        <v>0.008719693747</v>
      </c>
      <c r="V40" s="121">
        <f t="shared" si="39"/>
        <v>0.002414001207</v>
      </c>
      <c r="W40" s="121">
        <f t="shared" si="39"/>
        <v>0.004432951607</v>
      </c>
      <c r="X40" s="121">
        <f t="shared" si="39"/>
        <v>0.004702970297</v>
      </c>
      <c r="Y40" s="121">
        <f t="shared" si="39"/>
        <v>0.01511681173</v>
      </c>
      <c r="Z40" s="121">
        <f t="shared" si="39"/>
        <v>-0.00254614895</v>
      </c>
    </row>
    <row r="41">
      <c r="A41" s="59"/>
      <c r="B41" s="58">
        <v>41405.0</v>
      </c>
      <c r="C41" s="34">
        <v>63.18</v>
      </c>
      <c r="D41" s="34">
        <v>131.74</v>
      </c>
      <c r="E41" s="34">
        <v>30.97</v>
      </c>
      <c r="F41" s="34">
        <v>17.25</v>
      </c>
      <c r="G41" s="34">
        <v>77.92</v>
      </c>
      <c r="H41" s="34">
        <v>47.02</v>
      </c>
      <c r="I41" s="34">
        <v>16.57</v>
      </c>
      <c r="J41" s="34">
        <v>27.07</v>
      </c>
      <c r="K41" s="34">
        <v>40.4</v>
      </c>
      <c r="L41" s="34">
        <v>43.66</v>
      </c>
      <c r="M41" s="34">
        <v>15.71</v>
      </c>
      <c r="N41" s="80">
        <v>1290.81</v>
      </c>
      <c r="O41" s="120">
        <f t="shared" si="2"/>
        <v>-0.007015762387</v>
      </c>
      <c r="P41" s="121">
        <f t="shared" ref="P41:Z41" si="40">(C41-C42)/C42</f>
        <v>-0.02092050209</v>
      </c>
      <c r="Q41" s="121">
        <f t="shared" si="40"/>
        <v>-0.007683037059</v>
      </c>
      <c r="R41" s="121">
        <f t="shared" si="40"/>
        <v>0.02380165289</v>
      </c>
      <c r="S41" s="121">
        <f t="shared" si="40"/>
        <v>0.001742160279</v>
      </c>
      <c r="T41" s="121">
        <f t="shared" si="40"/>
        <v>0.005678884874</v>
      </c>
      <c r="U41" s="121">
        <f t="shared" si="40"/>
        <v>0.007067894624</v>
      </c>
      <c r="V41" s="121">
        <f t="shared" si="40"/>
        <v>-0.01192605844</v>
      </c>
      <c r="W41" s="121">
        <f t="shared" si="40"/>
        <v>-0.01706608569</v>
      </c>
      <c r="X41" s="121">
        <f t="shared" si="40"/>
        <v>-0.007127058245</v>
      </c>
      <c r="Y41" s="121">
        <f t="shared" si="40"/>
        <v>-0.009977324263</v>
      </c>
      <c r="Z41" s="121">
        <f t="shared" si="40"/>
        <v>0</v>
      </c>
    </row>
    <row r="42">
      <c r="A42" s="59"/>
      <c r="B42" s="58">
        <v>41375.0</v>
      </c>
      <c r="C42" s="34">
        <v>64.53</v>
      </c>
      <c r="D42" s="34">
        <v>132.76</v>
      </c>
      <c r="E42" s="34">
        <v>30.25</v>
      </c>
      <c r="F42" s="34">
        <v>17.22</v>
      </c>
      <c r="G42" s="34">
        <v>77.48</v>
      </c>
      <c r="H42" s="34">
        <v>46.69</v>
      </c>
      <c r="I42" s="34">
        <v>16.77</v>
      </c>
      <c r="J42" s="34">
        <v>27.54</v>
      </c>
      <c r="K42" s="34">
        <v>40.69</v>
      </c>
      <c r="L42" s="34">
        <v>44.1</v>
      </c>
      <c r="M42" s="34">
        <v>15.71</v>
      </c>
      <c r="N42" s="80">
        <v>1299.93</v>
      </c>
      <c r="O42" s="120">
        <f t="shared" si="2"/>
        <v>0.007143355208</v>
      </c>
      <c r="P42" s="121">
        <f t="shared" ref="P42:Z42" si="41">(C42-C43)/C43</f>
        <v>-0.0001549426712</v>
      </c>
      <c r="Q42" s="121">
        <f t="shared" si="41"/>
        <v>0.01591674319</v>
      </c>
      <c r="R42" s="121">
        <f t="shared" si="41"/>
        <v>0.02542372881</v>
      </c>
      <c r="S42" s="121">
        <f t="shared" si="41"/>
        <v>0.005253940455</v>
      </c>
      <c r="T42" s="121">
        <f t="shared" si="41"/>
        <v>0.02122050876</v>
      </c>
      <c r="U42" s="121">
        <f t="shared" si="41"/>
        <v>-0.007229428025</v>
      </c>
      <c r="V42" s="121">
        <f t="shared" si="41"/>
        <v>-0.01352941176</v>
      </c>
      <c r="W42" s="121">
        <f t="shared" si="41"/>
        <v>-0.007567567568</v>
      </c>
      <c r="X42" s="121">
        <f t="shared" si="41"/>
        <v>0.003205128205</v>
      </c>
      <c r="Y42" s="121">
        <f t="shared" si="41"/>
        <v>-0.002488124859</v>
      </c>
      <c r="Z42" s="121">
        <f t="shared" si="41"/>
        <v>0.01159047006</v>
      </c>
    </row>
    <row r="43">
      <c r="A43" s="59"/>
      <c r="B43" s="58">
        <v>41285.0</v>
      </c>
      <c r="C43" s="34">
        <v>64.54</v>
      </c>
      <c r="D43" s="34">
        <v>130.68</v>
      </c>
      <c r="E43" s="34">
        <v>29.5</v>
      </c>
      <c r="F43" s="34">
        <v>17.13</v>
      </c>
      <c r="G43" s="34">
        <v>75.87</v>
      </c>
      <c r="H43" s="34">
        <v>47.03</v>
      </c>
      <c r="I43" s="34">
        <v>17.0</v>
      </c>
      <c r="J43" s="34">
        <v>27.75</v>
      </c>
      <c r="K43" s="34">
        <v>40.56</v>
      </c>
      <c r="L43" s="34">
        <v>44.21</v>
      </c>
      <c r="M43" s="34">
        <v>15.53</v>
      </c>
      <c r="N43" s="80">
        <v>1290.71</v>
      </c>
      <c r="O43" s="120">
        <f t="shared" si="2"/>
        <v>0.001186800912</v>
      </c>
      <c r="P43" s="121">
        <f t="shared" ref="P43:Z43" si="42">(C43-C44)/C44</f>
        <v>0.02688941925</v>
      </c>
      <c r="Q43" s="121">
        <f t="shared" si="42"/>
        <v>0.001072468209</v>
      </c>
      <c r="R43" s="121">
        <f t="shared" si="42"/>
        <v>0.05545617174</v>
      </c>
      <c r="S43" s="121">
        <f t="shared" si="42"/>
        <v>0.01301005322</v>
      </c>
      <c r="T43" s="121">
        <f t="shared" si="42"/>
        <v>-0.02743238046</v>
      </c>
      <c r="U43" s="121">
        <f t="shared" si="42"/>
        <v>-0.02830578512</v>
      </c>
      <c r="V43" s="121">
        <f t="shared" si="42"/>
        <v>-0.03078677309</v>
      </c>
      <c r="W43" s="121">
        <f t="shared" si="42"/>
        <v>-0.008220157255</v>
      </c>
      <c r="X43" s="121">
        <f t="shared" si="42"/>
        <v>0.0002466091245</v>
      </c>
      <c r="Y43" s="121">
        <f t="shared" si="42"/>
        <v>0.006832156684</v>
      </c>
      <c r="Z43" s="121">
        <f t="shared" si="42"/>
        <v>-0.001286173633</v>
      </c>
    </row>
    <row r="44">
      <c r="A44" s="59"/>
      <c r="B44" s="41" t="s">
        <v>79</v>
      </c>
      <c r="C44" s="34">
        <v>62.85</v>
      </c>
      <c r="D44" s="34">
        <v>130.54</v>
      </c>
      <c r="E44" s="34">
        <v>27.95</v>
      </c>
      <c r="F44" s="34">
        <v>16.91</v>
      </c>
      <c r="G44" s="34">
        <v>78.01</v>
      </c>
      <c r="H44" s="34">
        <v>48.4</v>
      </c>
      <c r="I44" s="34">
        <v>17.54</v>
      </c>
      <c r="J44" s="34">
        <v>27.98</v>
      </c>
      <c r="K44" s="34">
        <v>40.55</v>
      </c>
      <c r="L44" s="34">
        <v>43.91</v>
      </c>
      <c r="M44" s="34">
        <v>15.55</v>
      </c>
      <c r="N44" s="80">
        <v>1289.18</v>
      </c>
      <c r="O44" s="120">
        <f t="shared" si="2"/>
        <v>-0.001316931086</v>
      </c>
      <c r="P44" s="121">
        <f t="shared" ref="P44:Z44" si="43">(C44-C45)/C45</f>
        <v>0.007534466175</v>
      </c>
      <c r="Q44" s="121">
        <f t="shared" si="43"/>
        <v>0.003227789733</v>
      </c>
      <c r="R44" s="121">
        <f t="shared" si="43"/>
        <v>-0.00780972666</v>
      </c>
      <c r="S44" s="121">
        <f t="shared" si="43"/>
        <v>-0.008211143695</v>
      </c>
      <c r="T44" s="121">
        <f t="shared" si="43"/>
        <v>-0.02243107769</v>
      </c>
      <c r="U44" s="121">
        <f t="shared" si="43"/>
        <v>0.007913369429</v>
      </c>
      <c r="V44" s="121">
        <f t="shared" si="43"/>
        <v>0.01095100865</v>
      </c>
      <c r="W44" s="121">
        <f t="shared" si="43"/>
        <v>0.01047309498</v>
      </c>
      <c r="X44" s="121">
        <f t="shared" si="43"/>
        <v>0.00148184737</v>
      </c>
      <c r="Y44" s="121">
        <f t="shared" si="43"/>
        <v>-0.004985270791</v>
      </c>
      <c r="Z44" s="121">
        <f t="shared" si="43"/>
        <v>0.003225806452</v>
      </c>
    </row>
    <row r="45">
      <c r="A45" s="59"/>
      <c r="B45" s="41" t="s">
        <v>80</v>
      </c>
      <c r="C45" s="34">
        <v>62.38</v>
      </c>
      <c r="D45" s="34">
        <v>130.12</v>
      </c>
      <c r="E45" s="34">
        <v>28.17</v>
      </c>
      <c r="F45" s="34">
        <v>17.05</v>
      </c>
      <c r="G45" s="34">
        <v>79.8</v>
      </c>
      <c r="H45" s="34">
        <v>48.02</v>
      </c>
      <c r="I45" s="34">
        <v>17.35</v>
      </c>
      <c r="J45" s="34">
        <v>27.69</v>
      </c>
      <c r="K45" s="34">
        <v>40.49</v>
      </c>
      <c r="L45" s="34">
        <v>44.13</v>
      </c>
      <c r="M45" s="34">
        <v>15.5</v>
      </c>
      <c r="N45" s="80">
        <v>1290.88</v>
      </c>
      <c r="O45" s="120">
        <f t="shared" si="2"/>
        <v>-0.006854953492</v>
      </c>
      <c r="P45" s="121">
        <f t="shared" ref="P45:Z45" si="44">(C45-C46)/C46</f>
        <v>-0.01406669828</v>
      </c>
      <c r="Q45" s="121">
        <f t="shared" si="44"/>
        <v>-0.01026850232</v>
      </c>
      <c r="R45" s="121">
        <f t="shared" si="44"/>
        <v>0.001066098081</v>
      </c>
      <c r="S45" s="121">
        <f t="shared" si="44"/>
        <v>-0.01729106628</v>
      </c>
      <c r="T45" s="121">
        <f t="shared" si="44"/>
        <v>-0.05696052943</v>
      </c>
      <c r="U45" s="121">
        <f t="shared" si="44"/>
        <v>-0.009488448845</v>
      </c>
      <c r="V45" s="121">
        <f t="shared" si="44"/>
        <v>0.002310803004</v>
      </c>
      <c r="W45" s="121">
        <f t="shared" si="44"/>
        <v>-0.007171029043</v>
      </c>
      <c r="X45" s="121">
        <f t="shared" si="44"/>
        <v>-0.004670599803</v>
      </c>
      <c r="Y45" s="121">
        <f t="shared" si="44"/>
        <v>0.0006802721088</v>
      </c>
      <c r="Z45" s="121">
        <f t="shared" si="44"/>
        <v>-0.0006447453256</v>
      </c>
    </row>
    <row r="46">
      <c r="A46" s="59"/>
      <c r="B46" s="41" t="s">
        <v>81</v>
      </c>
      <c r="C46" s="34">
        <v>63.27</v>
      </c>
      <c r="D46" s="34">
        <v>131.47</v>
      </c>
      <c r="E46" s="34">
        <v>28.14</v>
      </c>
      <c r="F46" s="34">
        <v>17.35</v>
      </c>
      <c r="G46" s="34">
        <v>84.62</v>
      </c>
      <c r="H46" s="34">
        <v>48.48</v>
      </c>
      <c r="I46" s="34">
        <v>17.31</v>
      </c>
      <c r="J46" s="34">
        <v>27.89</v>
      </c>
      <c r="K46" s="34">
        <v>40.68</v>
      </c>
      <c r="L46" s="34">
        <v>44.1</v>
      </c>
      <c r="M46" s="34">
        <v>15.51</v>
      </c>
      <c r="N46" s="80">
        <v>1299.79</v>
      </c>
      <c r="O46" s="120">
        <f t="shared" si="2"/>
        <v>0.004396878139</v>
      </c>
      <c r="P46" s="121">
        <f t="shared" ref="P46:Z46" si="45">(C46-C47)/C47</f>
        <v>0.01232</v>
      </c>
      <c r="Q46" s="121">
        <f t="shared" si="45"/>
        <v>0.004431201772</v>
      </c>
      <c r="R46" s="121">
        <f t="shared" si="45"/>
        <v>-0.001773678609</v>
      </c>
      <c r="S46" s="121">
        <f t="shared" si="45"/>
        <v>0.008134805346</v>
      </c>
      <c r="T46" s="121">
        <f t="shared" si="45"/>
        <v>0.01743417098</v>
      </c>
      <c r="U46" s="121">
        <f t="shared" si="45"/>
        <v>-0.006557377049</v>
      </c>
      <c r="V46" s="121">
        <f t="shared" si="45"/>
        <v>-0.002305475504</v>
      </c>
      <c r="W46" s="121">
        <f t="shared" si="45"/>
        <v>0.01087350489</v>
      </c>
      <c r="X46" s="121">
        <f t="shared" si="45"/>
        <v>-0.001227596366</v>
      </c>
      <c r="Y46" s="121">
        <f t="shared" si="45"/>
        <v>-0.002939181551</v>
      </c>
      <c r="Z46" s="121">
        <f t="shared" si="45"/>
        <v>0.05152542373</v>
      </c>
    </row>
    <row r="47">
      <c r="A47" s="59"/>
      <c r="B47" s="41" t="s">
        <v>82</v>
      </c>
      <c r="C47" s="34">
        <v>62.5</v>
      </c>
      <c r="D47" s="34">
        <v>130.89</v>
      </c>
      <c r="E47" s="34">
        <v>28.19</v>
      </c>
      <c r="F47" s="34">
        <v>17.21</v>
      </c>
      <c r="G47" s="34">
        <v>83.17</v>
      </c>
      <c r="H47" s="34">
        <v>48.8</v>
      </c>
      <c r="I47" s="34">
        <v>17.35</v>
      </c>
      <c r="J47" s="34">
        <v>27.59</v>
      </c>
      <c r="K47" s="34">
        <v>40.73</v>
      </c>
      <c r="L47" s="34">
        <v>44.23</v>
      </c>
      <c r="M47" s="34">
        <v>14.75</v>
      </c>
      <c r="N47" s="80">
        <v>1294.1</v>
      </c>
      <c r="O47" s="120">
        <f t="shared" si="2"/>
        <v>-0.0007721411474</v>
      </c>
      <c r="P47" s="121">
        <f t="shared" ref="P47:Z47" si="46">(C47-C48)/C48</f>
        <v>-0.02541712147</v>
      </c>
      <c r="Q47" s="121">
        <f t="shared" si="46"/>
        <v>-0.01282147975</v>
      </c>
      <c r="R47" s="121">
        <f t="shared" si="46"/>
        <v>-0.018454039</v>
      </c>
      <c r="S47" s="121">
        <f t="shared" si="46"/>
        <v>-0.00577700751</v>
      </c>
      <c r="T47" s="121">
        <f t="shared" si="46"/>
        <v>-0.009291244789</v>
      </c>
      <c r="U47" s="121">
        <f t="shared" si="46"/>
        <v>0.02092050209</v>
      </c>
      <c r="V47" s="121">
        <f t="shared" si="46"/>
        <v>0.002310803004</v>
      </c>
      <c r="W47" s="121">
        <f t="shared" si="46"/>
        <v>0.00656694637</v>
      </c>
      <c r="X47" s="121">
        <f t="shared" si="46"/>
        <v>0.00246123554</v>
      </c>
      <c r="Y47" s="121">
        <f t="shared" si="46"/>
        <v>0.005913122584</v>
      </c>
      <c r="Z47" s="121">
        <f t="shared" si="46"/>
        <v>-0.002704530088</v>
      </c>
    </row>
    <row r="48">
      <c r="A48" s="59"/>
      <c r="B48" s="41" t="s">
        <v>83</v>
      </c>
      <c r="C48" s="34">
        <v>64.13</v>
      </c>
      <c r="D48" s="34">
        <v>132.59</v>
      </c>
      <c r="E48" s="34">
        <v>28.72</v>
      </c>
      <c r="F48" s="34">
        <v>17.31</v>
      </c>
      <c r="G48" s="34">
        <v>83.95</v>
      </c>
      <c r="H48" s="34">
        <v>47.8</v>
      </c>
      <c r="I48" s="34">
        <v>17.31</v>
      </c>
      <c r="J48" s="34">
        <v>27.41</v>
      </c>
      <c r="K48" s="34">
        <v>40.63</v>
      </c>
      <c r="L48" s="34">
        <v>43.97</v>
      </c>
      <c r="M48" s="34">
        <v>14.79</v>
      </c>
      <c r="N48" s="80">
        <v>1295.1</v>
      </c>
      <c r="O48" s="120">
        <f t="shared" si="2"/>
        <v>0.002919470623</v>
      </c>
      <c r="P48" s="121">
        <f t="shared" ref="P48:Z48" si="47">(C48-C49)/C49</f>
        <v>-0.02285540149</v>
      </c>
      <c r="Q48" s="121">
        <f t="shared" si="47"/>
        <v>-0.0004523181304</v>
      </c>
      <c r="R48" s="121">
        <f t="shared" si="47"/>
        <v>-0.002431399792</v>
      </c>
      <c r="S48" s="121">
        <f t="shared" si="47"/>
        <v>0.02974419988</v>
      </c>
      <c r="T48" s="121">
        <f t="shared" si="47"/>
        <v>0.01523763454</v>
      </c>
      <c r="U48" s="121">
        <f t="shared" si="47"/>
        <v>0.02839931153</v>
      </c>
      <c r="V48" s="121">
        <f t="shared" si="47"/>
        <v>0.001156737999</v>
      </c>
      <c r="W48" s="121">
        <f t="shared" si="47"/>
        <v>0.01820208024</v>
      </c>
      <c r="X48" s="121">
        <f t="shared" si="47"/>
        <v>0.007438631292</v>
      </c>
      <c r="Y48" s="121">
        <f t="shared" si="47"/>
        <v>0.01430219146</v>
      </c>
      <c r="Z48" s="121">
        <f t="shared" si="47"/>
        <v>0</v>
      </c>
    </row>
    <row r="49">
      <c r="A49" s="59"/>
      <c r="B49" s="41" t="s">
        <v>84</v>
      </c>
      <c r="C49" s="34">
        <v>65.63</v>
      </c>
      <c r="D49" s="34">
        <v>132.65</v>
      </c>
      <c r="E49" s="34">
        <v>28.79</v>
      </c>
      <c r="F49" s="34">
        <v>16.81</v>
      </c>
      <c r="G49" s="34">
        <v>82.69</v>
      </c>
      <c r="H49" s="34">
        <v>46.48</v>
      </c>
      <c r="I49" s="34">
        <v>17.29</v>
      </c>
      <c r="J49" s="34">
        <v>26.92</v>
      </c>
      <c r="K49" s="34">
        <v>40.33</v>
      </c>
      <c r="L49" s="34">
        <v>43.35</v>
      </c>
      <c r="M49" s="34">
        <v>14.79</v>
      </c>
      <c r="N49" s="80">
        <v>1291.33</v>
      </c>
      <c r="O49" s="120">
        <f t="shared" si="2"/>
        <v>0.001760973112</v>
      </c>
      <c r="P49" s="121">
        <f t="shared" ref="P49:Z49" si="48">(C49-C50)/C50</f>
        <v>0.001984732824</v>
      </c>
      <c r="Q49" s="121">
        <f t="shared" si="48"/>
        <v>0.001812551922</v>
      </c>
      <c r="R49" s="121">
        <f t="shared" si="48"/>
        <v>-0.006213324128</v>
      </c>
      <c r="S49" s="121">
        <f t="shared" si="48"/>
        <v>-0.03056516724</v>
      </c>
      <c r="T49" s="121">
        <f t="shared" si="48"/>
        <v>0.01847518167</v>
      </c>
      <c r="U49" s="121">
        <f t="shared" si="48"/>
        <v>0.001076889942</v>
      </c>
      <c r="V49" s="121">
        <f t="shared" si="48"/>
        <v>0.008751458576</v>
      </c>
      <c r="W49" s="121">
        <f t="shared" si="48"/>
        <v>0.02124430956</v>
      </c>
      <c r="X49" s="121">
        <f t="shared" si="48"/>
        <v>0.00198757764</v>
      </c>
      <c r="Y49" s="121">
        <f t="shared" si="48"/>
        <v>-0.001152073733</v>
      </c>
      <c r="Z49" s="121">
        <f t="shared" si="48"/>
        <v>0.002711864407</v>
      </c>
    </row>
    <row r="50">
      <c r="A50" s="59"/>
      <c r="B50" s="41" t="s">
        <v>85</v>
      </c>
      <c r="C50" s="34">
        <v>65.5</v>
      </c>
      <c r="D50" s="34">
        <v>132.41</v>
      </c>
      <c r="E50" s="34">
        <v>28.97</v>
      </c>
      <c r="F50" s="34">
        <v>17.34</v>
      </c>
      <c r="G50" s="34">
        <v>81.19</v>
      </c>
      <c r="H50" s="34">
        <v>46.43</v>
      </c>
      <c r="I50" s="34">
        <v>17.14</v>
      </c>
      <c r="J50" s="34">
        <v>26.36</v>
      </c>
      <c r="K50" s="34">
        <v>40.25</v>
      </c>
      <c r="L50" s="34">
        <v>43.4</v>
      </c>
      <c r="M50" s="34">
        <v>14.75</v>
      </c>
      <c r="N50" s="80">
        <v>1289.06</v>
      </c>
      <c r="O50" s="120">
        <f t="shared" si="2"/>
        <v>-0.006535443994</v>
      </c>
      <c r="P50" s="121">
        <f t="shared" ref="P50:Z50" si="49">(C50-C51)/C51</f>
        <v>0.002141982864</v>
      </c>
      <c r="Q50" s="121">
        <f t="shared" si="49"/>
        <v>0.01634940129</v>
      </c>
      <c r="R50" s="121">
        <f t="shared" si="49"/>
        <v>-0.01126279863</v>
      </c>
      <c r="S50" s="121">
        <f t="shared" si="49"/>
        <v>-0.005733944954</v>
      </c>
      <c r="T50" s="121">
        <f t="shared" si="49"/>
        <v>-0.02086348288</v>
      </c>
      <c r="U50" s="121">
        <f t="shared" si="49"/>
        <v>-0.004929275611</v>
      </c>
      <c r="V50" s="121">
        <f t="shared" si="49"/>
        <v>-0.01720183486</v>
      </c>
      <c r="W50" s="121">
        <f t="shared" si="49"/>
        <v>-0.01421091997</v>
      </c>
      <c r="X50" s="121">
        <f t="shared" si="49"/>
        <v>0.002490660025</v>
      </c>
      <c r="Y50" s="121">
        <f t="shared" si="49"/>
        <v>0.005094951366</v>
      </c>
      <c r="Z50" s="121">
        <f t="shared" si="49"/>
        <v>-0.01732178548</v>
      </c>
    </row>
    <row r="51">
      <c r="A51" s="59"/>
      <c r="B51" s="41" t="s">
        <v>86</v>
      </c>
      <c r="C51" s="34">
        <v>65.36</v>
      </c>
      <c r="D51" s="34">
        <v>130.28</v>
      </c>
      <c r="E51" s="34">
        <v>29.3</v>
      </c>
      <c r="F51" s="34">
        <v>17.44</v>
      </c>
      <c r="G51" s="34">
        <v>82.92</v>
      </c>
      <c r="H51" s="34">
        <v>46.66</v>
      </c>
      <c r="I51" s="34">
        <v>17.44</v>
      </c>
      <c r="J51" s="34">
        <v>26.74</v>
      </c>
      <c r="K51" s="34">
        <v>40.15</v>
      </c>
      <c r="L51" s="34">
        <v>43.18</v>
      </c>
      <c r="M51" s="34">
        <v>15.01</v>
      </c>
      <c r="N51" s="80">
        <v>1297.54</v>
      </c>
      <c r="O51" s="120">
        <f t="shared" si="2"/>
        <v>0.005486415697</v>
      </c>
      <c r="P51" s="121">
        <f t="shared" ref="P51:Z51" si="50">(C51-C52)/C52</f>
        <v>-0.006535947712</v>
      </c>
      <c r="Q51" s="121">
        <f t="shared" si="50"/>
        <v>-0.03923303835</v>
      </c>
      <c r="R51" s="121">
        <f t="shared" si="50"/>
        <v>0.02375960867</v>
      </c>
      <c r="S51" s="121">
        <f t="shared" si="50"/>
        <v>0.0005737234653</v>
      </c>
      <c r="T51" s="121">
        <f t="shared" si="50"/>
        <v>-0.02412616217</v>
      </c>
      <c r="U51" s="121">
        <f t="shared" si="50"/>
        <v>0.01148926946</v>
      </c>
      <c r="V51" s="121">
        <f t="shared" si="50"/>
        <v>0.004608294931</v>
      </c>
      <c r="W51" s="121">
        <f t="shared" si="50"/>
        <v>0.009818731118</v>
      </c>
      <c r="X51" s="121">
        <f t="shared" si="50"/>
        <v>0.00525788683</v>
      </c>
      <c r="Y51" s="121">
        <f t="shared" si="50"/>
        <v>0.0112412178</v>
      </c>
      <c r="Z51" s="121">
        <f t="shared" si="50"/>
        <v>-0.00398142004</v>
      </c>
    </row>
    <row r="52">
      <c r="A52" s="59"/>
      <c r="B52" s="41" t="s">
        <v>87</v>
      </c>
      <c r="C52" s="34">
        <v>65.79</v>
      </c>
      <c r="D52" s="34">
        <v>135.6</v>
      </c>
      <c r="E52" s="34">
        <v>28.62</v>
      </c>
      <c r="F52" s="34">
        <v>17.43</v>
      </c>
      <c r="G52" s="34">
        <v>84.97</v>
      </c>
      <c r="H52" s="34">
        <v>46.13</v>
      </c>
      <c r="I52" s="34">
        <v>17.36</v>
      </c>
      <c r="J52" s="34">
        <v>26.48</v>
      </c>
      <c r="K52" s="34">
        <v>39.94</v>
      </c>
      <c r="L52" s="34">
        <v>42.7</v>
      </c>
      <c r="M52" s="34">
        <v>15.07</v>
      </c>
      <c r="N52" s="80">
        <v>1290.46</v>
      </c>
      <c r="O52" s="120">
        <f t="shared" si="2"/>
        <v>-0.0001007291239</v>
      </c>
      <c r="P52" s="121">
        <f t="shared" ref="P52:Z52" si="51">(C52-C53)/C53</f>
        <v>0.000912825194</v>
      </c>
      <c r="Q52" s="121">
        <f t="shared" si="51"/>
        <v>0.009529481834</v>
      </c>
      <c r="R52" s="121">
        <f t="shared" si="51"/>
        <v>-0.01514108741</v>
      </c>
      <c r="S52" s="121">
        <f t="shared" si="51"/>
        <v>-0.003430531732</v>
      </c>
      <c r="T52" s="121">
        <f t="shared" si="51"/>
        <v>0.002714184565</v>
      </c>
      <c r="U52" s="121">
        <f t="shared" si="51"/>
        <v>-0.004746494067</v>
      </c>
      <c r="V52" s="121">
        <f t="shared" si="51"/>
        <v>-0.0005757052389</v>
      </c>
      <c r="W52" s="121">
        <f t="shared" si="51"/>
        <v>0.01030141167</v>
      </c>
      <c r="X52" s="121">
        <f t="shared" si="51"/>
        <v>0.003013561025</v>
      </c>
      <c r="Y52" s="121">
        <f t="shared" si="51"/>
        <v>0.002582765907</v>
      </c>
      <c r="Z52" s="121">
        <f t="shared" si="51"/>
        <v>0.001994680851</v>
      </c>
    </row>
    <row r="53">
      <c r="A53" s="59"/>
      <c r="B53" s="41" t="s">
        <v>88</v>
      </c>
      <c r="C53" s="34">
        <v>65.73</v>
      </c>
      <c r="D53" s="34">
        <v>134.32</v>
      </c>
      <c r="E53" s="34">
        <v>29.06</v>
      </c>
      <c r="F53" s="34">
        <v>17.49</v>
      </c>
      <c r="G53" s="34">
        <v>84.74</v>
      </c>
      <c r="H53" s="34">
        <v>46.35</v>
      </c>
      <c r="I53" s="34">
        <v>17.37</v>
      </c>
      <c r="J53" s="34">
        <v>26.21</v>
      </c>
      <c r="K53" s="34">
        <v>39.82</v>
      </c>
      <c r="L53" s="34">
        <v>42.59</v>
      </c>
      <c r="M53" s="34">
        <v>15.04</v>
      </c>
      <c r="N53" s="80">
        <v>1290.59</v>
      </c>
      <c r="O53" s="120">
        <f t="shared" si="2"/>
        <v>0.008564975813</v>
      </c>
      <c r="P53" s="121">
        <f t="shared" ref="P53:Z53" si="52">(C53-C54)/C54</f>
        <v>0.001828989483</v>
      </c>
      <c r="Q53" s="121">
        <f t="shared" si="52"/>
        <v>0.01373584906</v>
      </c>
      <c r="R53" s="121">
        <f t="shared" si="52"/>
        <v>0.02504409171</v>
      </c>
      <c r="S53" s="121">
        <f t="shared" si="52"/>
        <v>0.009815242494</v>
      </c>
      <c r="T53" s="121">
        <f t="shared" si="52"/>
        <v>0.01497185292</v>
      </c>
      <c r="U53" s="121">
        <f t="shared" si="52"/>
        <v>0.006951987834</v>
      </c>
      <c r="V53" s="121">
        <f t="shared" si="52"/>
        <v>0.02116402116</v>
      </c>
      <c r="W53" s="121">
        <f t="shared" si="52"/>
        <v>-0.01206181681</v>
      </c>
      <c r="X53" s="121">
        <f t="shared" si="52"/>
        <v>0.008101265823</v>
      </c>
      <c r="Y53" s="121">
        <f t="shared" si="52"/>
        <v>0.009959686981</v>
      </c>
      <c r="Z53" s="121">
        <f t="shared" si="52"/>
        <v>0.004005340454</v>
      </c>
    </row>
    <row r="54">
      <c r="A54" s="59"/>
      <c r="B54" s="41" t="s">
        <v>89</v>
      </c>
      <c r="C54" s="34">
        <v>65.61</v>
      </c>
      <c r="D54" s="34">
        <v>132.5</v>
      </c>
      <c r="E54" s="34">
        <v>28.35</v>
      </c>
      <c r="F54" s="34">
        <v>17.32</v>
      </c>
      <c r="G54" s="34">
        <v>83.49</v>
      </c>
      <c r="H54" s="34">
        <v>46.03</v>
      </c>
      <c r="I54" s="34">
        <v>17.01</v>
      </c>
      <c r="J54" s="34">
        <v>26.53</v>
      </c>
      <c r="K54" s="34">
        <v>39.5</v>
      </c>
      <c r="L54" s="34">
        <v>42.17</v>
      </c>
      <c r="M54" s="34">
        <v>14.98</v>
      </c>
      <c r="N54" s="80">
        <v>1279.63</v>
      </c>
      <c r="O54" s="120">
        <f t="shared" si="2"/>
        <v>0.008241606719</v>
      </c>
      <c r="P54" s="121">
        <f t="shared" ref="P54:Z54" si="53">(C54-C55)/C55</f>
        <v>0.00229147571</v>
      </c>
      <c r="Q54" s="121">
        <f t="shared" si="53"/>
        <v>0.00333181887</v>
      </c>
      <c r="R54" s="121">
        <f t="shared" si="53"/>
        <v>0.002475247525</v>
      </c>
      <c r="S54" s="121">
        <f t="shared" si="53"/>
        <v>-0.001729106628</v>
      </c>
      <c r="T54" s="121">
        <f t="shared" si="53"/>
        <v>0.003726857418</v>
      </c>
      <c r="U54" s="121">
        <f t="shared" si="53"/>
        <v>0.01544231193</v>
      </c>
      <c r="V54" s="121">
        <f t="shared" si="53"/>
        <v>-0.002346041056</v>
      </c>
      <c r="W54" s="121">
        <f t="shared" si="53"/>
        <v>0.01028179741</v>
      </c>
      <c r="X54" s="121">
        <f t="shared" si="53"/>
        <v>0.007653061224</v>
      </c>
      <c r="Y54" s="121">
        <f t="shared" si="53"/>
        <v>0.01810719459</v>
      </c>
      <c r="Z54" s="121">
        <f t="shared" si="53"/>
        <v>0.01490514905</v>
      </c>
    </row>
    <row r="55">
      <c r="A55" s="59"/>
      <c r="B55" s="41" t="s">
        <v>90</v>
      </c>
      <c r="C55" s="34">
        <v>65.46</v>
      </c>
      <c r="D55" s="34">
        <v>132.06</v>
      </c>
      <c r="E55" s="34">
        <v>28.28</v>
      </c>
      <c r="F55" s="34">
        <v>17.35</v>
      </c>
      <c r="G55" s="34">
        <v>83.18</v>
      </c>
      <c r="H55" s="34">
        <v>45.33</v>
      </c>
      <c r="I55" s="34">
        <v>17.05</v>
      </c>
      <c r="J55" s="34">
        <v>26.26</v>
      </c>
      <c r="K55" s="34">
        <v>39.2</v>
      </c>
      <c r="L55" s="34">
        <v>41.42</v>
      </c>
      <c r="M55" s="34">
        <v>14.76</v>
      </c>
      <c r="N55" s="80">
        <v>1269.17</v>
      </c>
      <c r="O55" s="120">
        <f t="shared" si="2"/>
        <v>0.01254946388</v>
      </c>
      <c r="P55" s="121">
        <f t="shared" ref="P55:Z55" si="54">(C55-C56)/C56</f>
        <v>0.002603767805</v>
      </c>
      <c r="Q55" s="121">
        <f t="shared" si="54"/>
        <v>0.01827434652</v>
      </c>
      <c r="R55" s="121">
        <f t="shared" si="54"/>
        <v>0.0143472023</v>
      </c>
      <c r="S55" s="121">
        <f t="shared" si="54"/>
        <v>0.0278436019</v>
      </c>
      <c r="T55" s="121">
        <f t="shared" si="54"/>
        <v>0.0376746507</v>
      </c>
      <c r="U55" s="121">
        <f t="shared" si="54"/>
        <v>0.01250837614</v>
      </c>
      <c r="V55" s="121">
        <f t="shared" si="54"/>
        <v>0.02095808383</v>
      </c>
      <c r="W55" s="121">
        <f t="shared" si="54"/>
        <v>0.004975124378</v>
      </c>
      <c r="X55" s="121">
        <f t="shared" si="54"/>
        <v>0.02003642987</v>
      </c>
      <c r="Y55" s="121">
        <f t="shared" si="54"/>
        <v>0.01345730365</v>
      </c>
      <c r="Z55" s="121">
        <f t="shared" si="54"/>
        <v>0.01373626374</v>
      </c>
    </row>
    <row r="56">
      <c r="A56" s="59"/>
      <c r="B56" s="41" t="s">
        <v>91</v>
      </c>
      <c r="C56" s="34">
        <v>65.29</v>
      </c>
      <c r="D56" s="34">
        <v>129.69</v>
      </c>
      <c r="E56" s="34">
        <v>27.88</v>
      </c>
      <c r="F56" s="34">
        <v>16.88</v>
      </c>
      <c r="G56" s="34">
        <v>80.16</v>
      </c>
      <c r="H56" s="34">
        <v>44.77</v>
      </c>
      <c r="I56" s="34">
        <v>16.7</v>
      </c>
      <c r="J56" s="34">
        <v>26.13</v>
      </c>
      <c r="K56" s="34">
        <v>38.43</v>
      </c>
      <c r="L56" s="34">
        <v>40.87</v>
      </c>
      <c r="M56" s="34">
        <v>14.56</v>
      </c>
      <c r="N56" s="80">
        <v>1253.44</v>
      </c>
      <c r="O56" s="120">
        <f t="shared" si="2"/>
        <v>-0.01000702941</v>
      </c>
      <c r="P56" s="121">
        <f t="shared" ref="P56:Z56" si="55">(C56-C57)/C57</f>
        <v>0.003072668613</v>
      </c>
      <c r="Q56" s="121">
        <f t="shared" si="55"/>
        <v>-0.00894085282</v>
      </c>
      <c r="R56" s="121">
        <f t="shared" si="55"/>
        <v>0.01051105473</v>
      </c>
      <c r="S56" s="121">
        <f t="shared" si="55"/>
        <v>-0.002364066194</v>
      </c>
      <c r="T56" s="121">
        <f t="shared" si="55"/>
        <v>-0.001121495327</v>
      </c>
      <c r="U56" s="121">
        <f t="shared" si="55"/>
        <v>-0.0004465282429</v>
      </c>
      <c r="V56" s="121">
        <f t="shared" si="55"/>
        <v>-0.005952380952</v>
      </c>
      <c r="W56" s="121">
        <f t="shared" si="55"/>
        <v>-0.001146788991</v>
      </c>
      <c r="X56" s="121">
        <f t="shared" si="55"/>
        <v>-0.001818181818</v>
      </c>
      <c r="Y56" s="121">
        <f t="shared" si="55"/>
        <v>-0.0241165234</v>
      </c>
      <c r="Z56" s="121">
        <f t="shared" si="55"/>
        <v>-0.002739726027</v>
      </c>
    </row>
    <row r="57">
      <c r="A57" s="59"/>
      <c r="B57" s="41" t="s">
        <v>92</v>
      </c>
      <c r="C57" s="34">
        <v>65.09</v>
      </c>
      <c r="D57" s="34">
        <v>130.86</v>
      </c>
      <c r="E57" s="34">
        <v>27.59</v>
      </c>
      <c r="F57" s="34">
        <v>16.92</v>
      </c>
      <c r="G57" s="34">
        <v>80.25</v>
      </c>
      <c r="H57" s="34">
        <v>44.79</v>
      </c>
      <c r="I57" s="34">
        <v>16.8</v>
      </c>
      <c r="J57" s="34">
        <v>26.16</v>
      </c>
      <c r="K57" s="34">
        <v>38.5</v>
      </c>
      <c r="L57" s="34">
        <v>41.88</v>
      </c>
      <c r="M57" s="34">
        <v>14.6</v>
      </c>
      <c r="N57" s="80">
        <v>1266.11</v>
      </c>
      <c r="O57" s="120">
        <f t="shared" si="2"/>
        <v>0.003893117666</v>
      </c>
      <c r="P57" s="121">
        <f t="shared" ref="P57:Z57" si="56">(C57-C58)/C58</f>
        <v>-0.008227944538</v>
      </c>
      <c r="Q57" s="121">
        <f t="shared" si="56"/>
        <v>0.006925207756</v>
      </c>
      <c r="R57" s="121">
        <f t="shared" si="56"/>
        <v>0.0003625815809</v>
      </c>
      <c r="S57" s="121">
        <f t="shared" si="56"/>
        <v>-0.004705882353</v>
      </c>
      <c r="T57" s="121">
        <f t="shared" si="56"/>
        <v>0.002748969137</v>
      </c>
      <c r="U57" s="121">
        <f t="shared" si="56"/>
        <v>-0.007753655295</v>
      </c>
      <c r="V57" s="121">
        <f t="shared" si="56"/>
        <v>-0.00296735905</v>
      </c>
      <c r="W57" s="121">
        <f t="shared" si="56"/>
        <v>0.004608294931</v>
      </c>
      <c r="X57" s="121">
        <f t="shared" si="56"/>
        <v>-0.000778614067</v>
      </c>
      <c r="Y57" s="121">
        <f t="shared" si="56"/>
        <v>-0.002144388849</v>
      </c>
      <c r="Z57" s="121">
        <f t="shared" si="56"/>
        <v>-0.005449591281</v>
      </c>
    </row>
    <row r="58">
      <c r="A58" s="59"/>
      <c r="B58" s="57">
        <v>41588.0</v>
      </c>
      <c r="C58" s="34">
        <v>65.63</v>
      </c>
      <c r="D58" s="34">
        <v>129.96</v>
      </c>
      <c r="E58" s="34">
        <v>27.58</v>
      </c>
      <c r="F58" s="34">
        <v>17.0</v>
      </c>
      <c r="G58" s="34">
        <v>80.03</v>
      </c>
      <c r="H58" s="34">
        <v>45.14</v>
      </c>
      <c r="I58" s="34">
        <v>16.85</v>
      </c>
      <c r="J58" s="34">
        <v>26.04</v>
      </c>
      <c r="K58" s="34">
        <v>38.53</v>
      </c>
      <c r="L58" s="34">
        <v>41.97</v>
      </c>
      <c r="M58" s="34">
        <v>14.68</v>
      </c>
      <c r="N58" s="80">
        <v>1261.2</v>
      </c>
      <c r="O58" s="120">
        <f t="shared" si="2"/>
        <v>0.008919643214</v>
      </c>
      <c r="P58" s="121">
        <f t="shared" ref="P58:Z58" si="57">(C58-C59)/C59</f>
        <v>0.01093653728</v>
      </c>
      <c r="Q58" s="121">
        <f t="shared" si="57"/>
        <v>0.009947155735</v>
      </c>
      <c r="R58" s="121">
        <f t="shared" si="57"/>
        <v>0.01025641026</v>
      </c>
      <c r="S58" s="121">
        <f t="shared" si="57"/>
        <v>0.01492537313</v>
      </c>
      <c r="T58" s="121">
        <f t="shared" si="57"/>
        <v>0.003888610135</v>
      </c>
      <c r="U58" s="121">
        <f t="shared" si="57"/>
        <v>0.02057427086</v>
      </c>
      <c r="V58" s="121">
        <f t="shared" si="57"/>
        <v>0.01689800845</v>
      </c>
      <c r="W58" s="121">
        <f t="shared" si="57"/>
        <v>0.005793742758</v>
      </c>
      <c r="X58" s="121">
        <f t="shared" si="57"/>
        <v>0.007320261438</v>
      </c>
      <c r="Y58" s="121">
        <f t="shared" si="57"/>
        <v>0.009622323791</v>
      </c>
      <c r="Z58" s="121">
        <f t="shared" si="57"/>
        <v>0.01944444444</v>
      </c>
    </row>
    <row r="59">
      <c r="A59" s="59"/>
      <c r="B59" s="57">
        <v>41557.0</v>
      </c>
      <c r="C59" s="34">
        <v>64.92</v>
      </c>
      <c r="D59" s="34">
        <v>128.68</v>
      </c>
      <c r="E59" s="34">
        <v>27.3</v>
      </c>
      <c r="F59" s="34">
        <v>16.75</v>
      </c>
      <c r="G59" s="34">
        <v>79.72</v>
      </c>
      <c r="H59" s="34">
        <v>44.23</v>
      </c>
      <c r="I59" s="34">
        <v>16.57</v>
      </c>
      <c r="J59" s="34">
        <v>25.89</v>
      </c>
      <c r="K59" s="34">
        <v>38.25</v>
      </c>
      <c r="L59" s="34">
        <v>41.57</v>
      </c>
      <c r="M59" s="34">
        <v>14.4</v>
      </c>
      <c r="N59" s="80">
        <v>1250.05</v>
      </c>
      <c r="O59" s="120">
        <f t="shared" si="2"/>
        <v>0.02223476113</v>
      </c>
      <c r="P59" s="121">
        <f t="shared" ref="P59:Z59" si="58">(C59-C60)/C60</f>
        <v>0.01628052599</v>
      </c>
      <c r="Q59" s="121">
        <f t="shared" si="58"/>
        <v>0.03515405036</v>
      </c>
      <c r="R59" s="121">
        <f t="shared" si="58"/>
        <v>0.02056074766</v>
      </c>
      <c r="S59" s="121">
        <f t="shared" si="58"/>
        <v>0.03013530135</v>
      </c>
      <c r="T59" s="121">
        <f t="shared" si="58"/>
        <v>0.03829122167</v>
      </c>
      <c r="U59" s="121">
        <f t="shared" si="58"/>
        <v>0.008206063369</v>
      </c>
      <c r="V59" s="121">
        <f t="shared" si="58"/>
        <v>0.02537128713</v>
      </c>
      <c r="W59" s="121">
        <f t="shared" si="58"/>
        <v>0.01172332943</v>
      </c>
      <c r="X59" s="121">
        <f t="shared" si="58"/>
        <v>0.02491961415</v>
      </c>
      <c r="Y59" s="121">
        <f t="shared" si="58"/>
        <v>0.01812392848</v>
      </c>
      <c r="Z59" s="121">
        <f t="shared" si="58"/>
        <v>0.03078024338</v>
      </c>
    </row>
    <row r="60">
      <c r="A60" s="59"/>
      <c r="B60" s="58">
        <v>41527.0</v>
      </c>
      <c r="C60" s="34">
        <v>63.88</v>
      </c>
      <c r="D60" s="34">
        <v>124.31</v>
      </c>
      <c r="E60" s="34">
        <v>26.75</v>
      </c>
      <c r="F60" s="34">
        <v>16.26</v>
      </c>
      <c r="G60" s="34">
        <v>76.78</v>
      </c>
      <c r="H60" s="34">
        <v>43.87</v>
      </c>
      <c r="I60" s="34">
        <v>16.16</v>
      </c>
      <c r="J60" s="34">
        <v>25.59</v>
      </c>
      <c r="K60" s="34">
        <v>37.32</v>
      </c>
      <c r="L60" s="34">
        <v>40.83</v>
      </c>
      <c r="M60" s="34">
        <v>13.97</v>
      </c>
      <c r="N60" s="80">
        <v>1222.86</v>
      </c>
      <c r="O60" s="120">
        <f t="shared" si="2"/>
        <v>-0.002398433676</v>
      </c>
      <c r="P60" s="121">
        <f t="shared" ref="P60:Z60" si="59">(C60-C61)/C61</f>
        <v>-0.009612403101</v>
      </c>
      <c r="Q60" s="121">
        <f t="shared" si="59"/>
        <v>-0.01019189426</v>
      </c>
      <c r="R60" s="121">
        <f t="shared" si="59"/>
        <v>-0.001865671642</v>
      </c>
      <c r="S60" s="121">
        <f t="shared" si="59"/>
        <v>0.004323656578</v>
      </c>
      <c r="T60" s="121">
        <f t="shared" si="59"/>
        <v>-0.007112375533</v>
      </c>
      <c r="U60" s="121">
        <f t="shared" si="59"/>
        <v>0</v>
      </c>
      <c r="V60" s="121">
        <f t="shared" si="59"/>
        <v>0.0112640801</v>
      </c>
      <c r="W60" s="121">
        <f t="shared" si="59"/>
        <v>-0.000390625</v>
      </c>
      <c r="X60" s="121">
        <f t="shared" si="59"/>
        <v>0.01330437144</v>
      </c>
      <c r="Y60" s="121">
        <f t="shared" si="59"/>
        <v>-0.001711491443</v>
      </c>
      <c r="Z60" s="121">
        <f t="shared" si="59"/>
        <v>-0.004276550249</v>
      </c>
    </row>
    <row r="61">
      <c r="A61" s="59"/>
      <c r="B61" s="58">
        <v>41496.0</v>
      </c>
      <c r="C61" s="34">
        <v>64.5</v>
      </c>
      <c r="D61" s="34">
        <v>125.59</v>
      </c>
      <c r="E61" s="34">
        <v>26.8</v>
      </c>
      <c r="F61" s="34">
        <v>16.19</v>
      </c>
      <c r="G61" s="34">
        <v>77.33</v>
      </c>
      <c r="H61" s="34">
        <v>43.87</v>
      </c>
      <c r="I61" s="34">
        <v>15.98</v>
      </c>
      <c r="J61" s="34">
        <v>25.6</v>
      </c>
      <c r="K61" s="34">
        <v>36.83</v>
      </c>
      <c r="L61" s="34">
        <v>40.9</v>
      </c>
      <c r="M61" s="34">
        <v>14.03</v>
      </c>
      <c r="N61" s="80">
        <v>1225.8</v>
      </c>
      <c r="O61" s="120">
        <f t="shared" si="2"/>
        <v>-0.01320238287</v>
      </c>
      <c r="P61" s="121">
        <f t="shared" ref="P61:Z61" si="60">(C61-C62)/C62</f>
        <v>-0.01721773579</v>
      </c>
      <c r="Q61" s="121">
        <f t="shared" si="60"/>
        <v>-0.03049251197</v>
      </c>
      <c r="R61" s="121">
        <f t="shared" si="60"/>
        <v>-0.008875739645</v>
      </c>
      <c r="S61" s="121">
        <f t="shared" si="60"/>
        <v>-0.03400954654</v>
      </c>
      <c r="T61" s="121">
        <f t="shared" si="60"/>
        <v>-0.01678321678</v>
      </c>
      <c r="U61" s="121">
        <f t="shared" si="60"/>
        <v>-0.02489442098</v>
      </c>
      <c r="V61" s="121">
        <f t="shared" si="60"/>
        <v>-0.02975106254</v>
      </c>
      <c r="W61" s="121">
        <f t="shared" si="60"/>
        <v>-0.005439005439</v>
      </c>
      <c r="X61" s="121">
        <f t="shared" si="60"/>
        <v>-0.02617662612</v>
      </c>
      <c r="Y61" s="121">
        <f t="shared" si="60"/>
        <v>0.003927344134</v>
      </c>
      <c r="Z61" s="121">
        <f t="shared" si="60"/>
        <v>-0.02569444444</v>
      </c>
    </row>
    <row r="62">
      <c r="A62" s="59"/>
      <c r="B62" s="58">
        <v>41465.0</v>
      </c>
      <c r="C62" s="34">
        <v>65.63</v>
      </c>
      <c r="D62" s="34">
        <v>129.54</v>
      </c>
      <c r="E62" s="34">
        <v>27.04</v>
      </c>
      <c r="F62" s="34">
        <v>16.76</v>
      </c>
      <c r="G62" s="34">
        <v>78.65</v>
      </c>
      <c r="H62" s="34">
        <v>44.99</v>
      </c>
      <c r="I62" s="34">
        <v>16.47</v>
      </c>
      <c r="J62" s="34">
        <v>25.74</v>
      </c>
      <c r="K62" s="34">
        <v>37.82</v>
      </c>
      <c r="L62" s="34">
        <v>40.74</v>
      </c>
      <c r="M62" s="34">
        <v>14.4</v>
      </c>
      <c r="N62" s="80">
        <v>1242.2</v>
      </c>
      <c r="O62" s="120">
        <f t="shared" si="2"/>
        <v>-0.01054610336</v>
      </c>
      <c r="P62" s="121">
        <f t="shared" ref="P62:Z62" si="61">(C62-C63)/C63</f>
        <v>-0.02321774074</v>
      </c>
      <c r="Q62" s="121">
        <f t="shared" si="61"/>
        <v>-0.03263385856</v>
      </c>
      <c r="R62" s="121">
        <f t="shared" si="61"/>
        <v>-0.02241503977</v>
      </c>
      <c r="S62" s="121">
        <f t="shared" si="61"/>
        <v>-0.02159953298</v>
      </c>
      <c r="T62" s="121">
        <f t="shared" si="61"/>
        <v>-0.03080714726</v>
      </c>
      <c r="U62" s="121">
        <f t="shared" si="61"/>
        <v>-0.008594094315</v>
      </c>
      <c r="V62" s="121">
        <f t="shared" si="61"/>
        <v>-0.01612903226</v>
      </c>
      <c r="W62" s="121">
        <f t="shared" si="61"/>
        <v>-0.01114099116</v>
      </c>
      <c r="X62" s="121">
        <f t="shared" si="61"/>
        <v>-0.01407716371</v>
      </c>
      <c r="Y62" s="121">
        <f t="shared" si="61"/>
        <v>-0.01308139535</v>
      </c>
      <c r="Z62" s="121">
        <f t="shared" si="61"/>
        <v>-0.02702702703</v>
      </c>
    </row>
    <row r="63">
      <c r="A63" s="59"/>
      <c r="B63" s="58">
        <v>41374.0</v>
      </c>
      <c r="C63" s="34">
        <v>67.19</v>
      </c>
      <c r="D63" s="34">
        <v>133.91</v>
      </c>
      <c r="E63" s="34">
        <v>27.66</v>
      </c>
      <c r="F63" s="34">
        <v>17.13</v>
      </c>
      <c r="G63" s="34">
        <v>81.15</v>
      </c>
      <c r="H63" s="34">
        <v>45.38</v>
      </c>
      <c r="I63" s="34">
        <v>16.74</v>
      </c>
      <c r="J63" s="34">
        <v>26.03</v>
      </c>
      <c r="K63" s="34">
        <v>38.36</v>
      </c>
      <c r="L63" s="34">
        <v>41.28</v>
      </c>
      <c r="M63" s="34">
        <v>14.8</v>
      </c>
      <c r="N63" s="80">
        <v>1255.44</v>
      </c>
      <c r="O63" s="120">
        <f t="shared" si="2"/>
        <v>0.006034088997</v>
      </c>
      <c r="P63" s="121">
        <f t="shared" ref="P63:Z63" si="62">(C63-C64)/C64</f>
        <v>0.02345773039</v>
      </c>
      <c r="Q63" s="121">
        <f t="shared" si="62"/>
        <v>0.03549334983</v>
      </c>
      <c r="R63" s="121">
        <f t="shared" si="62"/>
        <v>0.01022644266</v>
      </c>
      <c r="S63" s="121">
        <f t="shared" si="62"/>
        <v>0.01541197392</v>
      </c>
      <c r="T63" s="121">
        <f t="shared" si="62"/>
        <v>0.01653513717</v>
      </c>
      <c r="U63" s="121">
        <f t="shared" si="62"/>
        <v>-0.00219876869</v>
      </c>
      <c r="V63" s="121">
        <f t="shared" si="62"/>
        <v>0.00904159132</v>
      </c>
      <c r="W63" s="121">
        <f t="shared" si="62"/>
        <v>-0.004588910134</v>
      </c>
      <c r="X63" s="121">
        <f t="shared" si="62"/>
        <v>0.007088474665</v>
      </c>
      <c r="Y63" s="121">
        <f t="shared" si="62"/>
        <v>0.003891050584</v>
      </c>
      <c r="Z63" s="121">
        <f t="shared" si="62"/>
        <v>0.02280580511</v>
      </c>
    </row>
    <row r="64">
      <c r="A64" s="59"/>
      <c r="B64" s="58">
        <v>41343.0</v>
      </c>
      <c r="C64" s="34">
        <v>65.65</v>
      </c>
      <c r="D64" s="34">
        <v>129.32</v>
      </c>
      <c r="E64" s="34">
        <v>27.38</v>
      </c>
      <c r="F64" s="34">
        <v>16.87</v>
      </c>
      <c r="G64" s="34">
        <v>79.83</v>
      </c>
      <c r="H64" s="34">
        <v>45.48</v>
      </c>
      <c r="I64" s="34">
        <v>16.59</v>
      </c>
      <c r="J64" s="34">
        <v>26.15</v>
      </c>
      <c r="K64" s="34">
        <v>38.09</v>
      </c>
      <c r="L64" s="34">
        <v>41.12</v>
      </c>
      <c r="M64" s="34">
        <v>14.47</v>
      </c>
      <c r="N64" s="80">
        <v>1247.91</v>
      </c>
      <c r="O64" s="120">
        <f t="shared" si="2"/>
        <v>-0.008328101781</v>
      </c>
      <c r="P64" s="121">
        <f t="shared" ref="P64:Z64" si="63">(C64-C65)/C65</f>
        <v>-0.01144405963</v>
      </c>
      <c r="Q64" s="121">
        <f t="shared" si="63"/>
        <v>0.009523809524</v>
      </c>
      <c r="R64" s="121">
        <f t="shared" si="63"/>
        <v>0.004770642202</v>
      </c>
      <c r="S64" s="121">
        <f t="shared" si="63"/>
        <v>0.01139088729</v>
      </c>
      <c r="T64" s="121">
        <f t="shared" si="63"/>
        <v>0.02188940092</v>
      </c>
      <c r="U64" s="121">
        <f t="shared" si="63"/>
        <v>-0.01643598616</v>
      </c>
      <c r="V64" s="121">
        <f t="shared" si="63"/>
        <v>-0.005991611744</v>
      </c>
      <c r="W64" s="121">
        <f t="shared" si="63"/>
        <v>-0.005703422053</v>
      </c>
      <c r="X64" s="121">
        <f t="shared" si="63"/>
        <v>-0.01141967298</v>
      </c>
      <c r="Y64" s="121">
        <f t="shared" si="63"/>
        <v>-0.01579703207</v>
      </c>
      <c r="Z64" s="121">
        <f t="shared" si="63"/>
        <v>-0.004129387474</v>
      </c>
    </row>
    <row r="65">
      <c r="A65" s="59"/>
      <c r="B65" s="58">
        <v>41315.0</v>
      </c>
      <c r="C65" s="34">
        <v>66.41</v>
      </c>
      <c r="D65" s="34">
        <v>128.1</v>
      </c>
      <c r="E65" s="34">
        <v>27.25</v>
      </c>
      <c r="F65" s="34">
        <v>16.68</v>
      </c>
      <c r="G65" s="34">
        <v>78.12</v>
      </c>
      <c r="H65" s="34">
        <v>46.24</v>
      </c>
      <c r="I65" s="34">
        <v>16.69</v>
      </c>
      <c r="J65" s="34">
        <v>26.3</v>
      </c>
      <c r="K65" s="34">
        <v>38.53</v>
      </c>
      <c r="L65" s="34">
        <v>41.78</v>
      </c>
      <c r="M65" s="34">
        <v>14.53</v>
      </c>
      <c r="N65" s="80">
        <v>1258.39</v>
      </c>
      <c r="O65" s="120">
        <f t="shared" si="2"/>
        <v>-0.003152799892</v>
      </c>
      <c r="P65" s="121">
        <f t="shared" ref="P65:Z65" si="64">(C65-C66)/C66</f>
        <v>-0.00389980501</v>
      </c>
      <c r="Q65" s="121">
        <f t="shared" si="64"/>
        <v>-0.01650671785</v>
      </c>
      <c r="R65" s="121">
        <f t="shared" si="64"/>
        <v>-0.002927186242</v>
      </c>
      <c r="S65" s="121">
        <f t="shared" si="64"/>
        <v>-0.007142857143</v>
      </c>
      <c r="T65" s="121">
        <f t="shared" si="64"/>
        <v>-0.003062787136</v>
      </c>
      <c r="U65" s="121">
        <f t="shared" si="64"/>
        <v>0.008946105171</v>
      </c>
      <c r="V65" s="121">
        <f t="shared" si="64"/>
        <v>-0.009495548961</v>
      </c>
      <c r="W65" s="121">
        <f t="shared" si="64"/>
        <v>-0.003410382721</v>
      </c>
      <c r="X65" s="121">
        <f t="shared" si="64"/>
        <v>0.001559656875</v>
      </c>
      <c r="Y65" s="121">
        <f t="shared" si="64"/>
        <v>-0.01205958856</v>
      </c>
      <c r="Z65" s="121">
        <f t="shared" si="64"/>
        <v>0.00553633218</v>
      </c>
    </row>
    <row r="66">
      <c r="A66" s="59"/>
      <c r="B66" s="58">
        <v>41284.0</v>
      </c>
      <c r="C66" s="34">
        <v>66.67</v>
      </c>
      <c r="D66" s="34">
        <v>130.25</v>
      </c>
      <c r="E66" s="34">
        <v>27.33</v>
      </c>
      <c r="F66" s="34">
        <v>16.8</v>
      </c>
      <c r="G66" s="34">
        <v>78.36</v>
      </c>
      <c r="H66" s="34">
        <v>45.83</v>
      </c>
      <c r="I66" s="34">
        <v>16.85</v>
      </c>
      <c r="J66" s="34">
        <v>26.39</v>
      </c>
      <c r="K66" s="34">
        <v>38.47</v>
      </c>
      <c r="L66" s="34">
        <v>42.29</v>
      </c>
      <c r="M66" s="34">
        <v>14.45</v>
      </c>
      <c r="N66" s="80">
        <v>1262.37</v>
      </c>
      <c r="O66" s="120">
        <f t="shared" si="2"/>
        <v>0.01488925514</v>
      </c>
      <c r="P66" s="121">
        <f t="shared" ref="P66:Z66" si="65">(C66-C67)/C67</f>
        <v>0.002858002407</v>
      </c>
      <c r="Q66" s="121">
        <f t="shared" si="65"/>
        <v>0.01141481597</v>
      </c>
      <c r="R66" s="121">
        <f t="shared" si="65"/>
        <v>0.0197761194</v>
      </c>
      <c r="S66" s="121">
        <f t="shared" si="65"/>
        <v>0.01818181818</v>
      </c>
      <c r="T66" s="121">
        <f t="shared" si="65"/>
        <v>0.02996845426</v>
      </c>
      <c r="U66" s="121">
        <f t="shared" si="65"/>
        <v>0.006589062157</v>
      </c>
      <c r="V66" s="121">
        <f t="shared" si="65"/>
        <v>-0.01577102804</v>
      </c>
      <c r="W66" s="121">
        <f t="shared" si="65"/>
        <v>-0.00189107413</v>
      </c>
      <c r="X66" s="121">
        <f t="shared" si="65"/>
        <v>0.008916863362</v>
      </c>
      <c r="Y66" s="121">
        <f t="shared" si="65"/>
        <v>0.001183712121</v>
      </c>
      <c r="Z66" s="121">
        <f t="shared" si="65"/>
        <v>0.005567153793</v>
      </c>
    </row>
    <row r="67">
      <c r="A67" s="59"/>
      <c r="B67" s="41" t="s">
        <v>93</v>
      </c>
      <c r="C67" s="34">
        <v>66.48</v>
      </c>
      <c r="D67" s="34">
        <v>128.78</v>
      </c>
      <c r="E67" s="34">
        <v>26.8</v>
      </c>
      <c r="F67" s="34">
        <v>16.5</v>
      </c>
      <c r="G67" s="34">
        <v>76.08</v>
      </c>
      <c r="H67" s="34">
        <v>45.53</v>
      </c>
      <c r="I67" s="34">
        <v>17.12</v>
      </c>
      <c r="J67" s="34">
        <v>26.44</v>
      </c>
      <c r="K67" s="34">
        <v>38.13</v>
      </c>
      <c r="L67" s="34">
        <v>42.24</v>
      </c>
      <c r="M67" s="34">
        <v>14.37</v>
      </c>
      <c r="N67" s="80">
        <v>1243.85</v>
      </c>
      <c r="O67" s="120">
        <f t="shared" si="2"/>
        <v>-0.0002652349339</v>
      </c>
      <c r="P67" s="121">
        <f t="shared" ref="P67:Z67" si="66">(C67-C68)/C68</f>
        <v>-0.001051840721</v>
      </c>
      <c r="Q67" s="121">
        <f t="shared" si="66"/>
        <v>0.007668231612</v>
      </c>
      <c r="R67" s="121">
        <f t="shared" si="66"/>
        <v>-0.007407407407</v>
      </c>
      <c r="S67" s="121">
        <f t="shared" si="66"/>
        <v>-0.01551312649</v>
      </c>
      <c r="T67" s="121">
        <f t="shared" si="66"/>
        <v>-0.002752654345</v>
      </c>
      <c r="U67" s="121">
        <f t="shared" si="66"/>
        <v>-0.004373496611</v>
      </c>
      <c r="V67" s="121">
        <f t="shared" si="66"/>
        <v>-0.006384213581</v>
      </c>
      <c r="W67" s="121">
        <f t="shared" si="66"/>
        <v>0.003415559772</v>
      </c>
      <c r="X67" s="121">
        <f t="shared" si="66"/>
        <v>0.003949447077</v>
      </c>
      <c r="Y67" s="121">
        <f t="shared" si="66"/>
        <v>0.006912991657</v>
      </c>
      <c r="Z67" s="121">
        <f t="shared" si="66"/>
        <v>0.0006963788301</v>
      </c>
    </row>
    <row r="68">
      <c r="A68" s="59"/>
      <c r="B68" s="41" t="s">
        <v>94</v>
      </c>
      <c r="C68" s="34">
        <v>66.55</v>
      </c>
      <c r="D68" s="34">
        <v>127.8</v>
      </c>
      <c r="E68" s="34">
        <v>27.0</v>
      </c>
      <c r="F68" s="34">
        <v>16.76</v>
      </c>
      <c r="G68" s="34">
        <v>76.29</v>
      </c>
      <c r="H68" s="34">
        <v>45.73</v>
      </c>
      <c r="I68" s="34">
        <v>17.23</v>
      </c>
      <c r="J68" s="34">
        <v>26.35</v>
      </c>
      <c r="K68" s="34">
        <v>37.98</v>
      </c>
      <c r="L68" s="34">
        <v>41.95</v>
      </c>
      <c r="M68" s="34">
        <v>14.36</v>
      </c>
      <c r="N68" s="80">
        <v>1244.18</v>
      </c>
      <c r="O68" s="120">
        <f t="shared" si="2"/>
        <v>-0.003787302528</v>
      </c>
      <c r="P68" s="121">
        <f t="shared" ref="P68:Z68" si="67">(C68-C69)/C69</f>
        <v>-0.01843657817</v>
      </c>
      <c r="Q68" s="121">
        <f t="shared" si="67"/>
        <v>-0.001016180724</v>
      </c>
      <c r="R68" s="121">
        <f t="shared" si="67"/>
        <v>0.007462686567</v>
      </c>
      <c r="S68" s="121">
        <f t="shared" si="67"/>
        <v>-0.002380952381</v>
      </c>
      <c r="T68" s="121">
        <f t="shared" si="67"/>
        <v>-0.0114033951</v>
      </c>
      <c r="U68" s="121">
        <f t="shared" si="67"/>
        <v>0.00307084887</v>
      </c>
      <c r="V68" s="121">
        <f t="shared" si="67"/>
        <v>-0.0103388857</v>
      </c>
      <c r="W68" s="121">
        <f t="shared" si="67"/>
        <v>-0.005660377358</v>
      </c>
      <c r="X68" s="121">
        <f t="shared" si="67"/>
        <v>-0.006279434851</v>
      </c>
      <c r="Y68" s="121">
        <f t="shared" si="67"/>
        <v>-0.006630357566</v>
      </c>
      <c r="Z68" s="121">
        <f t="shared" si="67"/>
        <v>-0.004851004851</v>
      </c>
    </row>
    <row r="69">
      <c r="A69" s="59"/>
      <c r="B69" s="41" t="s">
        <v>95</v>
      </c>
      <c r="C69" s="34">
        <v>67.8</v>
      </c>
      <c r="D69" s="34">
        <v>127.93</v>
      </c>
      <c r="E69" s="34">
        <v>26.8</v>
      </c>
      <c r="F69" s="34">
        <v>16.8</v>
      </c>
      <c r="G69" s="34">
        <v>77.17</v>
      </c>
      <c r="H69" s="34">
        <v>45.59</v>
      </c>
      <c r="I69" s="34">
        <v>17.41</v>
      </c>
      <c r="J69" s="34">
        <v>26.5</v>
      </c>
      <c r="K69" s="34">
        <v>38.22</v>
      </c>
      <c r="L69" s="34">
        <v>42.23</v>
      </c>
      <c r="M69" s="34">
        <v>14.43</v>
      </c>
      <c r="N69" s="80">
        <v>1248.91</v>
      </c>
      <c r="O69" s="120">
        <f t="shared" si="2"/>
        <v>0.005142774362</v>
      </c>
      <c r="P69" s="121">
        <f t="shared" ref="P69:Z69" si="68">(C69-C70)/C70</f>
        <v>0.02016250376</v>
      </c>
      <c r="Q69" s="121">
        <f t="shared" si="68"/>
        <v>0.01757874642</v>
      </c>
      <c r="R69" s="121">
        <f t="shared" si="68"/>
        <v>0.01055806938</v>
      </c>
      <c r="S69" s="121">
        <f t="shared" si="68"/>
        <v>0.0005955926147</v>
      </c>
      <c r="T69" s="121">
        <f t="shared" si="68"/>
        <v>0.01780532841</v>
      </c>
      <c r="U69" s="121">
        <f t="shared" si="68"/>
        <v>-0.001751696956</v>
      </c>
      <c r="V69" s="121">
        <f t="shared" si="68"/>
        <v>0.009275362319</v>
      </c>
      <c r="W69" s="121">
        <f t="shared" si="68"/>
        <v>0.004548900682</v>
      </c>
      <c r="X69" s="121">
        <f t="shared" si="68"/>
        <v>0.001047668937</v>
      </c>
      <c r="Y69" s="121">
        <f t="shared" si="68"/>
        <v>0.00619490112</v>
      </c>
      <c r="Z69" s="121">
        <f t="shared" si="68"/>
        <v>0.002083333333</v>
      </c>
    </row>
    <row r="70">
      <c r="A70" s="59"/>
      <c r="B70" s="41" t="s">
        <v>96</v>
      </c>
      <c r="C70" s="34">
        <v>66.46</v>
      </c>
      <c r="D70" s="34">
        <v>125.72</v>
      </c>
      <c r="E70" s="34">
        <v>26.52</v>
      </c>
      <c r="F70" s="34">
        <v>16.79</v>
      </c>
      <c r="G70" s="34">
        <v>75.82</v>
      </c>
      <c r="H70" s="34">
        <v>45.67</v>
      </c>
      <c r="I70" s="34">
        <v>17.25</v>
      </c>
      <c r="J70" s="34">
        <v>26.38</v>
      </c>
      <c r="K70" s="34">
        <v>38.18</v>
      </c>
      <c r="L70" s="34">
        <v>41.97</v>
      </c>
      <c r="M70" s="34">
        <v>14.4</v>
      </c>
      <c r="N70" s="80">
        <v>1242.52</v>
      </c>
      <c r="O70" s="120">
        <f t="shared" si="2"/>
        <v>0.0008377098302</v>
      </c>
      <c r="P70" s="121">
        <f t="shared" ref="P70:Z70" si="69">(C70-C71)/C71</f>
        <v>0.004230885464</v>
      </c>
      <c r="Q70" s="121">
        <f t="shared" si="69"/>
        <v>0.004554534559</v>
      </c>
      <c r="R70" s="121">
        <f t="shared" si="69"/>
        <v>-0.001129943503</v>
      </c>
      <c r="S70" s="121">
        <f t="shared" si="69"/>
        <v>0.007803121248</v>
      </c>
      <c r="T70" s="121">
        <f t="shared" si="69"/>
        <v>0.002777410395</v>
      </c>
      <c r="U70" s="121">
        <f t="shared" si="69"/>
        <v>0.01624388073</v>
      </c>
      <c r="V70" s="121">
        <f t="shared" si="69"/>
        <v>0</v>
      </c>
      <c r="W70" s="121">
        <f t="shared" si="69"/>
        <v>0.01344602382</v>
      </c>
      <c r="X70" s="121">
        <f t="shared" si="69"/>
        <v>0.009518773136</v>
      </c>
      <c r="Y70" s="121">
        <f t="shared" si="69"/>
        <v>-0.004742708086</v>
      </c>
      <c r="Z70" s="121">
        <f t="shared" si="69"/>
        <v>0.01910828025</v>
      </c>
    </row>
    <row r="71">
      <c r="A71" s="59"/>
      <c r="B71" s="41" t="s">
        <v>97</v>
      </c>
      <c r="C71" s="34">
        <v>66.18</v>
      </c>
      <c r="D71" s="34">
        <v>125.15</v>
      </c>
      <c r="E71" s="34">
        <v>26.55</v>
      </c>
      <c r="F71" s="34">
        <v>16.66</v>
      </c>
      <c r="G71" s="34">
        <v>75.61</v>
      </c>
      <c r="H71" s="34">
        <v>44.94</v>
      </c>
      <c r="I71" s="34">
        <v>17.25</v>
      </c>
      <c r="J71" s="34">
        <v>26.03</v>
      </c>
      <c r="K71" s="34">
        <v>37.82</v>
      </c>
      <c r="L71" s="34">
        <v>42.17</v>
      </c>
      <c r="M71" s="34">
        <v>14.13</v>
      </c>
      <c r="N71" s="80">
        <v>1241.48</v>
      </c>
      <c r="O71" s="120">
        <f t="shared" si="2"/>
        <v>0.001258145687</v>
      </c>
      <c r="P71" s="121">
        <f t="shared" ref="P71:Z71" si="70">(C71-C72)/C72</f>
        <v>0.006693033161</v>
      </c>
      <c r="Q71" s="121">
        <f t="shared" si="70"/>
        <v>0.002965218785</v>
      </c>
      <c r="R71" s="121">
        <f t="shared" si="70"/>
        <v>0.001886792453</v>
      </c>
      <c r="S71" s="121">
        <f t="shared" si="70"/>
        <v>0.01153612629</v>
      </c>
      <c r="T71" s="121">
        <f t="shared" si="70"/>
        <v>0.004517071875</v>
      </c>
      <c r="U71" s="121">
        <f t="shared" si="70"/>
        <v>-0.01920558708</v>
      </c>
      <c r="V71" s="121">
        <f t="shared" si="70"/>
        <v>0.004659289458</v>
      </c>
      <c r="W71" s="121">
        <f t="shared" si="70"/>
        <v>0.01284046693</v>
      </c>
      <c r="X71" s="121">
        <f t="shared" si="70"/>
        <v>-0.00578338591</v>
      </c>
      <c r="Y71" s="121">
        <f t="shared" si="70"/>
        <v>-0.00212967345</v>
      </c>
      <c r="Z71" s="121">
        <f t="shared" si="70"/>
        <v>0.007127583749</v>
      </c>
    </row>
    <row r="72">
      <c r="A72" s="59"/>
      <c r="B72" s="41" t="s">
        <v>98</v>
      </c>
      <c r="C72" s="34">
        <v>65.74</v>
      </c>
      <c r="D72" s="34">
        <v>124.78</v>
      </c>
      <c r="E72" s="34">
        <v>26.5</v>
      </c>
      <c r="F72" s="34">
        <v>16.47</v>
      </c>
      <c r="G72" s="34">
        <v>75.27</v>
      </c>
      <c r="H72" s="34">
        <v>45.82</v>
      </c>
      <c r="I72" s="34">
        <v>17.17</v>
      </c>
      <c r="J72" s="34">
        <v>25.7</v>
      </c>
      <c r="K72" s="34">
        <v>38.04</v>
      </c>
      <c r="L72" s="34">
        <v>42.26</v>
      </c>
      <c r="M72" s="34">
        <v>14.03</v>
      </c>
      <c r="N72" s="80">
        <v>1239.92</v>
      </c>
      <c r="O72" s="120">
        <f t="shared" si="2"/>
        <v>-0.004400192709</v>
      </c>
      <c r="P72" s="121">
        <f t="shared" ref="P72:Z72" si="71">(C72-C73)/C73</f>
        <v>-0.02636255924</v>
      </c>
      <c r="Q72" s="121">
        <f t="shared" si="71"/>
        <v>0.003215951118</v>
      </c>
      <c r="R72" s="121">
        <f t="shared" si="71"/>
        <v>0</v>
      </c>
      <c r="S72" s="121">
        <f t="shared" si="71"/>
        <v>-0.01436265709</v>
      </c>
      <c r="T72" s="121">
        <f t="shared" si="71"/>
        <v>0.008575639823</v>
      </c>
      <c r="U72" s="121">
        <f t="shared" si="71"/>
        <v>0.05722196585</v>
      </c>
      <c r="V72" s="121">
        <f t="shared" si="71"/>
        <v>-0.001744186047</v>
      </c>
      <c r="W72" s="121">
        <f t="shared" si="71"/>
        <v>-0.005417956656</v>
      </c>
      <c r="X72" s="121">
        <f t="shared" si="71"/>
        <v>0.001316135825</v>
      </c>
      <c r="Y72" s="121">
        <f t="shared" si="71"/>
        <v>0.02101956994</v>
      </c>
      <c r="Z72" s="121">
        <f t="shared" si="71"/>
        <v>-0.00918079096</v>
      </c>
    </row>
    <row r="73">
      <c r="A73" s="59"/>
      <c r="B73" s="41" t="s">
        <v>99</v>
      </c>
      <c r="C73" s="34">
        <v>67.52</v>
      </c>
      <c r="D73" s="34">
        <v>124.38</v>
      </c>
      <c r="E73" s="34">
        <v>26.5</v>
      </c>
      <c r="F73" s="34">
        <v>16.71</v>
      </c>
      <c r="G73" s="34">
        <v>74.63</v>
      </c>
      <c r="H73" s="34">
        <v>43.34</v>
      </c>
      <c r="I73" s="34">
        <v>17.2</v>
      </c>
      <c r="J73" s="34">
        <v>25.84</v>
      </c>
      <c r="K73" s="34">
        <v>37.99</v>
      </c>
      <c r="L73" s="34">
        <v>41.39</v>
      </c>
      <c r="M73" s="34">
        <v>14.16</v>
      </c>
      <c r="N73" s="80">
        <v>1245.4</v>
      </c>
      <c r="O73" s="120">
        <f t="shared" si="2"/>
        <v>-0.007301364622</v>
      </c>
      <c r="P73" s="121">
        <f t="shared" ref="P73:Z73" si="72">(C73-C74)/C74</f>
        <v>-0.002216639574</v>
      </c>
      <c r="Q73" s="121">
        <f t="shared" si="72"/>
        <v>-0.01442155309</v>
      </c>
      <c r="R73" s="121">
        <f t="shared" si="72"/>
        <v>0.004168245548</v>
      </c>
      <c r="S73" s="121">
        <f t="shared" si="72"/>
        <v>-0.008896797153</v>
      </c>
      <c r="T73" s="121">
        <f t="shared" si="72"/>
        <v>-0.009423944784</v>
      </c>
      <c r="U73" s="121">
        <f t="shared" si="72"/>
        <v>0.002312673451</v>
      </c>
      <c r="V73" s="121">
        <f t="shared" si="72"/>
        <v>-0.0005810575247</v>
      </c>
      <c r="W73" s="121">
        <f t="shared" si="72"/>
        <v>-0.003470883147</v>
      </c>
      <c r="X73" s="121">
        <f t="shared" si="72"/>
        <v>0.001317870322</v>
      </c>
      <c r="Y73" s="121">
        <f t="shared" si="72"/>
        <v>-0.00385078219</v>
      </c>
      <c r="Z73" s="121">
        <f t="shared" si="72"/>
        <v>-0.007012622721</v>
      </c>
    </row>
    <row r="74">
      <c r="A74" s="59"/>
      <c r="B74" s="41" t="s">
        <v>100</v>
      </c>
      <c r="C74" s="34">
        <v>67.67</v>
      </c>
      <c r="D74" s="34">
        <v>126.2</v>
      </c>
      <c r="E74" s="34">
        <v>26.39</v>
      </c>
      <c r="F74" s="34">
        <v>16.86</v>
      </c>
      <c r="G74" s="34">
        <v>75.34</v>
      </c>
      <c r="H74" s="34">
        <v>43.24</v>
      </c>
      <c r="I74" s="34">
        <v>17.21</v>
      </c>
      <c r="J74" s="34">
        <v>25.93</v>
      </c>
      <c r="K74" s="34">
        <v>37.94</v>
      </c>
      <c r="L74" s="34">
        <v>41.55</v>
      </c>
      <c r="M74" s="34">
        <v>14.26</v>
      </c>
      <c r="N74" s="80">
        <v>1254.56</v>
      </c>
      <c r="O74" s="120">
        <f t="shared" si="2"/>
        <v>-0.002250693898</v>
      </c>
      <c r="P74" s="121">
        <f t="shared" ref="P74:Z74" si="73">(C74-C75)/C75</f>
        <v>-0.008498168498</v>
      </c>
      <c r="Q74" s="121">
        <f t="shared" si="73"/>
        <v>0.001746308938</v>
      </c>
      <c r="R74" s="121">
        <f t="shared" si="73"/>
        <v>-0.006026365348</v>
      </c>
      <c r="S74" s="121">
        <f t="shared" si="73"/>
        <v>-0.007067137809</v>
      </c>
      <c r="T74" s="121">
        <f t="shared" si="73"/>
        <v>0.01440689377</v>
      </c>
      <c r="U74" s="121">
        <f t="shared" si="73"/>
        <v>-0.009165902841</v>
      </c>
      <c r="V74" s="121">
        <f t="shared" si="73"/>
        <v>-0.00577700751</v>
      </c>
      <c r="W74" s="121">
        <f t="shared" si="73"/>
        <v>-0.001540238737</v>
      </c>
      <c r="X74" s="121">
        <f t="shared" si="73"/>
        <v>-0.004721930745</v>
      </c>
      <c r="Y74" s="121">
        <f t="shared" si="73"/>
        <v>0.002896451846</v>
      </c>
      <c r="Z74" s="121">
        <f t="shared" si="73"/>
        <v>-0.0172294969</v>
      </c>
    </row>
    <row r="75">
      <c r="A75" s="59"/>
      <c r="B75" s="41" t="s">
        <v>101</v>
      </c>
      <c r="C75" s="34">
        <v>68.25</v>
      </c>
      <c r="D75" s="34">
        <v>125.98</v>
      </c>
      <c r="E75" s="34">
        <v>26.55</v>
      </c>
      <c r="F75" s="34">
        <v>16.98</v>
      </c>
      <c r="G75" s="34">
        <v>74.27</v>
      </c>
      <c r="H75" s="34">
        <v>43.64</v>
      </c>
      <c r="I75" s="34">
        <v>17.31</v>
      </c>
      <c r="J75" s="34">
        <v>25.97</v>
      </c>
      <c r="K75" s="34">
        <v>38.12</v>
      </c>
      <c r="L75" s="34">
        <v>41.43</v>
      </c>
      <c r="M75" s="34">
        <v>14.51</v>
      </c>
      <c r="N75" s="80">
        <v>1257.39</v>
      </c>
      <c r="O75" s="120">
        <f t="shared" si="2"/>
        <v>0.009846361424</v>
      </c>
      <c r="P75" s="121">
        <f t="shared" ref="P75:Z75" si="74">(C75-C76)/C76</f>
        <v>0.02201257862</v>
      </c>
      <c r="Q75" s="121">
        <f t="shared" si="74"/>
        <v>0.005507223242</v>
      </c>
      <c r="R75" s="121">
        <f t="shared" si="74"/>
        <v>0.004160363086</v>
      </c>
      <c r="S75" s="121">
        <f t="shared" si="74"/>
        <v>-0.02860411899</v>
      </c>
      <c r="T75" s="121">
        <f t="shared" si="74"/>
        <v>0.02427251414</v>
      </c>
      <c r="U75" s="121">
        <f t="shared" si="74"/>
        <v>0.01464775634</v>
      </c>
      <c r="V75" s="121">
        <f t="shared" si="74"/>
        <v>-0.005172413793</v>
      </c>
      <c r="W75" s="121">
        <f t="shared" si="74"/>
        <v>0.02364998029</v>
      </c>
      <c r="X75" s="121">
        <f t="shared" si="74"/>
        <v>-0.01166709878</v>
      </c>
      <c r="Y75" s="121">
        <f t="shared" si="74"/>
        <v>0.0206947524</v>
      </c>
      <c r="Z75" s="121">
        <f t="shared" si="74"/>
        <v>-0.0006887052342</v>
      </c>
    </row>
    <row r="76">
      <c r="A76" s="59"/>
      <c r="B76" s="41" t="s">
        <v>102</v>
      </c>
      <c r="C76" s="34">
        <v>66.78</v>
      </c>
      <c r="D76" s="34">
        <v>125.29</v>
      </c>
      <c r="E76" s="34">
        <v>26.44</v>
      </c>
      <c r="F76" s="34">
        <v>17.48</v>
      </c>
      <c r="G76" s="34">
        <v>72.51</v>
      </c>
      <c r="H76" s="34">
        <v>43.01</v>
      </c>
      <c r="I76" s="34">
        <v>17.4</v>
      </c>
      <c r="J76" s="34">
        <v>25.37</v>
      </c>
      <c r="K76" s="34">
        <v>38.57</v>
      </c>
      <c r="L76" s="34">
        <v>40.59</v>
      </c>
      <c r="M76" s="34">
        <v>14.52</v>
      </c>
      <c r="N76" s="80">
        <v>1245.13</v>
      </c>
      <c r="O76" s="120">
        <f t="shared" si="2"/>
        <v>0.007818886739</v>
      </c>
      <c r="P76" s="121">
        <f t="shared" ref="P76:Z76" si="75">(C76-C77)/C77</f>
        <v>0.008913733192</v>
      </c>
      <c r="Q76" s="121">
        <f t="shared" si="75"/>
        <v>0.01449392713</v>
      </c>
      <c r="R76" s="121">
        <f t="shared" si="75"/>
        <v>-0.007507507508</v>
      </c>
      <c r="S76" s="121">
        <f t="shared" si="75"/>
        <v>0.02401874634</v>
      </c>
      <c r="T76" s="121">
        <f t="shared" si="75"/>
        <v>0.02705382436</v>
      </c>
      <c r="U76" s="121">
        <f t="shared" si="75"/>
        <v>0.01081081081</v>
      </c>
      <c r="V76" s="121">
        <f t="shared" si="75"/>
        <v>0.008695652174</v>
      </c>
      <c r="W76" s="121">
        <f t="shared" si="75"/>
        <v>0.02920892495</v>
      </c>
      <c r="X76" s="121">
        <f t="shared" si="75"/>
        <v>0.006786739755</v>
      </c>
      <c r="Y76" s="121">
        <f t="shared" si="75"/>
        <v>0.01146274608</v>
      </c>
      <c r="Z76" s="121">
        <f t="shared" si="75"/>
        <v>-0.004115226337</v>
      </c>
    </row>
    <row r="77">
      <c r="A77" s="59"/>
      <c r="B77" s="41" t="s">
        <v>103</v>
      </c>
      <c r="C77" s="34">
        <v>66.19</v>
      </c>
      <c r="D77" s="34">
        <v>123.5</v>
      </c>
      <c r="E77" s="34">
        <v>26.64</v>
      </c>
      <c r="F77" s="34">
        <v>17.07</v>
      </c>
      <c r="G77" s="34">
        <v>70.6</v>
      </c>
      <c r="H77" s="34">
        <v>42.55</v>
      </c>
      <c r="I77" s="34">
        <v>17.25</v>
      </c>
      <c r="J77" s="34">
        <v>24.65</v>
      </c>
      <c r="K77" s="34">
        <v>38.31</v>
      </c>
      <c r="L77" s="34">
        <v>40.13</v>
      </c>
      <c r="M77" s="34">
        <v>14.58</v>
      </c>
      <c r="N77" s="80">
        <v>1235.47</v>
      </c>
      <c r="O77" s="120">
        <f t="shared" si="2"/>
        <v>0.004937367822</v>
      </c>
      <c r="P77" s="121">
        <f t="shared" ref="P77:Z77" si="76">(C77-C78)/C78</f>
        <v>0.009455543694</v>
      </c>
      <c r="Q77" s="121">
        <f t="shared" si="76"/>
        <v>0.01554148508</v>
      </c>
      <c r="R77" s="121">
        <f t="shared" si="76"/>
        <v>-0.001499250375</v>
      </c>
      <c r="S77" s="121">
        <f t="shared" si="76"/>
        <v>-0.002337814144</v>
      </c>
      <c r="T77" s="121">
        <f t="shared" si="76"/>
        <v>0.002413744143</v>
      </c>
      <c r="U77" s="121">
        <f t="shared" si="76"/>
        <v>-0.03733031674</v>
      </c>
      <c r="V77" s="121">
        <f t="shared" si="76"/>
        <v>0.01470588235</v>
      </c>
      <c r="W77" s="121">
        <f t="shared" si="76"/>
        <v>0.01440329218</v>
      </c>
      <c r="X77" s="121">
        <f t="shared" si="76"/>
        <v>0.0002610966057</v>
      </c>
      <c r="Y77" s="121">
        <f t="shared" si="76"/>
        <v>-0.003723932473</v>
      </c>
      <c r="Z77" s="121">
        <f t="shared" si="76"/>
        <v>0.0125</v>
      </c>
    </row>
    <row r="78">
      <c r="A78" s="59"/>
      <c r="B78" s="41" t="s">
        <v>104</v>
      </c>
      <c r="C78" s="34">
        <v>65.57</v>
      </c>
      <c r="D78" s="34">
        <v>121.61</v>
      </c>
      <c r="E78" s="34">
        <v>26.68</v>
      </c>
      <c r="F78" s="34">
        <v>17.11</v>
      </c>
      <c r="G78" s="34">
        <v>70.43</v>
      </c>
      <c r="H78" s="34">
        <v>44.2</v>
      </c>
      <c r="I78" s="34">
        <v>17.0</v>
      </c>
      <c r="J78" s="34">
        <v>24.3</v>
      </c>
      <c r="K78" s="34">
        <v>38.3</v>
      </c>
      <c r="L78" s="34">
        <v>40.28</v>
      </c>
      <c r="M78" s="34">
        <v>14.4</v>
      </c>
      <c r="N78" s="80">
        <v>1229.4</v>
      </c>
      <c r="O78" s="120">
        <f t="shared" si="2"/>
        <v>0.002225537431</v>
      </c>
      <c r="P78" s="121">
        <f t="shared" ref="P78:Z78" si="77">(C78-C79)/C79</f>
        <v>0.01706219947</v>
      </c>
      <c r="Q78" s="121">
        <f t="shared" si="77"/>
        <v>0.01156213608</v>
      </c>
      <c r="R78" s="121">
        <f t="shared" si="77"/>
        <v>-0.006701414743</v>
      </c>
      <c r="S78" s="121">
        <f t="shared" si="77"/>
        <v>0.006470588235</v>
      </c>
      <c r="T78" s="121">
        <f t="shared" si="77"/>
        <v>0.004850905978</v>
      </c>
      <c r="U78" s="121">
        <f t="shared" si="77"/>
        <v>0.008211678832</v>
      </c>
      <c r="V78" s="121">
        <f t="shared" si="77"/>
        <v>-0.01734104046</v>
      </c>
      <c r="W78" s="121">
        <f t="shared" si="77"/>
        <v>0.01165695254</v>
      </c>
      <c r="X78" s="121">
        <f t="shared" si="77"/>
        <v>0.005249343832</v>
      </c>
      <c r="Y78" s="121">
        <f t="shared" si="77"/>
        <v>0.002988047809</v>
      </c>
      <c r="Z78" s="121">
        <f t="shared" si="77"/>
        <v>0.004184100418</v>
      </c>
    </row>
    <row r="79">
      <c r="A79" s="59"/>
      <c r="B79" s="58">
        <v>41617.0</v>
      </c>
      <c r="C79" s="34">
        <v>64.47</v>
      </c>
      <c r="D79" s="34">
        <v>120.22</v>
      </c>
      <c r="E79" s="34">
        <v>26.86</v>
      </c>
      <c r="F79" s="34">
        <v>17.0</v>
      </c>
      <c r="G79" s="34">
        <v>70.09</v>
      </c>
      <c r="H79" s="34">
        <v>43.84</v>
      </c>
      <c r="I79" s="34">
        <v>17.3</v>
      </c>
      <c r="J79" s="34">
        <v>24.02</v>
      </c>
      <c r="K79" s="34">
        <v>38.1</v>
      </c>
      <c r="L79" s="34">
        <v>40.16</v>
      </c>
      <c r="M79" s="34">
        <v>14.34</v>
      </c>
      <c r="N79" s="80">
        <v>1226.67</v>
      </c>
      <c r="O79" s="120">
        <f t="shared" si="2"/>
        <v>-0.003104454323</v>
      </c>
      <c r="P79" s="121">
        <f t="shared" ref="P79:Z79" si="78">(C79-C80)/C80</f>
        <v>-0.006778616546</v>
      </c>
      <c r="Q79" s="121">
        <f t="shared" si="78"/>
        <v>-0.003481432361</v>
      </c>
      <c r="R79" s="121">
        <f t="shared" si="78"/>
        <v>-0.01068139963</v>
      </c>
      <c r="S79" s="121">
        <f t="shared" si="78"/>
        <v>-0.001175088132</v>
      </c>
      <c r="T79" s="121">
        <f t="shared" si="78"/>
        <v>0.01344707924</v>
      </c>
      <c r="U79" s="121">
        <f t="shared" si="78"/>
        <v>-0.01372328459</v>
      </c>
      <c r="V79" s="121">
        <f t="shared" si="78"/>
        <v>0.001157407407</v>
      </c>
      <c r="W79" s="121">
        <f t="shared" si="78"/>
        <v>-0.01758691207</v>
      </c>
      <c r="X79" s="121">
        <f t="shared" si="78"/>
        <v>-0.005481597494</v>
      </c>
      <c r="Y79" s="121">
        <f t="shared" si="78"/>
        <v>0.0123519032</v>
      </c>
      <c r="Z79" s="121">
        <f t="shared" si="78"/>
        <v>-0.01713502399</v>
      </c>
    </row>
    <row r="80">
      <c r="A80" s="59"/>
      <c r="B80" s="58">
        <v>41587.0</v>
      </c>
      <c r="C80" s="34">
        <v>64.91</v>
      </c>
      <c r="D80" s="34">
        <v>120.64</v>
      </c>
      <c r="E80" s="34">
        <v>27.15</v>
      </c>
      <c r="F80" s="34">
        <v>17.02</v>
      </c>
      <c r="G80" s="34">
        <v>69.16</v>
      </c>
      <c r="H80" s="34">
        <v>44.45</v>
      </c>
      <c r="I80" s="34">
        <v>17.28</v>
      </c>
      <c r="J80" s="34">
        <v>24.45</v>
      </c>
      <c r="K80" s="34">
        <v>38.31</v>
      </c>
      <c r="L80" s="34">
        <v>39.67</v>
      </c>
      <c r="M80" s="34">
        <v>14.59</v>
      </c>
      <c r="N80" s="80">
        <v>1230.49</v>
      </c>
      <c r="O80" s="120">
        <f t="shared" si="2"/>
        <v>0.00100874517</v>
      </c>
      <c r="P80" s="121">
        <f t="shared" ref="P80:Z80" si="79">(C80-C81)/C81</f>
        <v>0.005732878835</v>
      </c>
      <c r="Q80" s="121">
        <f t="shared" si="79"/>
        <v>-0.0006626905235</v>
      </c>
      <c r="R80" s="121">
        <f t="shared" si="79"/>
        <v>-0.0003681885125</v>
      </c>
      <c r="S80" s="121">
        <f t="shared" si="79"/>
        <v>-0.004678362573</v>
      </c>
      <c r="T80" s="121">
        <f t="shared" si="79"/>
        <v>-0.001299638989</v>
      </c>
      <c r="U80" s="121">
        <f t="shared" si="79"/>
        <v>-0.01068328511</v>
      </c>
      <c r="V80" s="121">
        <f t="shared" si="79"/>
        <v>-0.01087578706</v>
      </c>
      <c r="W80" s="121">
        <f t="shared" si="79"/>
        <v>-0.004884004884</v>
      </c>
      <c r="X80" s="121">
        <f t="shared" si="79"/>
        <v>0.01028481013</v>
      </c>
      <c r="Y80" s="121">
        <f t="shared" si="79"/>
        <v>-0.003266331658</v>
      </c>
      <c r="Z80" s="121">
        <f t="shared" si="79"/>
        <v>-0.005453306067</v>
      </c>
    </row>
    <row r="81">
      <c r="A81" s="59"/>
      <c r="B81" s="58">
        <v>41556.0</v>
      </c>
      <c r="C81" s="34">
        <v>64.54</v>
      </c>
      <c r="D81" s="34">
        <v>120.72</v>
      </c>
      <c r="E81" s="34">
        <v>27.16</v>
      </c>
      <c r="F81" s="34">
        <v>17.1</v>
      </c>
      <c r="G81" s="34">
        <v>69.25</v>
      </c>
      <c r="H81" s="34">
        <v>44.93</v>
      </c>
      <c r="I81" s="34">
        <v>17.47</v>
      </c>
      <c r="J81" s="34">
        <v>24.57</v>
      </c>
      <c r="K81" s="34">
        <v>37.92</v>
      </c>
      <c r="L81" s="34">
        <v>39.8</v>
      </c>
      <c r="M81" s="34">
        <v>14.67</v>
      </c>
      <c r="N81" s="80">
        <v>1229.25</v>
      </c>
      <c r="O81" s="120">
        <f t="shared" si="2"/>
        <v>0.009899769964</v>
      </c>
      <c r="P81" s="121">
        <f t="shared" ref="P81:Z81" si="80">(C81-C82)/C82</f>
        <v>0.012868801</v>
      </c>
      <c r="Q81" s="121">
        <f t="shared" si="80"/>
        <v>0.05552155285</v>
      </c>
      <c r="R81" s="121">
        <f t="shared" si="80"/>
        <v>0.02028549962</v>
      </c>
      <c r="S81" s="121">
        <f t="shared" si="80"/>
        <v>0.03573591763</v>
      </c>
      <c r="T81" s="121">
        <f t="shared" si="80"/>
        <v>-0.005600229753</v>
      </c>
      <c r="U81" s="121">
        <f t="shared" si="80"/>
        <v>0.008303411131</v>
      </c>
      <c r="V81" s="121">
        <f t="shared" si="80"/>
        <v>0</v>
      </c>
      <c r="W81" s="121">
        <f t="shared" si="80"/>
        <v>-0.01245980707</v>
      </c>
      <c r="X81" s="121">
        <f t="shared" si="80"/>
        <v>0.004503311258</v>
      </c>
      <c r="Y81" s="121">
        <f t="shared" si="80"/>
        <v>0.0116929334</v>
      </c>
      <c r="Z81" s="121">
        <f t="shared" si="80"/>
        <v>0.0006821282401</v>
      </c>
    </row>
    <row r="82">
      <c r="A82" s="59"/>
      <c r="B82" s="58">
        <v>41526.0</v>
      </c>
      <c r="C82" s="34">
        <v>63.72</v>
      </c>
      <c r="D82" s="34">
        <v>114.37</v>
      </c>
      <c r="E82" s="34">
        <v>26.62</v>
      </c>
      <c r="F82" s="34">
        <v>16.51</v>
      </c>
      <c r="G82" s="34">
        <v>69.64</v>
      </c>
      <c r="H82" s="34">
        <v>44.56</v>
      </c>
      <c r="I82" s="34">
        <v>17.47</v>
      </c>
      <c r="J82" s="34">
        <v>24.88</v>
      </c>
      <c r="K82" s="34">
        <v>37.75</v>
      </c>
      <c r="L82" s="34">
        <v>39.34</v>
      </c>
      <c r="M82" s="34">
        <v>14.66</v>
      </c>
      <c r="N82" s="80">
        <v>1217.2</v>
      </c>
      <c r="O82" s="120">
        <f t="shared" si="2"/>
        <v>0.01544185736</v>
      </c>
      <c r="P82" s="121">
        <f t="shared" ref="P82:Z82" si="81">(C82-C83)/C83</f>
        <v>0.01110758489</v>
      </c>
      <c r="Q82" s="121">
        <f t="shared" si="81"/>
        <v>0.0283222442</v>
      </c>
      <c r="R82" s="121">
        <f t="shared" si="81"/>
        <v>0.0106302202</v>
      </c>
      <c r="S82" s="121">
        <f t="shared" si="81"/>
        <v>0.01537515375</v>
      </c>
      <c r="T82" s="121">
        <f t="shared" si="81"/>
        <v>0.02547489324</v>
      </c>
      <c r="U82" s="121">
        <f t="shared" si="81"/>
        <v>0.0345948456</v>
      </c>
      <c r="V82" s="121">
        <f t="shared" si="81"/>
        <v>0.009243212016</v>
      </c>
      <c r="W82" s="121">
        <f t="shared" si="81"/>
        <v>0.01717089125</v>
      </c>
      <c r="X82" s="121">
        <f t="shared" si="81"/>
        <v>0.01152197213</v>
      </c>
      <c r="Y82" s="121">
        <f t="shared" si="81"/>
        <v>0.004340056165</v>
      </c>
      <c r="Z82" s="121">
        <f t="shared" si="81"/>
        <v>0.008253094911</v>
      </c>
    </row>
    <row r="83">
      <c r="A83" s="59"/>
      <c r="B83" s="58">
        <v>41434.0</v>
      </c>
      <c r="C83" s="34">
        <v>63.02</v>
      </c>
      <c r="D83" s="34">
        <v>111.22</v>
      </c>
      <c r="E83" s="34">
        <v>26.34</v>
      </c>
      <c r="F83" s="34">
        <v>16.26</v>
      </c>
      <c r="G83" s="34">
        <v>67.91</v>
      </c>
      <c r="H83" s="34">
        <v>43.07</v>
      </c>
      <c r="I83" s="34">
        <v>17.31</v>
      </c>
      <c r="J83" s="34">
        <v>24.46</v>
      </c>
      <c r="K83" s="34">
        <v>37.32</v>
      </c>
      <c r="L83" s="34">
        <v>39.17</v>
      </c>
      <c r="M83" s="34">
        <v>14.54</v>
      </c>
      <c r="N83" s="80">
        <v>1198.69</v>
      </c>
      <c r="O83" s="120">
        <f t="shared" si="2"/>
        <v>0.00157084249</v>
      </c>
      <c r="P83" s="121">
        <f t="shared" ref="P83:Z83" si="82">(C83-C84)/C84</f>
        <v>-0.001426081445</v>
      </c>
      <c r="Q83" s="121">
        <f t="shared" si="82"/>
        <v>-0.005988023952</v>
      </c>
      <c r="R83" s="121">
        <f t="shared" si="82"/>
        <v>0.01268742791</v>
      </c>
      <c r="S83" s="121">
        <f t="shared" si="82"/>
        <v>0.04565916399</v>
      </c>
      <c r="T83" s="121">
        <f t="shared" si="82"/>
        <v>0.006372258447</v>
      </c>
      <c r="U83" s="121">
        <f t="shared" si="82"/>
        <v>-0.01124885216</v>
      </c>
      <c r="V83" s="121">
        <f t="shared" si="82"/>
        <v>0.009329446064</v>
      </c>
      <c r="W83" s="121">
        <f t="shared" si="82"/>
        <v>0.01032631144</v>
      </c>
      <c r="X83" s="121">
        <f t="shared" si="82"/>
        <v>-0.004534542545</v>
      </c>
      <c r="Y83" s="121">
        <f t="shared" si="82"/>
        <v>0.00230296827</v>
      </c>
      <c r="Z83" s="121">
        <f t="shared" si="82"/>
        <v>0.006228373702</v>
      </c>
    </row>
    <row r="84">
      <c r="A84" s="59"/>
      <c r="B84" s="58">
        <v>41403.0</v>
      </c>
      <c r="C84" s="34">
        <v>63.11</v>
      </c>
      <c r="D84" s="34">
        <v>111.89</v>
      </c>
      <c r="E84" s="34">
        <v>26.01</v>
      </c>
      <c r="F84" s="34">
        <v>15.55</v>
      </c>
      <c r="G84" s="34">
        <v>67.48</v>
      </c>
      <c r="H84" s="34">
        <v>43.56</v>
      </c>
      <c r="I84" s="34">
        <v>17.15</v>
      </c>
      <c r="J84" s="34">
        <v>24.21</v>
      </c>
      <c r="K84" s="34">
        <v>37.49</v>
      </c>
      <c r="L84" s="34">
        <v>39.08</v>
      </c>
      <c r="M84" s="34">
        <v>14.45</v>
      </c>
      <c r="N84" s="80">
        <v>1196.81</v>
      </c>
      <c r="O84" s="120">
        <f t="shared" si="2"/>
        <v>0.002042918024</v>
      </c>
      <c r="P84" s="121">
        <f t="shared" ref="P84:Z84" si="83">(C84-C85)/C85</f>
        <v>0.0006342159505</v>
      </c>
      <c r="Q84" s="121">
        <f t="shared" si="83"/>
        <v>0.0101110409</v>
      </c>
      <c r="R84" s="121">
        <f t="shared" si="83"/>
        <v>-0.003829950211</v>
      </c>
      <c r="S84" s="121">
        <f t="shared" si="83"/>
        <v>-0.0101845958</v>
      </c>
      <c r="T84" s="121">
        <f t="shared" si="83"/>
        <v>0</v>
      </c>
      <c r="U84" s="121">
        <f t="shared" si="83"/>
        <v>0.009735744089</v>
      </c>
      <c r="V84" s="121">
        <f t="shared" si="83"/>
        <v>-0.00406504065</v>
      </c>
      <c r="W84" s="121">
        <f t="shared" si="83"/>
        <v>-0.003293536435</v>
      </c>
      <c r="X84" s="121">
        <f t="shared" si="83"/>
        <v>0.01958118031</v>
      </c>
      <c r="Y84" s="121">
        <f t="shared" si="83"/>
        <v>-0.006103763988</v>
      </c>
      <c r="Z84" s="121">
        <f t="shared" si="83"/>
        <v>0.01403508772</v>
      </c>
    </row>
    <row r="85">
      <c r="A85" s="59"/>
      <c r="B85" s="58">
        <v>41373.0</v>
      </c>
      <c r="C85" s="34">
        <v>63.07</v>
      </c>
      <c r="D85" s="34">
        <v>110.77</v>
      </c>
      <c r="E85" s="34">
        <v>26.11</v>
      </c>
      <c r="F85" s="34">
        <v>15.71</v>
      </c>
      <c r="G85" s="34">
        <v>67.48</v>
      </c>
      <c r="H85" s="34">
        <v>43.14</v>
      </c>
      <c r="I85" s="34">
        <v>17.22</v>
      </c>
      <c r="J85" s="34">
        <v>24.29</v>
      </c>
      <c r="K85" s="34">
        <v>36.77</v>
      </c>
      <c r="L85" s="34">
        <v>39.32</v>
      </c>
      <c r="M85" s="34">
        <v>14.25</v>
      </c>
      <c r="N85" s="80">
        <v>1194.37</v>
      </c>
      <c r="O85" s="120">
        <f t="shared" si="2"/>
        <v>0.01091004503</v>
      </c>
      <c r="P85" s="121">
        <f t="shared" ref="P85:Z85" si="84">(C85-C86)/C86</f>
        <v>-0.002214839424</v>
      </c>
      <c r="Q85" s="121">
        <f t="shared" si="84"/>
        <v>0.01141344047</v>
      </c>
      <c r="R85" s="121">
        <f t="shared" si="84"/>
        <v>-0.01731275875</v>
      </c>
      <c r="S85" s="121">
        <f t="shared" si="84"/>
        <v>0.08046767538</v>
      </c>
      <c r="T85" s="121">
        <f t="shared" si="84"/>
        <v>0.01321321321</v>
      </c>
      <c r="U85" s="121">
        <f t="shared" si="84"/>
        <v>0.005594405594</v>
      </c>
      <c r="V85" s="121">
        <f t="shared" si="84"/>
        <v>-0.01992031873</v>
      </c>
      <c r="W85" s="121">
        <f t="shared" si="84"/>
        <v>0.002062706271</v>
      </c>
      <c r="X85" s="121">
        <f t="shared" si="84"/>
        <v>0.001634432035</v>
      </c>
      <c r="Y85" s="121">
        <f t="shared" si="84"/>
        <v>0</v>
      </c>
      <c r="Z85" s="121">
        <f t="shared" si="84"/>
        <v>0.0348583878</v>
      </c>
    </row>
    <row r="86">
      <c r="A86" s="59"/>
      <c r="B86" s="58">
        <v>41342.0</v>
      </c>
      <c r="C86" s="34">
        <v>63.21</v>
      </c>
      <c r="D86" s="34">
        <v>109.52</v>
      </c>
      <c r="E86" s="34">
        <v>26.57</v>
      </c>
      <c r="F86" s="34">
        <v>14.54</v>
      </c>
      <c r="G86" s="34">
        <v>66.6</v>
      </c>
      <c r="H86" s="34">
        <v>42.9</v>
      </c>
      <c r="I86" s="34">
        <v>17.57</v>
      </c>
      <c r="J86" s="34">
        <v>24.24</v>
      </c>
      <c r="K86" s="34">
        <v>36.71</v>
      </c>
      <c r="L86" s="34">
        <v>39.32</v>
      </c>
      <c r="M86" s="34">
        <v>13.77</v>
      </c>
      <c r="N86" s="80">
        <v>1181.48</v>
      </c>
      <c r="O86" s="120">
        <f t="shared" si="2"/>
        <v>-0.00201880274</v>
      </c>
      <c r="P86" s="121">
        <f t="shared" ref="P86:Z86" si="85">(C86-C87)/C87</f>
        <v>0.003174099349</v>
      </c>
      <c r="Q86" s="121">
        <f t="shared" si="85"/>
        <v>0.005970423441</v>
      </c>
      <c r="R86" s="121">
        <f t="shared" si="85"/>
        <v>0.01219047619</v>
      </c>
      <c r="S86" s="121">
        <f t="shared" si="85"/>
        <v>0.03561253561</v>
      </c>
      <c r="T86" s="121">
        <f t="shared" si="85"/>
        <v>0.008479709267</v>
      </c>
      <c r="U86" s="121">
        <f t="shared" si="85"/>
        <v>0.002805049088</v>
      </c>
      <c r="V86" s="121">
        <f t="shared" si="85"/>
        <v>-0.02007808143</v>
      </c>
      <c r="W86" s="121">
        <f t="shared" si="85"/>
        <v>0.03545493379</v>
      </c>
      <c r="X86" s="121">
        <f t="shared" si="85"/>
        <v>0.002731494127</v>
      </c>
      <c r="Y86" s="121">
        <f t="shared" si="85"/>
        <v>-0.01749125437</v>
      </c>
      <c r="Z86" s="121">
        <f t="shared" si="85"/>
        <v>0.01698670606</v>
      </c>
    </row>
    <row r="87">
      <c r="A87" s="59"/>
      <c r="B87" s="41" t="s">
        <v>105</v>
      </c>
      <c r="C87" s="34">
        <v>63.01</v>
      </c>
      <c r="D87" s="34">
        <v>108.87</v>
      </c>
      <c r="E87" s="34">
        <v>26.25</v>
      </c>
      <c r="F87" s="34">
        <v>14.04</v>
      </c>
      <c r="G87" s="34">
        <v>66.04</v>
      </c>
      <c r="H87" s="34">
        <v>42.78</v>
      </c>
      <c r="I87" s="34">
        <v>17.93</v>
      </c>
      <c r="J87" s="34">
        <v>23.41</v>
      </c>
      <c r="K87" s="34">
        <v>36.61</v>
      </c>
      <c r="L87" s="34">
        <v>40.02</v>
      </c>
      <c r="M87" s="34">
        <v>13.54</v>
      </c>
      <c r="N87" s="80">
        <v>1183.87</v>
      </c>
      <c r="O87" s="120">
        <f t="shared" si="2"/>
        <v>-0.0145338916</v>
      </c>
      <c r="P87" s="121">
        <f t="shared" ref="P87:Z87" si="86">(C87-C88)/C88</f>
        <v>-0.0004758883249</v>
      </c>
      <c r="Q87" s="121">
        <f t="shared" si="86"/>
        <v>-0.0169751693</v>
      </c>
      <c r="R87" s="121">
        <f t="shared" si="86"/>
        <v>-0.005681818182</v>
      </c>
      <c r="S87" s="121">
        <f t="shared" si="86"/>
        <v>-0.02092050209</v>
      </c>
      <c r="T87" s="121">
        <f t="shared" si="86"/>
        <v>-0.01241214296</v>
      </c>
      <c r="U87" s="121">
        <f t="shared" si="86"/>
        <v>-0.02150045746</v>
      </c>
      <c r="V87" s="121">
        <f t="shared" si="86"/>
        <v>-0.02765726681</v>
      </c>
      <c r="W87" s="121">
        <f t="shared" si="86"/>
        <v>-0.01348504003</v>
      </c>
      <c r="X87" s="121">
        <f t="shared" si="86"/>
        <v>-0.01054054054</v>
      </c>
      <c r="Y87" s="121">
        <f t="shared" si="86"/>
        <v>-0.01887717578</v>
      </c>
      <c r="Z87" s="121">
        <f t="shared" si="86"/>
        <v>-0.02589928058</v>
      </c>
    </row>
    <row r="88">
      <c r="A88" s="59"/>
      <c r="B88" s="41" t="s">
        <v>106</v>
      </c>
      <c r="C88" s="34">
        <v>63.04</v>
      </c>
      <c r="D88" s="34">
        <v>110.75</v>
      </c>
      <c r="E88" s="34">
        <v>26.4</v>
      </c>
      <c r="F88" s="34">
        <v>14.34</v>
      </c>
      <c r="G88" s="34">
        <v>66.87</v>
      </c>
      <c r="H88" s="34">
        <v>43.72</v>
      </c>
      <c r="I88" s="34">
        <v>18.44</v>
      </c>
      <c r="J88" s="34">
        <v>23.73</v>
      </c>
      <c r="K88" s="34">
        <v>37.0</v>
      </c>
      <c r="L88" s="34">
        <v>40.79</v>
      </c>
      <c r="M88" s="34">
        <v>13.9</v>
      </c>
      <c r="N88" s="80">
        <v>1201.33</v>
      </c>
      <c r="O88" s="120">
        <f t="shared" si="2"/>
        <v>0.004397735918</v>
      </c>
      <c r="P88" s="121">
        <f t="shared" ref="P88:Z88" si="87">(C88-C89)/C89</f>
        <v>0.008478643417</v>
      </c>
      <c r="Q88" s="121">
        <f t="shared" si="87"/>
        <v>0.006635157244</v>
      </c>
      <c r="R88" s="121">
        <f t="shared" si="87"/>
        <v>0.02803738318</v>
      </c>
      <c r="S88" s="121">
        <f t="shared" si="87"/>
        <v>0.0163004961</v>
      </c>
      <c r="T88" s="121">
        <f t="shared" si="87"/>
        <v>-0.01589403974</v>
      </c>
      <c r="U88" s="121">
        <f t="shared" si="87"/>
        <v>0.01063337957</v>
      </c>
      <c r="V88" s="121">
        <f t="shared" si="87"/>
        <v>0.0216066482</v>
      </c>
      <c r="W88" s="121">
        <f t="shared" si="87"/>
        <v>-0.0004212299916</v>
      </c>
      <c r="X88" s="121">
        <f t="shared" si="87"/>
        <v>-0.01148811114</v>
      </c>
      <c r="Y88" s="121">
        <f t="shared" si="87"/>
        <v>-0.005607020965</v>
      </c>
      <c r="Z88" s="121">
        <f t="shared" si="87"/>
        <v>0.005061460593</v>
      </c>
    </row>
    <row r="89">
      <c r="A89" s="59"/>
      <c r="B89" s="41" t="s">
        <v>107</v>
      </c>
      <c r="C89" s="34">
        <v>62.51</v>
      </c>
      <c r="D89" s="34">
        <v>110.02</v>
      </c>
      <c r="E89" s="34">
        <v>25.68</v>
      </c>
      <c r="F89" s="34">
        <v>14.11</v>
      </c>
      <c r="G89" s="34">
        <v>67.95</v>
      </c>
      <c r="H89" s="34">
        <v>43.26</v>
      </c>
      <c r="I89" s="34">
        <v>18.05</v>
      </c>
      <c r="J89" s="34">
        <v>23.74</v>
      </c>
      <c r="K89" s="34">
        <v>37.43</v>
      </c>
      <c r="L89" s="34">
        <v>41.02</v>
      </c>
      <c r="M89" s="34">
        <v>13.83</v>
      </c>
      <c r="N89" s="80">
        <v>1196.07</v>
      </c>
      <c r="O89" s="120">
        <f t="shared" si="2"/>
        <v>0.002648984416</v>
      </c>
      <c r="P89" s="121">
        <f t="shared" ref="P89:Z89" si="88">(C89-C90)/C90</f>
        <v>-0.002393871688</v>
      </c>
      <c r="Q89" s="121">
        <f t="shared" si="88"/>
        <v>0.008155410978</v>
      </c>
      <c r="R89" s="121">
        <f t="shared" si="88"/>
        <v>0.01102362205</v>
      </c>
      <c r="S89" s="121">
        <f t="shared" si="88"/>
        <v>0.003556187767</v>
      </c>
      <c r="T89" s="121">
        <f t="shared" si="88"/>
        <v>0.0213437547</v>
      </c>
      <c r="U89" s="121">
        <f t="shared" si="88"/>
        <v>0.01169317119</v>
      </c>
      <c r="V89" s="121">
        <f t="shared" si="88"/>
        <v>0.007816862088</v>
      </c>
      <c r="W89" s="121">
        <f t="shared" si="88"/>
        <v>-0.00335852225</v>
      </c>
      <c r="X89" s="121">
        <f t="shared" si="88"/>
        <v>0.01080205239</v>
      </c>
      <c r="Y89" s="121">
        <f t="shared" si="88"/>
        <v>-0.003885381253</v>
      </c>
      <c r="Z89" s="121">
        <f t="shared" si="88"/>
        <v>0.002173913043</v>
      </c>
    </row>
    <row r="90">
      <c r="A90" s="59"/>
      <c r="B90" s="41" t="s">
        <v>108</v>
      </c>
      <c r="C90" s="34">
        <v>62.66</v>
      </c>
      <c r="D90" s="34">
        <v>109.13</v>
      </c>
      <c r="E90" s="34">
        <v>25.4</v>
      </c>
      <c r="F90" s="34">
        <v>14.06</v>
      </c>
      <c r="G90" s="34">
        <v>66.53</v>
      </c>
      <c r="H90" s="34">
        <v>42.76</v>
      </c>
      <c r="I90" s="34">
        <v>17.91</v>
      </c>
      <c r="J90" s="34">
        <v>23.82</v>
      </c>
      <c r="K90" s="34">
        <v>37.03</v>
      </c>
      <c r="L90" s="34">
        <v>41.18</v>
      </c>
      <c r="M90" s="34">
        <v>13.8</v>
      </c>
      <c r="N90" s="80">
        <v>1192.91</v>
      </c>
      <c r="O90" s="120">
        <f t="shared" si="2"/>
        <v>-0.02046262615</v>
      </c>
      <c r="P90" s="121">
        <f t="shared" ref="P90:Z90" si="89">(C90-C91)/C91</f>
        <v>-0.0218545114</v>
      </c>
      <c r="Q90" s="121">
        <f t="shared" si="89"/>
        <v>-0.03219226676</v>
      </c>
      <c r="R90" s="121">
        <f t="shared" si="89"/>
        <v>0.0003938558488</v>
      </c>
      <c r="S90" s="121">
        <f t="shared" si="89"/>
        <v>-0.03234686855</v>
      </c>
      <c r="T90" s="121">
        <f t="shared" si="89"/>
        <v>-0.01524570752</v>
      </c>
      <c r="U90" s="121">
        <f t="shared" si="89"/>
        <v>-0.01565377532</v>
      </c>
      <c r="V90" s="121">
        <f t="shared" si="89"/>
        <v>-0.05087440382</v>
      </c>
      <c r="W90" s="121">
        <f t="shared" si="89"/>
        <v>-0.01651527663</v>
      </c>
      <c r="X90" s="121">
        <f t="shared" si="89"/>
        <v>-0.0206294631</v>
      </c>
      <c r="Y90" s="121">
        <f t="shared" si="89"/>
        <v>-0.008427642668</v>
      </c>
      <c r="Z90" s="121">
        <f t="shared" si="89"/>
        <v>-0.035639413</v>
      </c>
    </row>
    <row r="91">
      <c r="A91" s="59"/>
      <c r="B91" s="41" t="s">
        <v>109</v>
      </c>
      <c r="C91" s="34">
        <v>64.06</v>
      </c>
      <c r="D91" s="34">
        <v>112.76</v>
      </c>
      <c r="E91" s="34">
        <v>25.39</v>
      </c>
      <c r="F91" s="34">
        <v>14.53</v>
      </c>
      <c r="G91" s="34">
        <v>67.56</v>
      </c>
      <c r="H91" s="34">
        <v>43.44</v>
      </c>
      <c r="I91" s="34">
        <v>18.87</v>
      </c>
      <c r="J91" s="34">
        <v>24.22</v>
      </c>
      <c r="K91" s="34">
        <v>37.81</v>
      </c>
      <c r="L91" s="34">
        <v>41.53</v>
      </c>
      <c r="M91" s="34">
        <v>14.31</v>
      </c>
      <c r="N91" s="80">
        <v>1217.83</v>
      </c>
      <c r="O91" s="120">
        <f t="shared" si="2"/>
        <v>0.000328560985</v>
      </c>
      <c r="P91" s="121">
        <f t="shared" ref="P91:Z91" si="90">(C91-C92)/C92</f>
        <v>0.000156128025</v>
      </c>
      <c r="Q91" s="121">
        <f t="shared" si="90"/>
        <v>-0.004150843416</v>
      </c>
      <c r="R91" s="121">
        <f t="shared" si="90"/>
        <v>-0.02006947125</v>
      </c>
      <c r="S91" s="121">
        <f t="shared" si="90"/>
        <v>-0.00819112628</v>
      </c>
      <c r="T91" s="121">
        <f t="shared" si="90"/>
        <v>0.00296912114</v>
      </c>
      <c r="U91" s="121">
        <f t="shared" si="90"/>
        <v>-0.002754820937</v>
      </c>
      <c r="V91" s="121">
        <f t="shared" si="90"/>
        <v>0.0211038961</v>
      </c>
      <c r="W91" s="121">
        <f t="shared" si="90"/>
        <v>0.002483443709</v>
      </c>
      <c r="X91" s="121">
        <f t="shared" si="90"/>
        <v>0.001589403974</v>
      </c>
      <c r="Y91" s="121">
        <f t="shared" si="90"/>
        <v>0.000964087732</v>
      </c>
      <c r="Z91" s="121">
        <f t="shared" si="90"/>
        <v>-0.007628294036</v>
      </c>
    </row>
    <row r="92">
      <c r="A92" s="59"/>
      <c r="B92" s="41" t="s">
        <v>110</v>
      </c>
      <c r="C92" s="34">
        <v>64.05</v>
      </c>
      <c r="D92" s="34">
        <v>113.23</v>
      </c>
      <c r="E92" s="34">
        <v>25.91</v>
      </c>
      <c r="F92" s="34">
        <v>14.65</v>
      </c>
      <c r="G92" s="34">
        <v>67.36</v>
      </c>
      <c r="H92" s="34">
        <v>43.56</v>
      </c>
      <c r="I92" s="34">
        <v>18.48</v>
      </c>
      <c r="J92" s="34">
        <v>24.16</v>
      </c>
      <c r="K92" s="34">
        <v>37.75</v>
      </c>
      <c r="L92" s="34">
        <v>41.49</v>
      </c>
      <c r="M92" s="34">
        <v>14.42</v>
      </c>
      <c r="N92" s="80">
        <v>1217.43</v>
      </c>
      <c r="O92" s="120">
        <f t="shared" si="2"/>
        <v>0.001398336802</v>
      </c>
      <c r="P92" s="121">
        <f t="shared" ref="P92:Z92" si="91">(C92-C93)/C93</f>
        <v>0.004233301976</v>
      </c>
      <c r="Q92" s="121">
        <f t="shared" si="91"/>
        <v>0.009180035651</v>
      </c>
      <c r="R92" s="121">
        <f t="shared" si="91"/>
        <v>0.01053042122</v>
      </c>
      <c r="S92" s="121">
        <f t="shared" si="91"/>
        <v>-0.002722940776</v>
      </c>
      <c r="T92" s="121">
        <f t="shared" si="91"/>
        <v>0.004024444776</v>
      </c>
      <c r="U92" s="121">
        <f t="shared" si="91"/>
        <v>0.007866728366</v>
      </c>
      <c r="V92" s="121">
        <f t="shared" si="91"/>
        <v>-0.001620745543</v>
      </c>
      <c r="W92" s="121">
        <f t="shared" si="91"/>
        <v>0.007506255213</v>
      </c>
      <c r="X92" s="121">
        <f t="shared" si="91"/>
        <v>-0.007362608467</v>
      </c>
      <c r="Y92" s="121">
        <f t="shared" si="91"/>
        <v>0.01840942563</v>
      </c>
      <c r="Z92" s="121">
        <f t="shared" si="91"/>
        <v>-0.002076124567</v>
      </c>
    </row>
    <row r="93">
      <c r="A93" s="59"/>
      <c r="B93" s="41" t="s">
        <v>111</v>
      </c>
      <c r="C93" s="34">
        <v>63.78</v>
      </c>
      <c r="D93" s="34">
        <v>112.2</v>
      </c>
      <c r="E93" s="34">
        <v>25.64</v>
      </c>
      <c r="F93" s="34">
        <v>14.69</v>
      </c>
      <c r="G93" s="34">
        <v>67.09</v>
      </c>
      <c r="H93" s="34">
        <v>43.22</v>
      </c>
      <c r="I93" s="34">
        <v>18.51</v>
      </c>
      <c r="J93" s="34">
        <v>23.98</v>
      </c>
      <c r="K93" s="34">
        <v>38.03</v>
      </c>
      <c r="L93" s="34">
        <v>40.74</v>
      </c>
      <c r="M93" s="34">
        <v>14.45</v>
      </c>
      <c r="N93" s="80">
        <v>1215.73</v>
      </c>
      <c r="O93" s="120">
        <f t="shared" si="2"/>
        <v>0.01074991686</v>
      </c>
      <c r="P93" s="121">
        <f t="shared" ref="P93:Z93" si="92">(C93-C94)/C94</f>
        <v>0.01901262182</v>
      </c>
      <c r="Q93" s="121">
        <f t="shared" si="92"/>
        <v>-0.003729355354</v>
      </c>
      <c r="R93" s="121">
        <f t="shared" si="92"/>
        <v>0.007465618861</v>
      </c>
      <c r="S93" s="121">
        <f t="shared" si="92"/>
        <v>0.01801801802</v>
      </c>
      <c r="T93" s="121">
        <f t="shared" si="92"/>
        <v>0.03263044482</v>
      </c>
      <c r="U93" s="121">
        <f t="shared" si="92"/>
        <v>0.0124150855</v>
      </c>
      <c r="V93" s="121">
        <f t="shared" si="92"/>
        <v>0.013136289</v>
      </c>
      <c r="W93" s="121">
        <f t="shared" si="92"/>
        <v>0.003347280335</v>
      </c>
      <c r="X93" s="121">
        <f t="shared" si="92"/>
        <v>0.006350886478</v>
      </c>
      <c r="Y93" s="121">
        <f t="shared" si="92"/>
        <v>-0.0007358351729</v>
      </c>
      <c r="Z93" s="121">
        <f t="shared" si="92"/>
        <v>0.01688951443</v>
      </c>
    </row>
    <row r="94">
      <c r="A94" s="59"/>
      <c r="B94" s="41" t="s">
        <v>112</v>
      </c>
      <c r="C94" s="34">
        <v>62.59</v>
      </c>
      <c r="D94" s="34">
        <v>112.62</v>
      </c>
      <c r="E94" s="34">
        <v>25.45</v>
      </c>
      <c r="F94" s="34">
        <v>14.43</v>
      </c>
      <c r="G94" s="34">
        <v>64.97</v>
      </c>
      <c r="H94" s="34">
        <v>42.69</v>
      </c>
      <c r="I94" s="34">
        <v>18.27</v>
      </c>
      <c r="J94" s="34">
        <v>23.9</v>
      </c>
      <c r="K94" s="34">
        <v>37.79</v>
      </c>
      <c r="L94" s="34">
        <v>40.77</v>
      </c>
      <c r="M94" s="34">
        <v>14.21</v>
      </c>
      <c r="N94" s="80">
        <v>1202.8</v>
      </c>
      <c r="O94" s="120">
        <f t="shared" si="2"/>
        <v>-0.007901812963</v>
      </c>
      <c r="P94" s="121">
        <f t="shared" ref="P94:Z94" si="93">(C94-C95)/C95</f>
        <v>-0.003978357734</v>
      </c>
      <c r="Q94" s="121">
        <f t="shared" si="93"/>
        <v>-0.005387264859</v>
      </c>
      <c r="R94" s="121">
        <f t="shared" si="93"/>
        <v>-0.02115384615</v>
      </c>
      <c r="S94" s="121">
        <f t="shared" si="93"/>
        <v>-0.01096641535</v>
      </c>
      <c r="T94" s="121">
        <f t="shared" si="93"/>
        <v>-0.001229823213</v>
      </c>
      <c r="U94" s="121">
        <f t="shared" si="93"/>
        <v>-0.002103786816</v>
      </c>
      <c r="V94" s="121">
        <f t="shared" si="93"/>
        <v>-0.009219088937</v>
      </c>
      <c r="W94" s="121">
        <f t="shared" si="93"/>
        <v>0</v>
      </c>
      <c r="X94" s="121">
        <f t="shared" si="93"/>
        <v>-0.01716514954</v>
      </c>
      <c r="Y94" s="121">
        <f t="shared" si="93"/>
        <v>-0.004881620698</v>
      </c>
      <c r="Z94" s="121">
        <f t="shared" si="93"/>
        <v>-0.005598320504</v>
      </c>
    </row>
    <row r="95">
      <c r="A95" s="59"/>
      <c r="B95" s="41" t="s">
        <v>113</v>
      </c>
      <c r="C95" s="34">
        <v>62.84</v>
      </c>
      <c r="D95" s="34">
        <v>113.23</v>
      </c>
      <c r="E95" s="34">
        <v>26.0</v>
      </c>
      <c r="F95" s="34">
        <v>14.59</v>
      </c>
      <c r="G95" s="34">
        <v>65.05</v>
      </c>
      <c r="H95" s="34">
        <v>42.78</v>
      </c>
      <c r="I95" s="34">
        <v>18.44</v>
      </c>
      <c r="J95" s="34">
        <v>23.9</v>
      </c>
      <c r="K95" s="34">
        <v>38.45</v>
      </c>
      <c r="L95" s="34">
        <v>40.97</v>
      </c>
      <c r="M95" s="34">
        <v>14.29</v>
      </c>
      <c r="N95" s="80">
        <v>1212.38</v>
      </c>
      <c r="O95" s="120">
        <f t="shared" si="2"/>
        <v>0.01223992252</v>
      </c>
      <c r="P95" s="121">
        <f t="shared" ref="P95:Z95" si="94">(C95-C96)/C96</f>
        <v>-0.0001591089897</v>
      </c>
      <c r="Q95" s="121">
        <f t="shared" si="94"/>
        <v>0.009900107028</v>
      </c>
      <c r="R95" s="121">
        <f t="shared" si="94"/>
        <v>0.02161100196</v>
      </c>
      <c r="S95" s="121">
        <f t="shared" si="94"/>
        <v>0.01530967293</v>
      </c>
      <c r="T95" s="121">
        <f t="shared" si="94"/>
        <v>-0.0004609711125</v>
      </c>
      <c r="U95" s="121">
        <f t="shared" si="94"/>
        <v>0.008011310085</v>
      </c>
      <c r="V95" s="121">
        <f t="shared" si="94"/>
        <v>0.01318681319</v>
      </c>
      <c r="W95" s="121">
        <f t="shared" si="94"/>
        <v>0.004201680672</v>
      </c>
      <c r="X95" s="121">
        <f t="shared" si="94"/>
        <v>0.009716386555</v>
      </c>
      <c r="Y95" s="121">
        <f t="shared" si="94"/>
        <v>0.007624200689</v>
      </c>
      <c r="Z95" s="121">
        <f t="shared" si="94"/>
        <v>-0.002094972067</v>
      </c>
    </row>
    <row r="96">
      <c r="A96" s="59"/>
      <c r="B96" s="41" t="s">
        <v>114</v>
      </c>
      <c r="C96" s="34">
        <v>62.85</v>
      </c>
      <c r="D96" s="34">
        <v>112.12</v>
      </c>
      <c r="E96" s="34">
        <v>25.45</v>
      </c>
      <c r="F96" s="34">
        <v>14.37</v>
      </c>
      <c r="G96" s="34">
        <v>65.08</v>
      </c>
      <c r="H96" s="34">
        <v>42.44</v>
      </c>
      <c r="I96" s="34">
        <v>18.2</v>
      </c>
      <c r="J96" s="34">
        <v>23.8</v>
      </c>
      <c r="K96" s="34">
        <v>38.08</v>
      </c>
      <c r="L96" s="34">
        <v>40.66</v>
      </c>
      <c r="M96" s="34">
        <v>14.32</v>
      </c>
      <c r="N96" s="80">
        <v>1197.72</v>
      </c>
      <c r="O96" s="120">
        <f t="shared" si="2"/>
        <v>-0.006618561831</v>
      </c>
      <c r="P96" s="121">
        <f t="shared" ref="P96:Z96" si="95">(C96-C97)/C97</f>
        <v>-0.01750820697</v>
      </c>
      <c r="Q96" s="121">
        <f t="shared" si="95"/>
        <v>-0.006204573657</v>
      </c>
      <c r="R96" s="121">
        <f t="shared" si="95"/>
        <v>-0.007023019899</v>
      </c>
      <c r="S96" s="121">
        <f t="shared" si="95"/>
        <v>-0.01304945055</v>
      </c>
      <c r="T96" s="121">
        <f t="shared" si="95"/>
        <v>-0.01483499849</v>
      </c>
      <c r="U96" s="121">
        <f t="shared" si="95"/>
        <v>0.001888574127</v>
      </c>
      <c r="V96" s="121">
        <f t="shared" si="95"/>
        <v>-0.01727861771</v>
      </c>
      <c r="W96" s="121">
        <f t="shared" si="95"/>
        <v>-0.01408450704</v>
      </c>
      <c r="X96" s="121">
        <f t="shared" si="95"/>
        <v>0.003161222339</v>
      </c>
      <c r="Y96" s="121">
        <f t="shared" si="95"/>
        <v>-0.00659662839</v>
      </c>
      <c r="Z96" s="121">
        <f t="shared" si="95"/>
        <v>-0.01036627505</v>
      </c>
    </row>
    <row r="97">
      <c r="A97" s="59"/>
      <c r="B97" s="41" t="s">
        <v>115</v>
      </c>
      <c r="C97" s="34">
        <v>63.97</v>
      </c>
      <c r="D97" s="34">
        <v>112.82</v>
      </c>
      <c r="E97" s="34">
        <v>25.63</v>
      </c>
      <c r="F97" s="34">
        <v>14.56</v>
      </c>
      <c r="G97" s="34">
        <v>66.06</v>
      </c>
      <c r="H97" s="34">
        <v>42.36</v>
      </c>
      <c r="I97" s="34">
        <v>18.52</v>
      </c>
      <c r="J97" s="34">
        <v>24.14</v>
      </c>
      <c r="K97" s="34">
        <v>37.96</v>
      </c>
      <c r="L97" s="34">
        <v>40.93</v>
      </c>
      <c r="M97" s="34">
        <v>14.47</v>
      </c>
      <c r="N97" s="80">
        <v>1205.7</v>
      </c>
      <c r="O97" s="120">
        <f t="shared" si="2"/>
        <v>-0.003207724995</v>
      </c>
      <c r="P97" s="121">
        <f t="shared" ref="P97:Z97" si="96">(C97-C98)/C98</f>
        <v>-0.005132192846</v>
      </c>
      <c r="Q97" s="121">
        <f t="shared" si="96"/>
        <v>0.003825963164</v>
      </c>
      <c r="R97" s="121">
        <f t="shared" si="96"/>
        <v>0.019896538</v>
      </c>
      <c r="S97" s="121">
        <f t="shared" si="96"/>
        <v>0.0006872852234</v>
      </c>
      <c r="T97" s="121">
        <f t="shared" si="96"/>
        <v>-0.003920386007</v>
      </c>
      <c r="U97" s="121">
        <f t="shared" si="96"/>
        <v>-0.004231311707</v>
      </c>
      <c r="V97" s="121">
        <f t="shared" si="96"/>
        <v>0.03003337041</v>
      </c>
      <c r="W97" s="121">
        <f t="shared" si="96"/>
        <v>0</v>
      </c>
      <c r="X97" s="121">
        <f t="shared" si="96"/>
        <v>0.004764425622</v>
      </c>
      <c r="Y97" s="121">
        <f t="shared" si="96"/>
        <v>-0.01634222543</v>
      </c>
      <c r="Z97" s="121">
        <f t="shared" si="96"/>
        <v>0.0006915629322</v>
      </c>
    </row>
    <row r="98">
      <c r="A98" s="59"/>
      <c r="B98" s="41" t="s">
        <v>116</v>
      </c>
      <c r="C98" s="34">
        <v>64.3</v>
      </c>
      <c r="D98" s="34">
        <v>112.39</v>
      </c>
      <c r="E98" s="34">
        <v>25.13</v>
      </c>
      <c r="F98" s="34">
        <v>14.55</v>
      </c>
      <c r="G98" s="34">
        <v>66.32</v>
      </c>
      <c r="H98" s="34">
        <v>42.54</v>
      </c>
      <c r="I98" s="34">
        <v>17.98</v>
      </c>
      <c r="J98" s="34">
        <v>24.14</v>
      </c>
      <c r="K98" s="34">
        <v>37.78</v>
      </c>
      <c r="L98" s="34">
        <v>41.61</v>
      </c>
      <c r="M98" s="34">
        <v>14.46</v>
      </c>
      <c r="N98" s="80">
        <v>1209.58</v>
      </c>
      <c r="O98" s="120">
        <f t="shared" si="2"/>
        <v>-0.0174563591</v>
      </c>
      <c r="P98" s="121">
        <f t="shared" ref="P98:Z98" si="97">(C98-C99)/C99</f>
        <v>-0.004335707649</v>
      </c>
      <c r="Q98" s="121">
        <f t="shared" si="97"/>
        <v>-0.02413823044</v>
      </c>
      <c r="R98" s="121">
        <f t="shared" si="97"/>
        <v>0.01823338736</v>
      </c>
      <c r="S98" s="121">
        <f t="shared" si="97"/>
        <v>-0.01289009498</v>
      </c>
      <c r="T98" s="121">
        <f t="shared" si="97"/>
        <v>0.006526028229</v>
      </c>
      <c r="U98" s="121">
        <f t="shared" si="97"/>
        <v>-0.01913765276</v>
      </c>
      <c r="V98" s="121">
        <f t="shared" si="97"/>
        <v>-0.02652950731</v>
      </c>
      <c r="W98" s="121">
        <f t="shared" si="97"/>
        <v>-0.00658436214</v>
      </c>
      <c r="X98" s="121">
        <f t="shared" si="97"/>
        <v>-0.01793605407</v>
      </c>
      <c r="Y98" s="121">
        <f t="shared" si="97"/>
        <v>-0.01747343566</v>
      </c>
      <c r="Z98" s="121">
        <f t="shared" si="97"/>
        <v>-0.01565690946</v>
      </c>
    </row>
    <row r="99">
      <c r="A99" s="59"/>
      <c r="B99" s="41" t="s">
        <v>117</v>
      </c>
      <c r="C99" s="34">
        <v>64.58</v>
      </c>
      <c r="D99" s="34">
        <v>115.17</v>
      </c>
      <c r="E99" s="34">
        <v>24.68</v>
      </c>
      <c r="F99" s="34">
        <v>14.74</v>
      </c>
      <c r="G99" s="34">
        <v>65.89</v>
      </c>
      <c r="H99" s="34">
        <v>43.37</v>
      </c>
      <c r="I99" s="34">
        <v>18.47</v>
      </c>
      <c r="J99" s="34">
        <v>24.3</v>
      </c>
      <c r="K99" s="34">
        <v>38.47</v>
      </c>
      <c r="L99" s="34">
        <v>42.35</v>
      </c>
      <c r="M99" s="34">
        <v>14.69</v>
      </c>
      <c r="N99" s="80">
        <v>1231.07</v>
      </c>
      <c r="O99" s="120">
        <f t="shared" si="2"/>
        <v>-0.006464473642</v>
      </c>
      <c r="P99" s="121">
        <f t="shared" ref="P99:Z99" si="98">(C99-C100)/C100</f>
        <v>-0.00661436702</v>
      </c>
      <c r="Q99" s="121">
        <f t="shared" si="98"/>
        <v>-0.003633532312</v>
      </c>
      <c r="R99" s="121">
        <f t="shared" si="98"/>
        <v>0.01438553226</v>
      </c>
      <c r="S99" s="121">
        <f t="shared" si="98"/>
        <v>0.008898015058</v>
      </c>
      <c r="T99" s="121">
        <f t="shared" si="98"/>
        <v>-0.005584062783</v>
      </c>
      <c r="U99" s="121">
        <f t="shared" si="98"/>
        <v>-0.008232334782</v>
      </c>
      <c r="V99" s="121">
        <f t="shared" si="98"/>
        <v>0.003804347826</v>
      </c>
      <c r="W99" s="121">
        <f t="shared" si="98"/>
        <v>0</v>
      </c>
      <c r="X99" s="121">
        <f t="shared" si="98"/>
        <v>-0.003367875648</v>
      </c>
      <c r="Y99" s="121">
        <f t="shared" si="98"/>
        <v>-0.009124941507</v>
      </c>
      <c r="Z99" s="121">
        <f t="shared" si="98"/>
        <v>-0.004742547425</v>
      </c>
    </row>
    <row r="100">
      <c r="A100" s="59"/>
      <c r="B100" s="41" t="s">
        <v>118</v>
      </c>
      <c r="C100" s="34">
        <v>65.01</v>
      </c>
      <c r="D100" s="34">
        <v>115.59</v>
      </c>
      <c r="E100" s="34">
        <v>24.33</v>
      </c>
      <c r="F100" s="34">
        <v>14.61</v>
      </c>
      <c r="G100" s="34">
        <v>66.26</v>
      </c>
      <c r="H100" s="34">
        <v>43.73</v>
      </c>
      <c r="I100" s="34">
        <v>18.4</v>
      </c>
      <c r="J100" s="34">
        <v>24.3</v>
      </c>
      <c r="K100" s="34">
        <v>38.6</v>
      </c>
      <c r="L100" s="34">
        <v>42.74</v>
      </c>
      <c r="M100" s="34">
        <v>14.76</v>
      </c>
      <c r="N100" s="80">
        <v>1239.08</v>
      </c>
      <c r="O100" s="120">
        <f t="shared" si="2"/>
        <v>-0.001217162802</v>
      </c>
      <c r="P100" s="121">
        <f t="shared" ref="P100:Z100" si="99">(C100-C101)/C101</f>
        <v>0.006035283194</v>
      </c>
      <c r="Q100" s="121">
        <f t="shared" si="99"/>
        <v>0.02893003383</v>
      </c>
      <c r="R100" s="121">
        <f t="shared" si="99"/>
        <v>0.002472187886</v>
      </c>
      <c r="S100" s="121">
        <f t="shared" si="99"/>
        <v>0.006891798759</v>
      </c>
      <c r="T100" s="121">
        <f t="shared" si="99"/>
        <v>-0.001958126224</v>
      </c>
      <c r="U100" s="121">
        <f t="shared" si="99"/>
        <v>0.0004575611988</v>
      </c>
      <c r="V100" s="121">
        <f t="shared" si="99"/>
        <v>0.0005437737901</v>
      </c>
      <c r="W100" s="121">
        <f t="shared" si="99"/>
        <v>-0.008972267537</v>
      </c>
      <c r="X100" s="121">
        <f t="shared" si="99"/>
        <v>0.007832898172</v>
      </c>
      <c r="Y100" s="121">
        <f t="shared" si="99"/>
        <v>-0.01202034212</v>
      </c>
      <c r="Z100" s="121">
        <f t="shared" si="99"/>
        <v>0.01304049417</v>
      </c>
    </row>
    <row r="101">
      <c r="A101" s="59"/>
      <c r="B101" s="58">
        <v>41616.0</v>
      </c>
      <c r="C101" s="34">
        <v>64.62</v>
      </c>
      <c r="D101" s="34">
        <v>112.34</v>
      </c>
      <c r="E101" s="34">
        <v>24.27</v>
      </c>
      <c r="F101" s="34">
        <v>14.51</v>
      </c>
      <c r="G101" s="34">
        <v>66.39</v>
      </c>
      <c r="H101" s="34">
        <v>43.71</v>
      </c>
      <c r="I101" s="34">
        <v>18.39</v>
      </c>
      <c r="J101" s="34">
        <v>24.52</v>
      </c>
      <c r="K101" s="34">
        <v>38.3</v>
      </c>
      <c r="L101" s="34">
        <v>43.26</v>
      </c>
      <c r="M101" s="34">
        <v>14.57</v>
      </c>
      <c r="N101" s="80">
        <v>1240.59</v>
      </c>
      <c r="O101" s="120">
        <f t="shared" si="2"/>
        <v>0.002334976165</v>
      </c>
      <c r="P101" s="121">
        <f t="shared" ref="P101:Z101" si="100">(C101-C102)/C102</f>
        <v>-0.002161828289</v>
      </c>
      <c r="Q101" s="121">
        <f t="shared" si="100"/>
        <v>-0.002574802451</v>
      </c>
      <c r="R101" s="121">
        <f t="shared" si="100"/>
        <v>0.002064409579</v>
      </c>
      <c r="S101" s="121">
        <f t="shared" si="100"/>
        <v>-0.01158038147</v>
      </c>
      <c r="T101" s="121">
        <f t="shared" si="100"/>
        <v>-0.01935007386</v>
      </c>
      <c r="U101" s="121">
        <f t="shared" si="100"/>
        <v>0.0002288329519</v>
      </c>
      <c r="V101" s="121">
        <f t="shared" si="100"/>
        <v>0.01266519824</v>
      </c>
      <c r="W101" s="121">
        <f t="shared" si="100"/>
        <v>0.009884678748</v>
      </c>
      <c r="X101" s="121">
        <f t="shared" si="100"/>
        <v>-0.01744484351</v>
      </c>
      <c r="Y101" s="121">
        <f t="shared" si="100"/>
        <v>-0.005517241379</v>
      </c>
      <c r="Z101" s="121">
        <f t="shared" si="100"/>
        <v>0.002752924983</v>
      </c>
    </row>
    <row r="102">
      <c r="A102" s="59"/>
      <c r="B102" s="58">
        <v>41525.0</v>
      </c>
      <c r="C102" s="34">
        <v>64.76</v>
      </c>
      <c r="D102" s="34">
        <v>112.63</v>
      </c>
      <c r="E102" s="34">
        <v>24.22</v>
      </c>
      <c r="F102" s="34">
        <v>14.68</v>
      </c>
      <c r="G102" s="34">
        <v>67.7</v>
      </c>
      <c r="H102" s="34">
        <v>43.7</v>
      </c>
      <c r="I102" s="34">
        <v>18.16</v>
      </c>
      <c r="J102" s="34">
        <v>24.28</v>
      </c>
      <c r="K102" s="34">
        <v>38.98</v>
      </c>
      <c r="L102" s="34">
        <v>43.5</v>
      </c>
      <c r="M102" s="34">
        <v>14.53</v>
      </c>
      <c r="N102" s="80">
        <v>1237.7</v>
      </c>
      <c r="O102" s="120">
        <f t="shared" si="2"/>
        <v>0.0005011801985</v>
      </c>
      <c r="P102" s="121">
        <f t="shared" ref="P102:Z102" si="101">(C102-C103)/C103</f>
        <v>0.002476780186</v>
      </c>
      <c r="Q102" s="121">
        <f t="shared" si="101"/>
        <v>-0.0007097861769</v>
      </c>
      <c r="R102" s="121">
        <f t="shared" si="101"/>
        <v>0.002483443709</v>
      </c>
      <c r="S102" s="121">
        <f t="shared" si="101"/>
        <v>0.003417634997</v>
      </c>
      <c r="T102" s="121">
        <f t="shared" si="101"/>
        <v>0.02436072023</v>
      </c>
      <c r="U102" s="121">
        <f t="shared" si="101"/>
        <v>0.008306414398</v>
      </c>
      <c r="V102" s="121">
        <f t="shared" si="101"/>
        <v>-0.004931506849</v>
      </c>
      <c r="W102" s="121">
        <f t="shared" si="101"/>
        <v>0.004966887417</v>
      </c>
      <c r="X102" s="121">
        <f t="shared" si="101"/>
        <v>0.006974941875</v>
      </c>
      <c r="Y102" s="121">
        <f t="shared" si="101"/>
        <v>0.002766251729</v>
      </c>
      <c r="Z102" s="121">
        <f t="shared" si="101"/>
        <v>0.0027605245</v>
      </c>
    </row>
    <row r="103">
      <c r="A103" s="59"/>
      <c r="B103" s="58">
        <v>41494.0</v>
      </c>
      <c r="C103" s="34">
        <v>64.6</v>
      </c>
      <c r="D103" s="34">
        <v>112.71</v>
      </c>
      <c r="E103" s="34">
        <v>24.16</v>
      </c>
      <c r="F103" s="34">
        <v>14.63</v>
      </c>
      <c r="G103" s="34">
        <v>66.09</v>
      </c>
      <c r="H103" s="34">
        <v>43.34</v>
      </c>
      <c r="I103" s="34">
        <v>18.25</v>
      </c>
      <c r="J103" s="34">
        <v>24.16</v>
      </c>
      <c r="K103" s="34">
        <v>38.71</v>
      </c>
      <c r="L103" s="34">
        <v>43.38</v>
      </c>
      <c r="M103" s="34">
        <v>14.49</v>
      </c>
      <c r="N103" s="80">
        <v>1237.08</v>
      </c>
      <c r="O103" s="120">
        <f t="shared" si="2"/>
        <v>0.005037046666</v>
      </c>
      <c r="P103" s="121">
        <f t="shared" ref="P103:Z103" si="102">(C103-C104)/C104</f>
        <v>0.008902077151</v>
      </c>
      <c r="Q103" s="121">
        <f t="shared" si="102"/>
        <v>0.007328626329</v>
      </c>
      <c r="R103" s="121">
        <f t="shared" si="102"/>
        <v>0.003739094308</v>
      </c>
      <c r="S103" s="121">
        <f t="shared" si="102"/>
        <v>0.000683994528</v>
      </c>
      <c r="T103" s="121">
        <f t="shared" si="102"/>
        <v>0.03849780013</v>
      </c>
      <c r="U103" s="121">
        <f t="shared" si="102"/>
        <v>0.01096337765</v>
      </c>
      <c r="V103" s="121">
        <f t="shared" si="102"/>
        <v>0.01332593004</v>
      </c>
      <c r="W103" s="121">
        <f t="shared" si="102"/>
        <v>0.003322259136</v>
      </c>
      <c r="X103" s="121">
        <f t="shared" si="102"/>
        <v>0.004671684402</v>
      </c>
      <c r="Y103" s="121">
        <f t="shared" si="102"/>
        <v>-0.002987818892</v>
      </c>
      <c r="Z103" s="121">
        <f t="shared" si="102"/>
        <v>0.01399580126</v>
      </c>
    </row>
    <row r="104">
      <c r="A104" s="59"/>
      <c r="B104" s="58">
        <v>41463.0</v>
      </c>
      <c r="C104" s="34">
        <v>64.03</v>
      </c>
      <c r="D104" s="34">
        <v>111.89</v>
      </c>
      <c r="E104" s="34">
        <v>24.07</v>
      </c>
      <c r="F104" s="34">
        <v>14.62</v>
      </c>
      <c r="G104" s="34">
        <v>63.64</v>
      </c>
      <c r="H104" s="34">
        <v>42.87</v>
      </c>
      <c r="I104" s="34">
        <v>18.01</v>
      </c>
      <c r="J104" s="34">
        <v>24.08</v>
      </c>
      <c r="K104" s="34">
        <v>38.53</v>
      </c>
      <c r="L104" s="34">
        <v>43.51</v>
      </c>
      <c r="M104" s="34">
        <v>14.29</v>
      </c>
      <c r="N104" s="80">
        <v>1230.88</v>
      </c>
      <c r="O104" s="120">
        <f t="shared" si="2"/>
        <v>-0.007378853737</v>
      </c>
      <c r="P104" s="121">
        <f t="shared" ref="P104:Z104" si="103">(C104-C105)/C105</f>
        <v>-0.02169595111</v>
      </c>
      <c r="Q104" s="121">
        <f t="shared" si="103"/>
        <v>-0.02202604667</v>
      </c>
      <c r="R104" s="121">
        <f t="shared" si="103"/>
        <v>-0.02114680765</v>
      </c>
      <c r="S104" s="121">
        <f t="shared" si="103"/>
        <v>-0.03434610304</v>
      </c>
      <c r="T104" s="121">
        <f t="shared" si="103"/>
        <v>-0.008568312821</v>
      </c>
      <c r="U104" s="121">
        <f t="shared" si="103"/>
        <v>0.0002333177788</v>
      </c>
      <c r="V104" s="121">
        <f t="shared" si="103"/>
        <v>-0.004422332781</v>
      </c>
      <c r="W104" s="121">
        <f t="shared" si="103"/>
        <v>-0.01351904957</v>
      </c>
      <c r="X104" s="121">
        <f t="shared" si="103"/>
        <v>-0.0208386277</v>
      </c>
      <c r="Y104" s="121">
        <f t="shared" si="103"/>
        <v>0.003228037814</v>
      </c>
      <c r="Z104" s="121">
        <f t="shared" si="103"/>
        <v>-0.004181184669</v>
      </c>
    </row>
    <row r="105">
      <c r="A105" s="59"/>
      <c r="B105" s="58">
        <v>41433.0</v>
      </c>
      <c r="C105" s="34">
        <v>65.45</v>
      </c>
      <c r="D105" s="34">
        <v>114.41</v>
      </c>
      <c r="E105" s="34">
        <v>24.59</v>
      </c>
      <c r="F105" s="34">
        <v>15.14</v>
      </c>
      <c r="G105" s="34">
        <v>64.19</v>
      </c>
      <c r="H105" s="34">
        <v>42.86</v>
      </c>
      <c r="I105" s="34">
        <v>18.09</v>
      </c>
      <c r="J105" s="34">
        <v>24.41</v>
      </c>
      <c r="K105" s="34">
        <v>39.35</v>
      </c>
      <c r="L105" s="34">
        <v>43.37</v>
      </c>
      <c r="M105" s="34">
        <v>14.35</v>
      </c>
      <c r="N105" s="80">
        <v>1240.03</v>
      </c>
      <c r="O105" s="120">
        <f t="shared" si="2"/>
        <v>-0.01065119916</v>
      </c>
      <c r="P105" s="121">
        <f t="shared" ref="P105:Z105" si="104">(C105-C106)/C106</f>
        <v>-0.02459016393</v>
      </c>
      <c r="Q105" s="121">
        <f t="shared" si="104"/>
        <v>0.0006122092006</v>
      </c>
      <c r="R105" s="121">
        <f t="shared" si="104"/>
        <v>-0.006464646465</v>
      </c>
      <c r="S105" s="121">
        <f t="shared" si="104"/>
        <v>-0.01110385369</v>
      </c>
      <c r="T105" s="121">
        <f t="shared" si="104"/>
        <v>-0.02771887307</v>
      </c>
      <c r="U105" s="121">
        <f t="shared" si="104"/>
        <v>0.01829413162</v>
      </c>
      <c r="V105" s="121">
        <f t="shared" si="104"/>
        <v>0.009486607143</v>
      </c>
      <c r="W105" s="121">
        <f t="shared" si="104"/>
        <v>-0.01293974929</v>
      </c>
      <c r="X105" s="121">
        <f t="shared" si="104"/>
        <v>0.00331463539</v>
      </c>
      <c r="Y105" s="121">
        <f t="shared" si="104"/>
        <v>-0.00777854038</v>
      </c>
      <c r="Z105" s="121">
        <f t="shared" si="104"/>
        <v>-0.01238816242</v>
      </c>
    </row>
    <row r="106">
      <c r="A106" s="59"/>
      <c r="B106" s="58">
        <v>41402.0</v>
      </c>
      <c r="C106" s="34">
        <v>67.1</v>
      </c>
      <c r="D106" s="34">
        <v>114.34</v>
      </c>
      <c r="E106" s="34">
        <v>24.75</v>
      </c>
      <c r="F106" s="34">
        <v>15.31</v>
      </c>
      <c r="G106" s="34">
        <v>66.02</v>
      </c>
      <c r="H106" s="34">
        <v>42.09</v>
      </c>
      <c r="I106" s="34">
        <v>17.92</v>
      </c>
      <c r="J106" s="34">
        <v>24.73</v>
      </c>
      <c r="K106" s="34">
        <v>39.22</v>
      </c>
      <c r="L106" s="34">
        <v>43.71</v>
      </c>
      <c r="M106" s="34">
        <v>14.53</v>
      </c>
      <c r="N106" s="80">
        <v>1253.38</v>
      </c>
      <c r="O106" s="120">
        <f t="shared" si="2"/>
        <v>-0.0003030883104</v>
      </c>
      <c r="P106" s="121">
        <f t="shared" ref="P106:Z106" si="105">(C106-C107)/C107</f>
        <v>-0.003416010694</v>
      </c>
      <c r="Q106" s="121">
        <f t="shared" si="105"/>
        <v>0.0006125842303</v>
      </c>
      <c r="R106" s="121">
        <f t="shared" si="105"/>
        <v>0.02399669011</v>
      </c>
      <c r="S106" s="121">
        <f t="shared" si="105"/>
        <v>0.001308044474</v>
      </c>
      <c r="T106" s="121">
        <f t="shared" si="105"/>
        <v>0.01553607137</v>
      </c>
      <c r="U106" s="121">
        <f t="shared" si="105"/>
        <v>0.05383074612</v>
      </c>
      <c r="V106" s="121">
        <f t="shared" si="105"/>
        <v>-0.03239740821</v>
      </c>
      <c r="W106" s="121">
        <f t="shared" si="105"/>
        <v>-0.004027386226</v>
      </c>
      <c r="X106" s="121">
        <f t="shared" si="105"/>
        <v>0.001276487107</v>
      </c>
      <c r="Y106" s="121">
        <f t="shared" si="105"/>
        <v>-0.007267771974</v>
      </c>
      <c r="Z106" s="121">
        <f t="shared" si="105"/>
        <v>0.003453038674</v>
      </c>
    </row>
    <row r="107">
      <c r="A107" s="59"/>
      <c r="B107" s="58">
        <v>41313.0</v>
      </c>
      <c r="C107" s="34">
        <v>67.33</v>
      </c>
      <c r="D107" s="34">
        <v>114.27</v>
      </c>
      <c r="E107" s="34">
        <v>24.17</v>
      </c>
      <c r="F107" s="34">
        <v>15.29</v>
      </c>
      <c r="G107" s="34">
        <v>65.01</v>
      </c>
      <c r="H107" s="34">
        <v>39.94</v>
      </c>
      <c r="I107" s="34">
        <v>18.52</v>
      </c>
      <c r="J107" s="34">
        <v>24.83</v>
      </c>
      <c r="K107" s="34">
        <v>39.17</v>
      </c>
      <c r="L107" s="34">
        <v>44.03</v>
      </c>
      <c r="M107" s="34">
        <v>14.48</v>
      </c>
      <c r="N107" s="80">
        <v>1253.76</v>
      </c>
      <c r="O107" s="120">
        <f t="shared" si="2"/>
        <v>-0.003148554527</v>
      </c>
      <c r="P107" s="121">
        <f t="shared" ref="P107:Z107" si="106">(C107-C108)/C108</f>
        <v>0.004475607937</v>
      </c>
      <c r="Q107" s="121">
        <f t="shared" si="106"/>
        <v>-0.0004373687894</v>
      </c>
      <c r="R107" s="121">
        <f t="shared" si="106"/>
        <v>-0.1097605893</v>
      </c>
      <c r="S107" s="121">
        <f t="shared" si="106"/>
        <v>0.005259697567</v>
      </c>
      <c r="T107" s="121">
        <f t="shared" si="106"/>
        <v>-0.008389261745</v>
      </c>
      <c r="U107" s="121">
        <f t="shared" si="106"/>
        <v>-0.009424603175</v>
      </c>
      <c r="V107" s="121">
        <f t="shared" si="106"/>
        <v>0.007616974973</v>
      </c>
      <c r="W107" s="121">
        <f t="shared" si="106"/>
        <v>0.004449838188</v>
      </c>
      <c r="X107" s="121">
        <f t="shared" si="106"/>
        <v>0.00487429451</v>
      </c>
      <c r="Y107" s="121">
        <f t="shared" si="106"/>
        <v>-0.009225922592</v>
      </c>
      <c r="Z107" s="121">
        <f t="shared" si="106"/>
        <v>-0.004126547455</v>
      </c>
    </row>
    <row r="108">
      <c r="A108" s="59"/>
      <c r="B108" s="58">
        <v>41282.0</v>
      </c>
      <c r="C108" s="34">
        <v>67.03</v>
      </c>
      <c r="D108" s="34">
        <v>114.32</v>
      </c>
      <c r="E108" s="34">
        <v>27.15</v>
      </c>
      <c r="F108" s="34">
        <v>15.21</v>
      </c>
      <c r="G108" s="34">
        <v>65.56</v>
      </c>
      <c r="H108" s="34">
        <v>40.32</v>
      </c>
      <c r="I108" s="34">
        <v>18.38</v>
      </c>
      <c r="J108" s="34">
        <v>24.72</v>
      </c>
      <c r="K108" s="34">
        <v>38.98</v>
      </c>
      <c r="L108" s="34">
        <v>44.44</v>
      </c>
      <c r="M108" s="34">
        <v>14.54</v>
      </c>
      <c r="N108" s="80">
        <v>1257.72</v>
      </c>
      <c r="O108" s="120">
        <f t="shared" si="2"/>
        <v>0.02095949347</v>
      </c>
      <c r="P108" s="121">
        <f t="shared" ref="P108:Z108" si="107">(C108-C109)/C109</f>
        <v>0.002992667963</v>
      </c>
      <c r="Q108" s="121">
        <f t="shared" si="107"/>
        <v>0.0264882823</v>
      </c>
      <c r="R108" s="121">
        <f t="shared" si="107"/>
        <v>0.01230425056</v>
      </c>
      <c r="S108" s="121">
        <f t="shared" si="107"/>
        <v>0.02080536913</v>
      </c>
      <c r="T108" s="121">
        <f t="shared" si="107"/>
        <v>0.1014784946</v>
      </c>
      <c r="U108" s="121">
        <f t="shared" si="107"/>
        <v>0.01536136993</v>
      </c>
      <c r="V108" s="121">
        <f t="shared" si="107"/>
        <v>-0.024933687</v>
      </c>
      <c r="W108" s="121">
        <f t="shared" si="107"/>
        <v>0.022755482</v>
      </c>
      <c r="X108" s="121">
        <f t="shared" si="107"/>
        <v>0.03395225464</v>
      </c>
      <c r="Y108" s="121">
        <f t="shared" si="107"/>
        <v>0.02137439669</v>
      </c>
      <c r="Z108" s="121">
        <f t="shared" si="107"/>
        <v>0.02250351617</v>
      </c>
    </row>
    <row r="109">
      <c r="A109" s="59"/>
      <c r="B109" s="41" t="s">
        <v>119</v>
      </c>
      <c r="C109" s="34">
        <v>66.83</v>
      </c>
      <c r="D109" s="34">
        <v>111.37</v>
      </c>
      <c r="E109" s="34">
        <v>26.82</v>
      </c>
      <c r="F109" s="34">
        <v>14.9</v>
      </c>
      <c r="G109" s="34">
        <v>59.52</v>
      </c>
      <c r="H109" s="34">
        <v>39.71</v>
      </c>
      <c r="I109" s="34">
        <v>18.85</v>
      </c>
      <c r="J109" s="34">
        <v>24.17</v>
      </c>
      <c r="K109" s="34">
        <v>37.7</v>
      </c>
      <c r="L109" s="34">
        <v>43.51</v>
      </c>
      <c r="M109" s="34">
        <v>14.22</v>
      </c>
      <c r="N109" s="80">
        <v>1231.9</v>
      </c>
      <c r="O109" s="120">
        <f t="shared" si="2"/>
        <v>0.004009845311</v>
      </c>
      <c r="P109" s="121">
        <f t="shared" ref="P109:Z109" si="108">(C109-C110)/C110</f>
        <v>0.009364144389</v>
      </c>
      <c r="Q109" s="121">
        <f t="shared" si="108"/>
        <v>0.01865910546</v>
      </c>
      <c r="R109" s="121">
        <f t="shared" si="108"/>
        <v>-0.006298629122</v>
      </c>
      <c r="S109" s="121">
        <f t="shared" si="108"/>
        <v>-0.0006706908115</v>
      </c>
      <c r="T109" s="121">
        <f t="shared" si="108"/>
        <v>0.05964037743</v>
      </c>
      <c r="U109" s="121">
        <f t="shared" si="108"/>
        <v>0.008636017272</v>
      </c>
      <c r="V109" s="121">
        <f t="shared" si="108"/>
        <v>0.1062206573</v>
      </c>
      <c r="W109" s="121">
        <f t="shared" si="108"/>
        <v>0.00498960499</v>
      </c>
      <c r="X109" s="121">
        <f t="shared" si="108"/>
        <v>0.02949208083</v>
      </c>
      <c r="Y109" s="121">
        <f t="shared" si="108"/>
        <v>-0.004575611988</v>
      </c>
      <c r="Z109" s="121">
        <f t="shared" si="108"/>
        <v>-0.01112656467</v>
      </c>
    </row>
    <row r="110">
      <c r="A110" s="59"/>
      <c r="B110" s="41" t="s">
        <v>120</v>
      </c>
      <c r="C110" s="34">
        <v>66.21</v>
      </c>
      <c r="D110" s="34">
        <v>109.33</v>
      </c>
      <c r="E110" s="34">
        <v>26.99</v>
      </c>
      <c r="F110" s="34">
        <v>14.91</v>
      </c>
      <c r="G110" s="34">
        <v>56.17</v>
      </c>
      <c r="H110" s="34">
        <v>39.37</v>
      </c>
      <c r="I110" s="34">
        <v>17.04</v>
      </c>
      <c r="J110" s="34">
        <v>24.05</v>
      </c>
      <c r="K110" s="34">
        <v>36.62</v>
      </c>
      <c r="L110" s="34">
        <v>43.71</v>
      </c>
      <c r="M110" s="34">
        <v>14.38</v>
      </c>
      <c r="N110" s="80">
        <v>1226.98</v>
      </c>
      <c r="O110" s="120">
        <f t="shared" si="2"/>
        <v>0.003205075794</v>
      </c>
      <c r="P110" s="121">
        <f t="shared" ref="P110:Z110" si="109">(C110-C111)/C111</f>
        <v>-0.003311756736</v>
      </c>
      <c r="Q110" s="121">
        <f t="shared" si="109"/>
        <v>0.01100425375</v>
      </c>
      <c r="R110" s="121">
        <f t="shared" si="109"/>
        <v>0.009349289454</v>
      </c>
      <c r="S110" s="121">
        <f t="shared" si="109"/>
        <v>0.002016129032</v>
      </c>
      <c r="T110" s="121">
        <f t="shared" si="109"/>
        <v>0.0005343783399</v>
      </c>
      <c r="U110" s="121">
        <f t="shared" si="109"/>
        <v>-0.003543406732</v>
      </c>
      <c r="V110" s="121">
        <f t="shared" si="109"/>
        <v>0.02588801927</v>
      </c>
      <c r="W110" s="121">
        <f t="shared" si="109"/>
        <v>-0.01555464593</v>
      </c>
      <c r="X110" s="121">
        <f t="shared" si="109"/>
        <v>-0.004350190321</v>
      </c>
      <c r="Y110" s="121">
        <f t="shared" si="109"/>
        <v>-0.002510269283</v>
      </c>
      <c r="Z110" s="121">
        <f t="shared" si="109"/>
        <v>0.009831460674</v>
      </c>
    </row>
    <row r="111">
      <c r="A111" s="59"/>
      <c r="B111" s="41" t="s">
        <v>121</v>
      </c>
      <c r="C111" s="34">
        <v>66.43</v>
      </c>
      <c r="D111" s="34">
        <v>108.14</v>
      </c>
      <c r="E111" s="34">
        <v>26.74</v>
      </c>
      <c r="F111" s="34">
        <v>14.88</v>
      </c>
      <c r="G111" s="34">
        <v>56.14</v>
      </c>
      <c r="H111" s="34">
        <v>39.51</v>
      </c>
      <c r="I111" s="34">
        <v>16.61</v>
      </c>
      <c r="J111" s="34">
        <v>24.43</v>
      </c>
      <c r="K111" s="34">
        <v>36.78</v>
      </c>
      <c r="L111" s="34">
        <v>43.82</v>
      </c>
      <c r="M111" s="34">
        <v>14.24</v>
      </c>
      <c r="N111" s="80">
        <v>1223.06</v>
      </c>
      <c r="O111" s="120">
        <f t="shared" si="2"/>
        <v>-0.00424173838</v>
      </c>
      <c r="P111" s="121">
        <f t="shared" ref="P111:Z111" si="110">(C111-C112)/C112</f>
        <v>0.018708787</v>
      </c>
      <c r="Q111" s="121">
        <f t="shared" si="110"/>
        <v>0.0002774951438</v>
      </c>
      <c r="R111" s="121">
        <f t="shared" si="110"/>
        <v>-0.01510128913</v>
      </c>
      <c r="S111" s="121">
        <f t="shared" si="110"/>
        <v>0.00202020202</v>
      </c>
      <c r="T111" s="121">
        <f t="shared" si="110"/>
        <v>-0.01266268027</v>
      </c>
      <c r="U111" s="121">
        <f t="shared" si="110"/>
        <v>-0.004785894207</v>
      </c>
      <c r="V111" s="121">
        <f t="shared" si="110"/>
        <v>0.006056935191</v>
      </c>
      <c r="W111" s="121">
        <f t="shared" si="110"/>
        <v>-0.001226492232</v>
      </c>
      <c r="X111" s="121">
        <f t="shared" si="110"/>
        <v>-0.01815269621</v>
      </c>
      <c r="Y111" s="121">
        <f t="shared" si="110"/>
        <v>0.006199770379</v>
      </c>
      <c r="Z111" s="121">
        <f t="shared" si="110"/>
        <v>0.003523608175</v>
      </c>
    </row>
    <row r="112">
      <c r="A112" s="59"/>
      <c r="B112" s="41" t="s">
        <v>122</v>
      </c>
      <c r="C112" s="34">
        <v>65.21</v>
      </c>
      <c r="D112" s="34">
        <v>108.11</v>
      </c>
      <c r="E112" s="34">
        <v>27.15</v>
      </c>
      <c r="F112" s="34">
        <v>14.85</v>
      </c>
      <c r="G112" s="34">
        <v>56.86</v>
      </c>
      <c r="H112" s="34">
        <v>39.7</v>
      </c>
      <c r="I112" s="34">
        <v>16.51</v>
      </c>
      <c r="J112" s="34">
        <v>24.46</v>
      </c>
      <c r="K112" s="34">
        <v>37.46</v>
      </c>
      <c r="L112" s="34">
        <v>43.55</v>
      </c>
      <c r="M112" s="34">
        <v>14.19</v>
      </c>
      <c r="N112" s="80">
        <v>1228.27</v>
      </c>
      <c r="O112" s="120">
        <f t="shared" si="2"/>
        <v>-0.005223856421</v>
      </c>
      <c r="P112" s="121">
        <f t="shared" ref="P112:Z112" si="111">(C112-C113)/C113</f>
        <v>-0.01032023069</v>
      </c>
      <c r="Q112" s="121">
        <f t="shared" si="111"/>
        <v>-0.006707092981</v>
      </c>
      <c r="R112" s="121">
        <f t="shared" si="111"/>
        <v>0.01914414414</v>
      </c>
      <c r="S112" s="121">
        <f t="shared" si="111"/>
        <v>0.0108917631</v>
      </c>
      <c r="T112" s="121">
        <f t="shared" si="111"/>
        <v>0.01535714286</v>
      </c>
      <c r="U112" s="121">
        <f t="shared" si="111"/>
        <v>-0.01366459627</v>
      </c>
      <c r="V112" s="121">
        <f t="shared" si="111"/>
        <v>-0.009003601441</v>
      </c>
      <c r="W112" s="121">
        <f t="shared" si="111"/>
        <v>0.006998764924</v>
      </c>
      <c r="X112" s="121">
        <f t="shared" si="111"/>
        <v>-0.005310674456</v>
      </c>
      <c r="Y112" s="121">
        <f t="shared" si="111"/>
        <v>-0.001833600733</v>
      </c>
      <c r="Z112" s="121">
        <f t="shared" si="111"/>
        <v>0.0007052186178</v>
      </c>
    </row>
    <row r="113">
      <c r="A113" s="59"/>
      <c r="B113" s="41" t="s">
        <v>123</v>
      </c>
      <c r="C113" s="34">
        <v>65.89</v>
      </c>
      <c r="D113" s="34">
        <v>108.84</v>
      </c>
      <c r="E113" s="34">
        <v>26.64</v>
      </c>
      <c r="F113" s="34">
        <v>14.69</v>
      </c>
      <c r="G113" s="34">
        <v>56.0</v>
      </c>
      <c r="H113" s="34">
        <v>40.25</v>
      </c>
      <c r="I113" s="34">
        <v>16.66</v>
      </c>
      <c r="J113" s="34">
        <v>24.29</v>
      </c>
      <c r="K113" s="34">
        <v>37.66</v>
      </c>
      <c r="L113" s="34">
        <v>43.63</v>
      </c>
      <c r="M113" s="34">
        <v>14.18</v>
      </c>
      <c r="N113" s="80">
        <v>1234.72</v>
      </c>
      <c r="O113" s="120">
        <f t="shared" si="2"/>
        <v>0.0039598325</v>
      </c>
      <c r="P113" s="121">
        <f t="shared" ref="P113:Z113" si="112">(C113-C114)/C114</f>
        <v>-0.001364049712</v>
      </c>
      <c r="Q113" s="121">
        <f t="shared" si="112"/>
        <v>0.01843361093</v>
      </c>
      <c r="R113" s="121">
        <f t="shared" si="112"/>
        <v>-0.02310231023</v>
      </c>
      <c r="S113" s="121">
        <f t="shared" si="112"/>
        <v>0.07856093979</v>
      </c>
      <c r="T113" s="121">
        <f t="shared" si="112"/>
        <v>0.001072577762</v>
      </c>
      <c r="U113" s="121">
        <f t="shared" si="112"/>
        <v>-0.003466204506</v>
      </c>
      <c r="V113" s="121">
        <f t="shared" si="112"/>
        <v>0.003614457831</v>
      </c>
      <c r="W113" s="121">
        <f t="shared" si="112"/>
        <v>0.004549214227</v>
      </c>
      <c r="X113" s="121">
        <f t="shared" si="112"/>
        <v>0.003196590304</v>
      </c>
      <c r="Y113" s="121">
        <f t="shared" si="112"/>
        <v>0.01229698376</v>
      </c>
      <c r="Z113" s="121">
        <f t="shared" si="112"/>
        <v>0.004249291785</v>
      </c>
    </row>
    <row r="114">
      <c r="A114" s="59"/>
      <c r="B114" s="41" t="s">
        <v>124</v>
      </c>
      <c r="C114" s="34">
        <v>65.98</v>
      </c>
      <c r="D114" s="34">
        <v>106.87</v>
      </c>
      <c r="E114" s="34">
        <v>27.27</v>
      </c>
      <c r="F114" s="34">
        <v>13.62</v>
      </c>
      <c r="G114" s="34">
        <v>55.94</v>
      </c>
      <c r="H114" s="34">
        <v>40.39</v>
      </c>
      <c r="I114" s="34">
        <v>16.6</v>
      </c>
      <c r="J114" s="34">
        <v>24.18</v>
      </c>
      <c r="K114" s="34">
        <v>37.54</v>
      </c>
      <c r="L114" s="34">
        <v>43.1</v>
      </c>
      <c r="M114" s="34">
        <v>14.12</v>
      </c>
      <c r="N114" s="80">
        <v>1229.85</v>
      </c>
      <c r="O114" s="120">
        <f t="shared" si="2"/>
        <v>-0.007969477225</v>
      </c>
      <c r="P114" s="121">
        <f t="shared" ref="P114:Z114" si="113">(C114-C115)/C115</f>
        <v>-0.005276647068</v>
      </c>
      <c r="Q114" s="121">
        <f t="shared" si="113"/>
        <v>0.01500617343</v>
      </c>
      <c r="R114" s="121">
        <f t="shared" si="113"/>
        <v>-0.0215285253</v>
      </c>
      <c r="S114" s="121">
        <f t="shared" si="113"/>
        <v>0.0007347538575</v>
      </c>
      <c r="T114" s="121">
        <f t="shared" si="113"/>
        <v>-0.01997196917</v>
      </c>
      <c r="U114" s="121">
        <f t="shared" si="113"/>
        <v>-0.01198630137</v>
      </c>
      <c r="V114" s="121">
        <f t="shared" si="113"/>
        <v>0.004842615012</v>
      </c>
      <c r="W114" s="121">
        <f t="shared" si="113"/>
        <v>-0.004528612598</v>
      </c>
      <c r="X114" s="121">
        <f t="shared" si="113"/>
        <v>-0.007928118393</v>
      </c>
      <c r="Y114" s="121">
        <f t="shared" si="113"/>
        <v>-0.007141211702</v>
      </c>
      <c r="Z114" s="121">
        <f t="shared" si="113"/>
        <v>-0.001414427157</v>
      </c>
    </row>
    <row r="115">
      <c r="A115" s="59"/>
      <c r="B115" s="41" t="s">
        <v>125</v>
      </c>
      <c r="C115" s="34">
        <v>66.33</v>
      </c>
      <c r="D115" s="34">
        <v>105.29</v>
      </c>
      <c r="E115" s="34">
        <v>27.87</v>
      </c>
      <c r="F115" s="34">
        <v>13.61</v>
      </c>
      <c r="G115" s="34">
        <v>57.08</v>
      </c>
      <c r="H115" s="34">
        <v>40.88</v>
      </c>
      <c r="I115" s="34">
        <v>16.52</v>
      </c>
      <c r="J115" s="34">
        <v>24.29</v>
      </c>
      <c r="K115" s="34">
        <v>37.84</v>
      </c>
      <c r="L115" s="34">
        <v>43.41</v>
      </c>
      <c r="M115" s="34">
        <v>14.14</v>
      </c>
      <c r="N115" s="80">
        <v>1239.73</v>
      </c>
      <c r="O115" s="120">
        <f t="shared" si="2"/>
        <v>0.0004357685262</v>
      </c>
      <c r="P115" s="121">
        <f t="shared" ref="P115:Z115" si="114">(C115-C116)/C116</f>
        <v>0.0001507840772</v>
      </c>
      <c r="Q115" s="121">
        <f t="shared" si="114"/>
        <v>0.02462047489</v>
      </c>
      <c r="R115" s="121">
        <f t="shared" si="114"/>
        <v>-0.004642857143</v>
      </c>
      <c r="S115" s="121">
        <f t="shared" si="114"/>
        <v>0.002209131075</v>
      </c>
      <c r="T115" s="121">
        <f t="shared" si="114"/>
        <v>0.01062322946</v>
      </c>
      <c r="U115" s="121">
        <f t="shared" si="114"/>
        <v>-0.002196729314</v>
      </c>
      <c r="V115" s="121">
        <f t="shared" si="114"/>
        <v>-0.01314217443</v>
      </c>
      <c r="W115" s="121">
        <f t="shared" si="114"/>
        <v>-0.00164406083</v>
      </c>
      <c r="X115" s="121">
        <f t="shared" si="114"/>
        <v>0.002649708532</v>
      </c>
      <c r="Y115" s="121">
        <f t="shared" si="114"/>
        <v>0.004396112911</v>
      </c>
      <c r="Z115" s="121">
        <f t="shared" si="114"/>
        <v>-0.001412429379</v>
      </c>
    </row>
    <row r="116">
      <c r="A116" s="59"/>
      <c r="B116" s="41" t="s">
        <v>126</v>
      </c>
      <c r="C116" s="34">
        <v>66.32</v>
      </c>
      <c r="D116" s="34">
        <v>102.76</v>
      </c>
      <c r="E116" s="34">
        <v>28.0</v>
      </c>
      <c r="F116" s="34">
        <v>13.58</v>
      </c>
      <c r="G116" s="34">
        <v>56.48</v>
      </c>
      <c r="H116" s="34">
        <v>40.97</v>
      </c>
      <c r="I116" s="34">
        <v>16.74</v>
      </c>
      <c r="J116" s="34">
        <v>24.33</v>
      </c>
      <c r="K116" s="34">
        <v>37.74</v>
      </c>
      <c r="L116" s="34">
        <v>43.22</v>
      </c>
      <c r="M116" s="34">
        <v>14.16</v>
      </c>
      <c r="N116" s="80">
        <v>1239.19</v>
      </c>
      <c r="O116" s="120">
        <f t="shared" si="2"/>
        <v>0.004002430626</v>
      </c>
      <c r="P116" s="121">
        <f t="shared" ref="P116:Z116" si="115">(C116-C117)/C117</f>
        <v>0.001964042907</v>
      </c>
      <c r="Q116" s="121">
        <f t="shared" si="115"/>
        <v>0.004692999609</v>
      </c>
      <c r="R116" s="121">
        <f t="shared" si="115"/>
        <v>-0.01164842923</v>
      </c>
      <c r="S116" s="121">
        <f t="shared" si="115"/>
        <v>0.006671608599</v>
      </c>
      <c r="T116" s="121">
        <f t="shared" si="115"/>
        <v>-0.001590949266</v>
      </c>
      <c r="U116" s="121">
        <f t="shared" si="115"/>
        <v>0.02373813093</v>
      </c>
      <c r="V116" s="121">
        <f t="shared" si="115"/>
        <v>0.01025950513</v>
      </c>
      <c r="W116" s="121">
        <f t="shared" si="115"/>
        <v>0.006203473945</v>
      </c>
      <c r="X116" s="121">
        <f t="shared" si="115"/>
        <v>0.0005302226935</v>
      </c>
      <c r="Y116" s="121">
        <f t="shared" si="115"/>
        <v>-0.001386321627</v>
      </c>
      <c r="Z116" s="121">
        <f t="shared" si="115"/>
        <v>0.01142857143</v>
      </c>
    </row>
    <row r="117">
      <c r="A117" s="59"/>
      <c r="B117" s="41" t="s">
        <v>127</v>
      </c>
      <c r="C117" s="34">
        <v>66.19</v>
      </c>
      <c r="D117" s="34">
        <v>102.28</v>
      </c>
      <c r="E117" s="34">
        <v>28.33</v>
      </c>
      <c r="F117" s="34">
        <v>13.49</v>
      </c>
      <c r="G117" s="34">
        <v>56.57</v>
      </c>
      <c r="H117" s="34">
        <v>40.02</v>
      </c>
      <c r="I117" s="34">
        <v>16.57</v>
      </c>
      <c r="J117" s="34">
        <v>24.18</v>
      </c>
      <c r="K117" s="34">
        <v>37.72</v>
      </c>
      <c r="L117" s="34">
        <v>43.28</v>
      </c>
      <c r="M117" s="34">
        <v>14.0</v>
      </c>
      <c r="N117" s="80">
        <v>1234.25</v>
      </c>
      <c r="O117" s="120">
        <f t="shared" si="2"/>
        <v>0.001306139668</v>
      </c>
      <c r="P117" s="121">
        <f t="shared" ref="P117:Z117" si="116">(C117-C118)/C118</f>
        <v>0.002271350697</v>
      </c>
      <c r="Q117" s="121">
        <f t="shared" si="116"/>
        <v>-0.001756783135</v>
      </c>
      <c r="R117" s="121">
        <f t="shared" si="116"/>
        <v>-0.005964912281</v>
      </c>
      <c r="S117" s="121">
        <f t="shared" si="116"/>
        <v>0.002973977695</v>
      </c>
      <c r="T117" s="121">
        <f t="shared" si="116"/>
        <v>0.01198568873</v>
      </c>
      <c r="U117" s="121">
        <f t="shared" si="116"/>
        <v>-0.002243829469</v>
      </c>
      <c r="V117" s="121">
        <f t="shared" si="116"/>
        <v>0.00241984271</v>
      </c>
      <c r="W117" s="121">
        <f t="shared" si="116"/>
        <v>-0.005347593583</v>
      </c>
      <c r="X117" s="121">
        <f t="shared" si="116"/>
        <v>-0.005011870219</v>
      </c>
      <c r="Y117" s="121">
        <f t="shared" si="116"/>
        <v>0.00115660421</v>
      </c>
      <c r="Z117" s="121">
        <f t="shared" si="116"/>
        <v>-0.004975124378</v>
      </c>
    </row>
    <row r="118">
      <c r="A118" s="59"/>
      <c r="B118" s="41" t="s">
        <v>128</v>
      </c>
      <c r="C118" s="34">
        <v>66.04</v>
      </c>
      <c r="D118" s="34">
        <v>102.46</v>
      </c>
      <c r="E118" s="34">
        <v>28.5</v>
      </c>
      <c r="F118" s="34">
        <v>13.45</v>
      </c>
      <c r="G118" s="34">
        <v>55.9</v>
      </c>
      <c r="H118" s="34">
        <v>40.11</v>
      </c>
      <c r="I118" s="34">
        <v>16.53</v>
      </c>
      <c r="J118" s="34">
        <v>24.31</v>
      </c>
      <c r="K118" s="34">
        <v>37.91</v>
      </c>
      <c r="L118" s="34">
        <v>43.23</v>
      </c>
      <c r="M118" s="34">
        <v>14.07</v>
      </c>
      <c r="N118" s="80">
        <v>1232.64</v>
      </c>
      <c r="O118" s="120">
        <f t="shared" si="2"/>
        <v>0.008979511652</v>
      </c>
      <c r="P118" s="121">
        <f t="shared" ref="P118:Z118" si="117">(C118-C119)/C119</f>
        <v>0.001972386588</v>
      </c>
      <c r="Q118" s="121">
        <f t="shared" si="117"/>
        <v>0.0120505729</v>
      </c>
      <c r="R118" s="121">
        <f t="shared" si="117"/>
        <v>-0.01622367967</v>
      </c>
      <c r="S118" s="121">
        <f t="shared" si="117"/>
        <v>0.008245877061</v>
      </c>
      <c r="T118" s="121">
        <f t="shared" si="117"/>
        <v>0.01617887657</v>
      </c>
      <c r="U118" s="121">
        <f t="shared" si="117"/>
        <v>0.0216505349</v>
      </c>
      <c r="V118" s="121">
        <f t="shared" si="117"/>
        <v>0.006086427267</v>
      </c>
      <c r="W118" s="121">
        <f t="shared" si="117"/>
        <v>-0.0004111842105</v>
      </c>
      <c r="X118" s="121">
        <f t="shared" si="117"/>
        <v>0.004770739465</v>
      </c>
      <c r="Y118" s="121">
        <f t="shared" si="117"/>
        <v>0.01478873239</v>
      </c>
      <c r="Z118" s="121">
        <f t="shared" si="117"/>
        <v>0.01223021583</v>
      </c>
    </row>
    <row r="119">
      <c r="A119" s="59"/>
      <c r="B119" s="41" t="s">
        <v>129</v>
      </c>
      <c r="C119" s="34">
        <v>65.91</v>
      </c>
      <c r="D119" s="34">
        <v>101.24</v>
      </c>
      <c r="E119" s="34">
        <v>28.97</v>
      </c>
      <c r="F119" s="34">
        <v>13.34</v>
      </c>
      <c r="G119" s="34">
        <v>55.01</v>
      </c>
      <c r="H119" s="34">
        <v>39.26</v>
      </c>
      <c r="I119" s="34">
        <v>16.43</v>
      </c>
      <c r="J119" s="34">
        <v>24.32</v>
      </c>
      <c r="K119" s="34">
        <v>37.73</v>
      </c>
      <c r="L119" s="34">
        <v>42.6</v>
      </c>
      <c r="M119" s="34">
        <v>13.9</v>
      </c>
      <c r="N119" s="80">
        <v>1221.67</v>
      </c>
      <c r="O119" s="120">
        <f t="shared" si="2"/>
        <v>0.003804312101</v>
      </c>
      <c r="P119" s="121">
        <f t="shared" ref="P119:Z119" si="118">(C119-C120)/C120</f>
        <v>0.01213144963</v>
      </c>
      <c r="Q119" s="121">
        <f t="shared" si="118"/>
        <v>0.002972062611</v>
      </c>
      <c r="R119" s="121">
        <f t="shared" si="118"/>
        <v>0.00660180681</v>
      </c>
      <c r="S119" s="121">
        <f t="shared" si="118"/>
        <v>0.009841029523</v>
      </c>
      <c r="T119" s="121">
        <f t="shared" si="118"/>
        <v>0.001091901729</v>
      </c>
      <c r="U119" s="121">
        <f t="shared" si="118"/>
        <v>-0.01083396321</v>
      </c>
      <c r="V119" s="121">
        <f t="shared" si="118"/>
        <v>0.02559300874</v>
      </c>
      <c r="W119" s="121">
        <f t="shared" si="118"/>
        <v>0.02572754112</v>
      </c>
      <c r="X119" s="121">
        <f t="shared" si="118"/>
        <v>-0.001059041567</v>
      </c>
      <c r="Y119" s="121">
        <f t="shared" si="118"/>
        <v>-0.002575509248</v>
      </c>
      <c r="Z119" s="121">
        <f t="shared" si="118"/>
        <v>-0.001436781609</v>
      </c>
    </row>
    <row r="120">
      <c r="A120" s="59"/>
      <c r="B120" s="41" t="s">
        <v>130</v>
      </c>
      <c r="C120" s="34">
        <v>65.12</v>
      </c>
      <c r="D120" s="34">
        <v>100.94</v>
      </c>
      <c r="E120" s="34">
        <v>28.78</v>
      </c>
      <c r="F120" s="34">
        <v>13.21</v>
      </c>
      <c r="G120" s="34">
        <v>54.95</v>
      </c>
      <c r="H120" s="34">
        <v>39.69</v>
      </c>
      <c r="I120" s="34">
        <v>16.02</v>
      </c>
      <c r="J120" s="34">
        <v>23.71</v>
      </c>
      <c r="K120" s="34">
        <v>37.77</v>
      </c>
      <c r="L120" s="34">
        <v>42.71</v>
      </c>
      <c r="M120" s="34">
        <v>13.92</v>
      </c>
      <c r="N120" s="80">
        <v>1217.04</v>
      </c>
      <c r="O120" s="120">
        <f t="shared" si="2"/>
        <v>-0.006368178701</v>
      </c>
      <c r="P120" s="121">
        <f t="shared" ref="P120:Z120" si="119">(C120-C121)/C121</f>
        <v>-0.01542183248</v>
      </c>
      <c r="Q120" s="121">
        <f t="shared" si="119"/>
        <v>-0.002076124567</v>
      </c>
      <c r="R120" s="121">
        <f t="shared" si="119"/>
        <v>0.008409250175</v>
      </c>
      <c r="S120" s="121">
        <f t="shared" si="119"/>
        <v>-0.0222057735</v>
      </c>
      <c r="T120" s="121">
        <f t="shared" si="119"/>
        <v>-0.007406069364</v>
      </c>
      <c r="U120" s="121">
        <f t="shared" si="119"/>
        <v>0.0237296879</v>
      </c>
      <c r="V120" s="121">
        <f t="shared" si="119"/>
        <v>-0.01233045623</v>
      </c>
      <c r="W120" s="121">
        <f t="shared" si="119"/>
        <v>-0.01084689195</v>
      </c>
      <c r="X120" s="121">
        <f t="shared" si="119"/>
        <v>-0.004743083004</v>
      </c>
      <c r="Y120" s="121">
        <f t="shared" si="119"/>
        <v>0</v>
      </c>
      <c r="Z120" s="121">
        <f t="shared" si="119"/>
        <v>-0.01555869873</v>
      </c>
    </row>
    <row r="121">
      <c r="A121" s="59"/>
      <c r="B121" s="41" t="s">
        <v>131</v>
      </c>
      <c r="C121" s="34">
        <v>66.14</v>
      </c>
      <c r="D121" s="34">
        <v>101.15</v>
      </c>
      <c r="E121" s="34">
        <v>28.54</v>
      </c>
      <c r="F121" s="34">
        <v>13.51</v>
      </c>
      <c r="G121" s="34">
        <v>55.36</v>
      </c>
      <c r="H121" s="34">
        <v>38.77</v>
      </c>
      <c r="I121" s="34">
        <v>16.22</v>
      </c>
      <c r="J121" s="34">
        <v>23.97</v>
      </c>
      <c r="K121" s="34">
        <v>37.95</v>
      </c>
      <c r="L121" s="34">
        <v>42.71</v>
      </c>
      <c r="M121" s="34">
        <v>14.14</v>
      </c>
      <c r="N121" s="80">
        <v>1224.84</v>
      </c>
      <c r="O121" s="120">
        <f t="shared" si="2"/>
        <v>0.002947823524</v>
      </c>
      <c r="P121" s="121">
        <f t="shared" ref="P121:Z121" si="120">(C121-C122)/C122</f>
        <v>-0.001961671948</v>
      </c>
      <c r="Q121" s="121">
        <f t="shared" si="120"/>
        <v>0.006467661692</v>
      </c>
      <c r="R121" s="121">
        <f t="shared" si="120"/>
        <v>-0.001399580126</v>
      </c>
      <c r="S121" s="121">
        <f t="shared" si="120"/>
        <v>0.006706408346</v>
      </c>
      <c r="T121" s="121">
        <f t="shared" si="120"/>
        <v>0.004901070975</v>
      </c>
      <c r="U121" s="121">
        <f t="shared" si="120"/>
        <v>0.08265847529</v>
      </c>
      <c r="V121" s="121">
        <f t="shared" si="120"/>
        <v>-0.00307314075</v>
      </c>
      <c r="W121" s="121">
        <f t="shared" si="120"/>
        <v>0.0109658372</v>
      </c>
      <c r="X121" s="121">
        <f t="shared" si="120"/>
        <v>-0.002628120894</v>
      </c>
      <c r="Y121" s="121">
        <f t="shared" si="120"/>
        <v>0.0242206235</v>
      </c>
      <c r="Z121" s="121">
        <f t="shared" si="120"/>
        <v>-0.003523608175</v>
      </c>
    </row>
    <row r="122">
      <c r="A122" s="59"/>
      <c r="B122" s="58">
        <v>41615.0</v>
      </c>
      <c r="C122" s="34">
        <v>66.27</v>
      </c>
      <c r="D122" s="34">
        <v>100.5</v>
      </c>
      <c r="E122" s="34">
        <v>28.58</v>
      </c>
      <c r="F122" s="34">
        <v>13.42</v>
      </c>
      <c r="G122" s="34">
        <v>55.09</v>
      </c>
      <c r="H122" s="34">
        <v>35.81</v>
      </c>
      <c r="I122" s="34">
        <v>16.27</v>
      </c>
      <c r="J122" s="34">
        <v>23.71</v>
      </c>
      <c r="K122" s="34">
        <v>38.05</v>
      </c>
      <c r="L122" s="34">
        <v>41.7</v>
      </c>
      <c r="M122" s="34">
        <v>14.19</v>
      </c>
      <c r="N122" s="80">
        <v>1221.24</v>
      </c>
      <c r="O122" s="120">
        <f t="shared" si="2"/>
        <v>0.003450995859</v>
      </c>
      <c r="P122" s="121">
        <f t="shared" ref="P122:Z122" si="121">(C122-C123)/C123</f>
        <v>0.004090909091</v>
      </c>
      <c r="Q122" s="121">
        <f t="shared" si="121"/>
        <v>0.00761981151</v>
      </c>
      <c r="R122" s="121">
        <f t="shared" si="121"/>
        <v>-0.006258692629</v>
      </c>
      <c r="S122" s="121">
        <f t="shared" si="121"/>
        <v>0.004491017964</v>
      </c>
      <c r="T122" s="121">
        <f t="shared" si="121"/>
        <v>-0.01730288976</v>
      </c>
      <c r="U122" s="121">
        <f t="shared" si="121"/>
        <v>0.005616399888</v>
      </c>
      <c r="V122" s="121">
        <f t="shared" si="121"/>
        <v>0.016875</v>
      </c>
      <c r="W122" s="121">
        <f t="shared" si="121"/>
        <v>0.002113271344</v>
      </c>
      <c r="X122" s="121">
        <f t="shared" si="121"/>
        <v>-0.007045929019</v>
      </c>
      <c r="Y122" s="121">
        <f t="shared" si="121"/>
        <v>0.0104191907</v>
      </c>
      <c r="Z122" s="121">
        <f t="shared" si="121"/>
        <v>-0.00699790063</v>
      </c>
    </row>
    <row r="123">
      <c r="A123" s="59"/>
      <c r="B123" s="58">
        <v>41585.0</v>
      </c>
      <c r="C123" s="34">
        <v>66.0</v>
      </c>
      <c r="D123" s="34">
        <v>99.74</v>
      </c>
      <c r="E123" s="34">
        <v>28.76</v>
      </c>
      <c r="F123" s="34">
        <v>13.36</v>
      </c>
      <c r="G123" s="34">
        <v>56.06</v>
      </c>
      <c r="H123" s="34">
        <v>35.61</v>
      </c>
      <c r="I123" s="34">
        <v>16.0</v>
      </c>
      <c r="J123" s="34">
        <v>23.66</v>
      </c>
      <c r="K123" s="34">
        <v>38.32</v>
      </c>
      <c r="L123" s="34">
        <v>41.27</v>
      </c>
      <c r="M123" s="34">
        <v>14.29</v>
      </c>
      <c r="N123" s="80">
        <v>1217.04</v>
      </c>
      <c r="O123" s="120">
        <f t="shared" si="2"/>
        <v>0.01324586015</v>
      </c>
      <c r="P123" s="121">
        <f t="shared" ref="P123:Z123" si="122">(C123-C124)/C124</f>
        <v>0.001365498407</v>
      </c>
      <c r="Q123" s="121">
        <f t="shared" si="122"/>
        <v>0.02245002563</v>
      </c>
      <c r="R123" s="121">
        <f t="shared" si="122"/>
        <v>0.003839441536</v>
      </c>
      <c r="S123" s="121">
        <f t="shared" si="122"/>
        <v>-0.0125646711</v>
      </c>
      <c r="T123" s="121">
        <f t="shared" si="122"/>
        <v>0.001071428571</v>
      </c>
      <c r="U123" s="121">
        <f t="shared" si="122"/>
        <v>0.0183014012</v>
      </c>
      <c r="V123" s="121">
        <f t="shared" si="122"/>
        <v>0.0006253908693</v>
      </c>
      <c r="W123" s="121">
        <f t="shared" si="122"/>
        <v>0.02601908066</v>
      </c>
      <c r="X123" s="121">
        <f t="shared" si="122"/>
        <v>-0.006996631252</v>
      </c>
      <c r="Y123" s="121">
        <f t="shared" si="122"/>
        <v>0.008060576453</v>
      </c>
      <c r="Z123" s="121">
        <f t="shared" si="122"/>
        <v>0.0134751773</v>
      </c>
    </row>
    <row r="124">
      <c r="A124" s="59"/>
      <c r="B124" s="58">
        <v>41554.0</v>
      </c>
      <c r="C124" s="34">
        <v>65.91</v>
      </c>
      <c r="D124" s="34">
        <v>97.55</v>
      </c>
      <c r="E124" s="34">
        <v>28.65</v>
      </c>
      <c r="F124" s="34">
        <v>13.53</v>
      </c>
      <c r="G124" s="34">
        <v>56.0</v>
      </c>
      <c r="H124" s="34">
        <v>34.97</v>
      </c>
      <c r="I124" s="34">
        <v>15.99</v>
      </c>
      <c r="J124" s="34">
        <v>23.06</v>
      </c>
      <c r="K124" s="34">
        <v>38.59</v>
      </c>
      <c r="L124" s="34">
        <v>40.94</v>
      </c>
      <c r="M124" s="34">
        <v>14.1</v>
      </c>
      <c r="N124" s="80">
        <v>1201.13</v>
      </c>
      <c r="O124" s="120">
        <f t="shared" si="2"/>
        <v>-0.000116543325</v>
      </c>
      <c r="P124" s="121">
        <f t="shared" ref="P124:Z124" si="123">(C124-C125)/C125</f>
        <v>-0.008723116258</v>
      </c>
      <c r="Q124" s="121">
        <f t="shared" si="123"/>
        <v>-0.003880322679</v>
      </c>
      <c r="R124" s="121">
        <f t="shared" si="123"/>
        <v>0.001048218029</v>
      </c>
      <c r="S124" s="121">
        <f t="shared" si="123"/>
        <v>0.0014803849</v>
      </c>
      <c r="T124" s="121">
        <f t="shared" si="123"/>
        <v>0.0101010101</v>
      </c>
      <c r="U124" s="121">
        <f t="shared" si="123"/>
        <v>-0.0008571428571</v>
      </c>
      <c r="V124" s="121">
        <f t="shared" si="123"/>
        <v>0.013950539</v>
      </c>
      <c r="W124" s="121">
        <f t="shared" si="123"/>
        <v>-0.02370872142</v>
      </c>
      <c r="X124" s="121">
        <f t="shared" si="123"/>
        <v>0.002858627859</v>
      </c>
      <c r="Y124" s="121">
        <f t="shared" si="123"/>
        <v>0.004662576687</v>
      </c>
      <c r="Z124" s="121">
        <f t="shared" si="123"/>
        <v>0.02173913043</v>
      </c>
    </row>
    <row r="125">
      <c r="A125" s="59"/>
      <c r="B125" s="58">
        <v>41524.0</v>
      </c>
      <c r="C125" s="34">
        <v>66.49</v>
      </c>
      <c r="D125" s="34">
        <v>97.93</v>
      </c>
      <c r="E125" s="34">
        <v>28.62</v>
      </c>
      <c r="F125" s="34">
        <v>13.51</v>
      </c>
      <c r="G125" s="34">
        <v>55.44</v>
      </c>
      <c r="H125" s="34">
        <v>35.0</v>
      </c>
      <c r="I125" s="34">
        <v>15.77</v>
      </c>
      <c r="J125" s="34">
        <v>23.62</v>
      </c>
      <c r="K125" s="34">
        <v>38.48</v>
      </c>
      <c r="L125" s="34">
        <v>40.75</v>
      </c>
      <c r="M125" s="34">
        <v>13.8</v>
      </c>
      <c r="N125" s="80">
        <v>1201.27</v>
      </c>
      <c r="O125" s="120">
        <f t="shared" si="2"/>
        <v>0.01091475217</v>
      </c>
      <c r="P125" s="121">
        <f t="shared" ref="P125:Z125" si="124">(C125-C126)/C126</f>
        <v>-0.001201742527</v>
      </c>
      <c r="Q125" s="121">
        <f t="shared" si="124"/>
        <v>0.01734884687</v>
      </c>
      <c r="R125" s="121">
        <f t="shared" si="124"/>
        <v>0</v>
      </c>
      <c r="S125" s="121">
        <f t="shared" si="124"/>
        <v>0.008208955224</v>
      </c>
      <c r="T125" s="121">
        <f t="shared" si="124"/>
        <v>0.01464128843</v>
      </c>
      <c r="U125" s="121">
        <f t="shared" si="124"/>
        <v>-0.001141552511</v>
      </c>
      <c r="V125" s="121">
        <f t="shared" si="124"/>
        <v>0.003819223425</v>
      </c>
      <c r="W125" s="121">
        <f t="shared" si="124"/>
        <v>0.00425170068</v>
      </c>
      <c r="X125" s="121">
        <f t="shared" si="124"/>
        <v>0.01130091984</v>
      </c>
      <c r="Y125" s="121">
        <f t="shared" si="124"/>
        <v>0.009663032706</v>
      </c>
      <c r="Z125" s="121">
        <f t="shared" si="124"/>
        <v>0.02222222222</v>
      </c>
    </row>
    <row r="126">
      <c r="A126" s="59"/>
      <c r="B126" s="58">
        <v>41493.0</v>
      </c>
      <c r="C126" s="34">
        <v>66.57</v>
      </c>
      <c r="D126" s="34">
        <v>96.26</v>
      </c>
      <c r="E126" s="34">
        <v>28.62</v>
      </c>
      <c r="F126" s="34">
        <v>13.4</v>
      </c>
      <c r="G126" s="34">
        <v>54.64</v>
      </c>
      <c r="H126" s="34">
        <v>35.04</v>
      </c>
      <c r="I126" s="34">
        <v>15.71</v>
      </c>
      <c r="J126" s="34">
        <v>23.52</v>
      </c>
      <c r="K126" s="34">
        <v>38.05</v>
      </c>
      <c r="L126" s="34">
        <v>40.36</v>
      </c>
      <c r="M126" s="34">
        <v>13.5</v>
      </c>
      <c r="N126" s="80">
        <v>1188.3</v>
      </c>
      <c r="O126" s="120">
        <f t="shared" si="2"/>
        <v>0.001846371753</v>
      </c>
      <c r="P126" s="121">
        <f t="shared" ref="P126:Z126" si="125">(C126-C127)/C127</f>
        <v>0.01898056023</v>
      </c>
      <c r="Q126" s="121">
        <f t="shared" si="125"/>
        <v>0.002708333333</v>
      </c>
      <c r="R126" s="121">
        <f t="shared" si="125"/>
        <v>-0.01139896373</v>
      </c>
      <c r="S126" s="121">
        <f t="shared" si="125"/>
        <v>0.01823708207</v>
      </c>
      <c r="T126" s="121">
        <f t="shared" si="125"/>
        <v>-0.008168451625</v>
      </c>
      <c r="U126" s="121">
        <f t="shared" si="125"/>
        <v>-0.000570450656</v>
      </c>
      <c r="V126" s="121">
        <f t="shared" si="125"/>
        <v>0.002552648373</v>
      </c>
      <c r="W126" s="121">
        <f t="shared" si="125"/>
        <v>-0.005917159763</v>
      </c>
      <c r="X126" s="121">
        <f t="shared" si="125"/>
        <v>-0.02385838892</v>
      </c>
      <c r="Y126" s="121">
        <f t="shared" si="125"/>
        <v>0.01152882206</v>
      </c>
      <c r="Z126" s="121">
        <f t="shared" si="125"/>
        <v>0.002227171492</v>
      </c>
    </row>
    <row r="127">
      <c r="A127" s="59"/>
      <c r="B127" s="58">
        <v>41401.0</v>
      </c>
      <c r="C127" s="34">
        <v>65.33</v>
      </c>
      <c r="D127" s="34">
        <v>96.0</v>
      </c>
      <c r="E127" s="34">
        <v>28.95</v>
      </c>
      <c r="F127" s="34">
        <v>13.16</v>
      </c>
      <c r="G127" s="34">
        <v>55.09</v>
      </c>
      <c r="H127" s="34">
        <v>35.06</v>
      </c>
      <c r="I127" s="34">
        <v>15.67</v>
      </c>
      <c r="J127" s="34">
        <v>23.66</v>
      </c>
      <c r="K127" s="34">
        <v>38.98</v>
      </c>
      <c r="L127" s="34">
        <v>39.9</v>
      </c>
      <c r="M127" s="34">
        <v>13.47</v>
      </c>
      <c r="N127" s="80">
        <v>1186.11</v>
      </c>
      <c r="O127" s="120">
        <f t="shared" si="2"/>
        <v>0.01260948999</v>
      </c>
      <c r="P127" s="121">
        <f t="shared" ref="P127:Z127" si="126">(C127-C128)/C128</f>
        <v>0.01224047103</v>
      </c>
      <c r="Q127" s="121">
        <f t="shared" si="126"/>
        <v>0.008721235684</v>
      </c>
      <c r="R127" s="121">
        <f t="shared" si="126"/>
        <v>0.01330066503</v>
      </c>
      <c r="S127" s="121">
        <f t="shared" si="126"/>
        <v>0.0233281493</v>
      </c>
      <c r="T127" s="121">
        <f t="shared" si="126"/>
        <v>0.01698357024</v>
      </c>
      <c r="U127" s="121">
        <f t="shared" si="126"/>
        <v>0.01212471132</v>
      </c>
      <c r="V127" s="121">
        <f t="shared" si="126"/>
        <v>0.01096774194</v>
      </c>
      <c r="W127" s="121">
        <f t="shared" si="126"/>
        <v>0.006808510638</v>
      </c>
      <c r="X127" s="121">
        <f t="shared" si="126"/>
        <v>0.02551960011</v>
      </c>
      <c r="Y127" s="121">
        <f t="shared" si="126"/>
        <v>0.002009040683</v>
      </c>
      <c r="Z127" s="121">
        <f t="shared" si="126"/>
        <v>0.02902979374</v>
      </c>
    </row>
    <row r="128">
      <c r="A128" s="59"/>
      <c r="B128" s="58">
        <v>41340.0</v>
      </c>
      <c r="C128" s="34">
        <v>64.54</v>
      </c>
      <c r="D128" s="34">
        <v>95.17</v>
      </c>
      <c r="E128" s="34">
        <v>28.57</v>
      </c>
      <c r="F128" s="34">
        <v>12.86</v>
      </c>
      <c r="G128" s="34">
        <v>54.17</v>
      </c>
      <c r="H128" s="34">
        <v>34.64</v>
      </c>
      <c r="I128" s="34">
        <v>15.5</v>
      </c>
      <c r="J128" s="34">
        <v>23.5</v>
      </c>
      <c r="K128" s="34">
        <v>38.01</v>
      </c>
      <c r="L128" s="34">
        <v>39.82</v>
      </c>
      <c r="M128" s="34">
        <v>13.09</v>
      </c>
      <c r="N128" s="80">
        <v>1171.34</v>
      </c>
      <c r="O128" s="120">
        <f t="shared" si="2"/>
        <v>0.0005637749001</v>
      </c>
      <c r="P128" s="121">
        <f t="shared" ref="P128:Z128" si="127">(C128-C129)/C129</f>
        <v>-0.001701469451</v>
      </c>
      <c r="Q128" s="121">
        <f t="shared" si="127"/>
        <v>-0.002097095523</v>
      </c>
      <c r="R128" s="121">
        <f t="shared" si="127"/>
        <v>0.00918403391</v>
      </c>
      <c r="S128" s="121">
        <f t="shared" si="127"/>
        <v>-0.003100775194</v>
      </c>
      <c r="T128" s="121">
        <f t="shared" si="127"/>
        <v>0.01271265657</v>
      </c>
      <c r="U128" s="121">
        <f t="shared" si="127"/>
        <v>-0.006595927732</v>
      </c>
      <c r="V128" s="121">
        <f t="shared" si="127"/>
        <v>-0.00193174501</v>
      </c>
      <c r="W128" s="121">
        <f t="shared" si="127"/>
        <v>0.009016745384</v>
      </c>
      <c r="X128" s="121">
        <f t="shared" si="127"/>
        <v>-0.002885624344</v>
      </c>
      <c r="Y128" s="121">
        <f t="shared" si="127"/>
        <v>-0.002754820937</v>
      </c>
      <c r="Z128" s="121">
        <f t="shared" si="127"/>
        <v>-0.001525553013</v>
      </c>
    </row>
    <row r="129">
      <c r="A129" s="59"/>
      <c r="B129" s="58">
        <v>41312.0</v>
      </c>
      <c r="C129" s="34">
        <v>64.65</v>
      </c>
      <c r="D129" s="34">
        <v>95.37</v>
      </c>
      <c r="E129" s="34">
        <v>28.31</v>
      </c>
      <c r="F129" s="34">
        <v>12.9</v>
      </c>
      <c r="G129" s="34">
        <v>53.49</v>
      </c>
      <c r="H129" s="34">
        <v>34.87</v>
      </c>
      <c r="I129" s="34">
        <v>15.53</v>
      </c>
      <c r="J129" s="34">
        <v>23.29</v>
      </c>
      <c r="K129" s="34">
        <v>38.12</v>
      </c>
      <c r="L129" s="34">
        <v>39.93</v>
      </c>
      <c r="M129" s="34">
        <v>13.11</v>
      </c>
      <c r="N129" s="80">
        <v>1170.68</v>
      </c>
      <c r="O129" s="120">
        <f t="shared" si="2"/>
        <v>-0.001407453533</v>
      </c>
      <c r="P129" s="121">
        <f t="shared" ref="P129:Z129" si="128">(C129-C130)/C130</f>
        <v>0.01587052168</v>
      </c>
      <c r="Q129" s="121">
        <f t="shared" si="128"/>
        <v>0.003472222222</v>
      </c>
      <c r="R129" s="121">
        <f t="shared" si="128"/>
        <v>0.006756756757</v>
      </c>
      <c r="S129" s="121">
        <f t="shared" si="128"/>
        <v>0.00624024961</v>
      </c>
      <c r="T129" s="121">
        <f t="shared" si="128"/>
        <v>0.01038911976</v>
      </c>
      <c r="U129" s="121">
        <f t="shared" si="128"/>
        <v>0.004609622587</v>
      </c>
      <c r="V129" s="121">
        <f t="shared" si="128"/>
        <v>0.002582311168</v>
      </c>
      <c r="W129" s="121">
        <f t="shared" si="128"/>
        <v>-0.008514261388</v>
      </c>
      <c r="X129" s="121">
        <f t="shared" si="128"/>
        <v>0.007932310947</v>
      </c>
      <c r="Y129" s="121">
        <f t="shared" si="128"/>
        <v>-0.004239401496</v>
      </c>
      <c r="Z129" s="121">
        <f t="shared" si="128"/>
        <v>-0.002283105023</v>
      </c>
    </row>
    <row r="130">
      <c r="A130" s="59"/>
      <c r="B130" s="58">
        <v>41281.0</v>
      </c>
      <c r="C130" s="34">
        <v>63.64</v>
      </c>
      <c r="D130" s="34">
        <v>95.04</v>
      </c>
      <c r="E130" s="34">
        <v>28.12</v>
      </c>
      <c r="F130" s="34">
        <v>12.82</v>
      </c>
      <c r="G130" s="34">
        <v>52.94</v>
      </c>
      <c r="H130" s="34">
        <v>34.71</v>
      </c>
      <c r="I130" s="34">
        <v>15.49</v>
      </c>
      <c r="J130" s="34">
        <v>23.49</v>
      </c>
      <c r="K130" s="34">
        <v>37.82</v>
      </c>
      <c r="L130" s="34">
        <v>40.1</v>
      </c>
      <c r="M130" s="34">
        <v>13.14</v>
      </c>
      <c r="N130" s="80">
        <v>1172.33</v>
      </c>
      <c r="O130" s="120">
        <f t="shared" si="2"/>
        <v>0.009915404628</v>
      </c>
      <c r="P130" s="121">
        <f t="shared" ref="P130:Z130" si="129">(C130-C131)/C131</f>
        <v>0.007280785059</v>
      </c>
      <c r="Q130" s="121">
        <f t="shared" si="129"/>
        <v>0.00741997032</v>
      </c>
      <c r="R130" s="121">
        <f t="shared" si="129"/>
        <v>0.01810282404</v>
      </c>
      <c r="S130" s="121">
        <f t="shared" si="129"/>
        <v>0.01263823065</v>
      </c>
      <c r="T130" s="121">
        <f t="shared" si="129"/>
        <v>0.01925298421</v>
      </c>
      <c r="U130" s="121">
        <f t="shared" si="129"/>
        <v>-0.05396565822</v>
      </c>
      <c r="V130" s="121">
        <f t="shared" si="129"/>
        <v>0.01109660574</v>
      </c>
      <c r="W130" s="121">
        <f t="shared" si="129"/>
        <v>-0.000850701829</v>
      </c>
      <c r="X130" s="121">
        <f t="shared" si="129"/>
        <v>0.01122994652</v>
      </c>
      <c r="Y130" s="121">
        <f t="shared" si="129"/>
        <v>-0.006934125805</v>
      </c>
      <c r="Z130" s="121">
        <f t="shared" si="129"/>
        <v>0.01781564679</v>
      </c>
    </row>
    <row r="131">
      <c r="A131" s="59"/>
      <c r="B131" s="41" t="s">
        <v>132</v>
      </c>
      <c r="C131" s="34">
        <v>63.18</v>
      </c>
      <c r="D131" s="34">
        <v>94.34</v>
      </c>
      <c r="E131" s="34">
        <v>27.62</v>
      </c>
      <c r="F131" s="34">
        <v>12.66</v>
      </c>
      <c r="G131" s="34">
        <v>51.94</v>
      </c>
      <c r="H131" s="34">
        <v>36.69</v>
      </c>
      <c r="I131" s="34">
        <v>15.32</v>
      </c>
      <c r="J131" s="34">
        <v>23.51</v>
      </c>
      <c r="K131" s="34">
        <v>37.4</v>
      </c>
      <c r="L131" s="34">
        <v>40.38</v>
      </c>
      <c r="M131" s="34">
        <v>12.91</v>
      </c>
      <c r="N131" s="80">
        <v>1160.82</v>
      </c>
      <c r="O131" s="120">
        <f t="shared" si="2"/>
        <v>-0.001582577882</v>
      </c>
      <c r="P131" s="121">
        <f t="shared" ref="P131:Z131" si="130">(C131-C132)/C132</f>
        <v>-0.00769593215</v>
      </c>
      <c r="Q131" s="121">
        <f t="shared" si="130"/>
        <v>0.0005302789267</v>
      </c>
      <c r="R131" s="121">
        <f t="shared" si="130"/>
        <v>-0.03257443082</v>
      </c>
      <c r="S131" s="121">
        <f t="shared" si="130"/>
        <v>0.005559968229</v>
      </c>
      <c r="T131" s="121">
        <f t="shared" si="130"/>
        <v>-0.004026845638</v>
      </c>
      <c r="U131" s="121">
        <f t="shared" si="130"/>
        <v>0.06286210892</v>
      </c>
      <c r="V131" s="121">
        <f t="shared" si="130"/>
        <v>-0.006485084306</v>
      </c>
      <c r="W131" s="121">
        <f t="shared" si="130"/>
        <v>0.00427167877</v>
      </c>
      <c r="X131" s="121">
        <f t="shared" si="130"/>
        <v>-0.006376195537</v>
      </c>
      <c r="Y131" s="121">
        <f t="shared" si="130"/>
        <v>0.0100050025</v>
      </c>
      <c r="Z131" s="121">
        <f t="shared" si="130"/>
        <v>0.005451713396</v>
      </c>
    </row>
    <row r="132">
      <c r="A132" s="59"/>
      <c r="B132" s="41" t="s">
        <v>133</v>
      </c>
      <c r="C132" s="34">
        <v>63.67</v>
      </c>
      <c r="D132" s="34">
        <v>94.29</v>
      </c>
      <c r="E132" s="34">
        <v>28.55</v>
      </c>
      <c r="F132" s="34">
        <v>12.59</v>
      </c>
      <c r="G132" s="34">
        <v>52.15</v>
      </c>
      <c r="H132" s="34">
        <v>34.52</v>
      </c>
      <c r="I132" s="34">
        <v>15.42</v>
      </c>
      <c r="J132" s="34">
        <v>23.41</v>
      </c>
      <c r="K132" s="34">
        <v>37.64</v>
      </c>
      <c r="L132" s="34">
        <v>39.98</v>
      </c>
      <c r="M132" s="34">
        <v>12.84</v>
      </c>
      <c r="N132" s="80">
        <v>1162.66</v>
      </c>
      <c r="O132" s="120">
        <f t="shared" si="2"/>
        <v>0.0143693454</v>
      </c>
      <c r="P132" s="121">
        <f t="shared" ref="P132:Z132" si="131">(C132-C133)/C133</f>
        <v>0.01015389497</v>
      </c>
      <c r="Q132" s="121">
        <f t="shared" si="131"/>
        <v>0.0155088853</v>
      </c>
      <c r="R132" s="121">
        <f t="shared" si="131"/>
        <v>0.02256446991</v>
      </c>
      <c r="S132" s="121">
        <f t="shared" si="131"/>
        <v>0.02859477124</v>
      </c>
      <c r="T132" s="121">
        <f t="shared" si="131"/>
        <v>0.003656658968</v>
      </c>
      <c r="U132" s="121">
        <f t="shared" si="131"/>
        <v>0.01949202599</v>
      </c>
      <c r="V132" s="121">
        <f t="shared" si="131"/>
        <v>0.04471544715</v>
      </c>
      <c r="W132" s="121">
        <f t="shared" si="131"/>
        <v>0.03036971831</v>
      </c>
      <c r="X132" s="121">
        <f t="shared" si="131"/>
        <v>0.009656652361</v>
      </c>
      <c r="Y132" s="121">
        <f t="shared" si="131"/>
        <v>0.01215189873</v>
      </c>
      <c r="Z132" s="121">
        <f t="shared" si="131"/>
        <v>0.01182033097</v>
      </c>
    </row>
    <row r="133">
      <c r="A133" s="59"/>
      <c r="B133" s="41" t="s">
        <v>134</v>
      </c>
      <c r="C133" s="34">
        <v>63.03</v>
      </c>
      <c r="D133" s="34">
        <v>92.85</v>
      </c>
      <c r="E133" s="34">
        <v>27.92</v>
      </c>
      <c r="F133" s="34">
        <v>12.24</v>
      </c>
      <c r="G133" s="34">
        <v>51.96</v>
      </c>
      <c r="H133" s="34">
        <v>33.86</v>
      </c>
      <c r="I133" s="34">
        <v>14.76</v>
      </c>
      <c r="J133" s="34">
        <v>22.72</v>
      </c>
      <c r="K133" s="34">
        <v>37.28</v>
      </c>
      <c r="L133" s="34">
        <v>39.5</v>
      </c>
      <c r="M133" s="34">
        <v>12.69</v>
      </c>
      <c r="N133" s="80">
        <v>1146.19</v>
      </c>
      <c r="O133" s="120">
        <f t="shared" si="2"/>
        <v>0.00697562047</v>
      </c>
      <c r="P133" s="121">
        <f t="shared" ref="P133:Z133" si="132">(C133-C134)/C134</f>
        <v>0.01661290323</v>
      </c>
      <c r="Q133" s="121">
        <f t="shared" si="132"/>
        <v>0.003783783784</v>
      </c>
      <c r="R133" s="121">
        <f t="shared" si="132"/>
        <v>0.004316546763</v>
      </c>
      <c r="S133" s="121">
        <f t="shared" si="132"/>
        <v>0.02598491199</v>
      </c>
      <c r="T133" s="121">
        <f t="shared" si="132"/>
        <v>0.001542020046</v>
      </c>
      <c r="U133" s="121">
        <f t="shared" si="132"/>
        <v>0.01165222587</v>
      </c>
      <c r="V133" s="121">
        <f t="shared" si="132"/>
        <v>0.003399048266</v>
      </c>
      <c r="W133" s="121">
        <f t="shared" si="132"/>
        <v>0.0197486535</v>
      </c>
      <c r="X133" s="121">
        <f t="shared" si="132"/>
        <v>0.004310344828</v>
      </c>
      <c r="Y133" s="121">
        <f t="shared" si="132"/>
        <v>0.02119958635</v>
      </c>
      <c r="Z133" s="121">
        <f t="shared" si="132"/>
        <v>0.007942811755</v>
      </c>
    </row>
    <row r="134">
      <c r="A134" s="59"/>
      <c r="B134" s="41" t="s">
        <v>135</v>
      </c>
      <c r="C134" s="34">
        <v>62.0</v>
      </c>
      <c r="D134" s="34">
        <v>92.5</v>
      </c>
      <c r="E134" s="34">
        <v>27.8</v>
      </c>
      <c r="F134" s="34">
        <v>11.93</v>
      </c>
      <c r="G134" s="34">
        <v>51.88</v>
      </c>
      <c r="H134" s="34">
        <v>33.47</v>
      </c>
      <c r="I134" s="34">
        <v>14.71</v>
      </c>
      <c r="J134" s="34">
        <v>22.28</v>
      </c>
      <c r="K134" s="34">
        <v>37.12</v>
      </c>
      <c r="L134" s="34">
        <v>38.68</v>
      </c>
      <c r="M134" s="34">
        <v>12.59</v>
      </c>
      <c r="N134" s="80">
        <v>1138.25</v>
      </c>
      <c r="O134" s="120">
        <f t="shared" si="2"/>
        <v>0.01204765715</v>
      </c>
      <c r="P134" s="121">
        <f t="shared" ref="P134:Z134" si="133">(C134-C135)/C135</f>
        <v>0.01207966046</v>
      </c>
      <c r="Q134" s="121">
        <f t="shared" si="133"/>
        <v>0.004452166359</v>
      </c>
      <c r="R134" s="121">
        <f t="shared" si="133"/>
        <v>0.01756954612</v>
      </c>
      <c r="S134" s="121">
        <f t="shared" si="133"/>
        <v>0.003364171573</v>
      </c>
      <c r="T134" s="121">
        <f t="shared" si="133"/>
        <v>0.003675759334</v>
      </c>
      <c r="U134" s="121">
        <f t="shared" si="133"/>
        <v>0.02605763335</v>
      </c>
      <c r="V134" s="121">
        <f t="shared" si="133"/>
        <v>-0.01341381623</v>
      </c>
      <c r="W134" s="121">
        <f t="shared" si="133"/>
        <v>0.0113481616</v>
      </c>
      <c r="X134" s="121">
        <f t="shared" si="133"/>
        <v>0.01503964999</v>
      </c>
      <c r="Y134" s="121">
        <f t="shared" si="133"/>
        <v>0.01923583663</v>
      </c>
      <c r="Z134" s="121">
        <f t="shared" si="133"/>
        <v>0.02775510204</v>
      </c>
    </row>
    <row r="135">
      <c r="A135" s="59"/>
      <c r="B135" s="41" t="s">
        <v>136</v>
      </c>
      <c r="C135" s="34">
        <v>61.26</v>
      </c>
      <c r="D135" s="34">
        <v>92.09</v>
      </c>
      <c r="E135" s="34">
        <v>27.32</v>
      </c>
      <c r="F135" s="34">
        <v>11.89</v>
      </c>
      <c r="G135" s="34">
        <v>51.69</v>
      </c>
      <c r="H135" s="34">
        <v>32.62</v>
      </c>
      <c r="I135" s="34">
        <v>14.91</v>
      </c>
      <c r="J135" s="34">
        <v>22.03</v>
      </c>
      <c r="K135" s="34">
        <v>36.57</v>
      </c>
      <c r="L135" s="34">
        <v>37.95</v>
      </c>
      <c r="M135" s="34">
        <v>12.25</v>
      </c>
      <c r="N135" s="80">
        <v>1124.7</v>
      </c>
      <c r="O135" s="120">
        <f t="shared" si="2"/>
        <v>-0.01098321301</v>
      </c>
      <c r="P135" s="121">
        <f t="shared" ref="P135:Z135" si="134">(C135-C136)/C136</f>
        <v>-0.01017935046</v>
      </c>
      <c r="Q135" s="121">
        <f t="shared" si="134"/>
        <v>-0.008185245019</v>
      </c>
      <c r="R135" s="121">
        <f t="shared" si="134"/>
        <v>-0.002555677254</v>
      </c>
      <c r="S135" s="121">
        <f t="shared" si="134"/>
        <v>-0.02859477124</v>
      </c>
      <c r="T135" s="121">
        <f t="shared" si="134"/>
        <v>-0.009010736196</v>
      </c>
      <c r="U135" s="121">
        <f t="shared" si="134"/>
        <v>-0.01241295792</v>
      </c>
      <c r="V135" s="121">
        <f t="shared" si="134"/>
        <v>-0.006662225183</v>
      </c>
      <c r="W135" s="121">
        <f t="shared" si="134"/>
        <v>-0.01475849732</v>
      </c>
      <c r="X135" s="121">
        <f t="shared" si="134"/>
        <v>-0.000546597431</v>
      </c>
      <c r="Y135" s="121">
        <f t="shared" si="134"/>
        <v>-0.002628120894</v>
      </c>
      <c r="Z135" s="121">
        <f t="shared" si="134"/>
        <v>-0.029318542</v>
      </c>
    </row>
    <row r="136">
      <c r="A136" s="59"/>
      <c r="B136" s="41" t="s">
        <v>137</v>
      </c>
      <c r="C136" s="34">
        <v>61.89</v>
      </c>
      <c r="D136" s="34">
        <v>92.85</v>
      </c>
      <c r="E136" s="34">
        <v>27.39</v>
      </c>
      <c r="F136" s="34">
        <v>12.24</v>
      </c>
      <c r="G136" s="34">
        <v>52.16</v>
      </c>
      <c r="H136" s="34">
        <v>33.03</v>
      </c>
      <c r="I136" s="34">
        <v>15.01</v>
      </c>
      <c r="J136" s="34">
        <v>22.36</v>
      </c>
      <c r="K136" s="34">
        <v>36.59</v>
      </c>
      <c r="L136" s="34">
        <v>38.05</v>
      </c>
      <c r="M136" s="34">
        <v>12.62</v>
      </c>
      <c r="N136" s="80">
        <v>1137.19</v>
      </c>
      <c r="O136" s="120">
        <f t="shared" si="2"/>
        <v>-0.002666128763</v>
      </c>
      <c r="P136" s="121">
        <f t="shared" ref="P136:Z136" si="135">(C136-C137)/C137</f>
        <v>-0.02673376317</v>
      </c>
      <c r="Q136" s="121">
        <f t="shared" si="135"/>
        <v>-0.01621106167</v>
      </c>
      <c r="R136" s="121">
        <f t="shared" si="135"/>
        <v>0.005137614679</v>
      </c>
      <c r="S136" s="121">
        <f t="shared" si="135"/>
        <v>0.00823723229</v>
      </c>
      <c r="T136" s="121">
        <f t="shared" si="135"/>
        <v>-0.005718642775</v>
      </c>
      <c r="U136" s="121">
        <f t="shared" si="135"/>
        <v>0.009474327628</v>
      </c>
      <c r="V136" s="121">
        <f t="shared" si="135"/>
        <v>-0.001330671989</v>
      </c>
      <c r="W136" s="121">
        <f t="shared" si="135"/>
        <v>0.006753714543</v>
      </c>
      <c r="X136" s="121">
        <f t="shared" si="135"/>
        <v>-0.007055630936</v>
      </c>
      <c r="Y136" s="121">
        <f t="shared" si="135"/>
        <v>-0.004968619247</v>
      </c>
      <c r="Z136" s="121">
        <f t="shared" si="135"/>
        <v>-0.004731861199</v>
      </c>
    </row>
    <row r="137">
      <c r="A137" s="59"/>
      <c r="B137" s="41" t="s">
        <v>138</v>
      </c>
      <c r="C137" s="34">
        <v>63.59</v>
      </c>
      <c r="D137" s="34">
        <v>94.38</v>
      </c>
      <c r="E137" s="34">
        <v>27.25</v>
      </c>
      <c r="F137" s="34">
        <v>12.14</v>
      </c>
      <c r="G137" s="34">
        <v>52.46</v>
      </c>
      <c r="H137" s="34">
        <v>32.72</v>
      </c>
      <c r="I137" s="34">
        <v>15.03</v>
      </c>
      <c r="J137" s="34">
        <v>22.21</v>
      </c>
      <c r="K137" s="34">
        <v>36.85</v>
      </c>
      <c r="L137" s="34">
        <v>38.24</v>
      </c>
      <c r="M137" s="34">
        <v>12.68</v>
      </c>
      <c r="N137" s="80">
        <v>1140.23</v>
      </c>
      <c r="O137" s="120">
        <f t="shared" si="2"/>
        <v>-0.02655101466</v>
      </c>
      <c r="P137" s="121">
        <f t="shared" ref="P137:Z137" si="136">(C137-C138)/C138</f>
        <v>-0.02663401194</v>
      </c>
      <c r="Q137" s="121">
        <f t="shared" si="136"/>
        <v>-0.01615761493</v>
      </c>
      <c r="R137" s="121">
        <f t="shared" si="136"/>
        <v>-0.01268115942</v>
      </c>
      <c r="S137" s="121">
        <f t="shared" si="136"/>
        <v>0.007468879668</v>
      </c>
      <c r="T137" s="121">
        <f t="shared" si="136"/>
        <v>-0.04479242535</v>
      </c>
      <c r="U137" s="121">
        <f t="shared" si="136"/>
        <v>-0.01445783133</v>
      </c>
      <c r="V137" s="121">
        <f t="shared" si="136"/>
        <v>-0.01571709234</v>
      </c>
      <c r="W137" s="121">
        <f t="shared" si="136"/>
        <v>-0.03308663474</v>
      </c>
      <c r="X137" s="121">
        <f t="shared" si="136"/>
        <v>-0.0005424464334</v>
      </c>
      <c r="Y137" s="121">
        <f t="shared" si="136"/>
        <v>-0.02968789647</v>
      </c>
      <c r="Z137" s="121">
        <f t="shared" si="136"/>
        <v>-0.0007880220646</v>
      </c>
    </row>
    <row r="138">
      <c r="A138" s="59"/>
      <c r="B138" s="41" t="s">
        <v>139</v>
      </c>
      <c r="C138" s="34">
        <v>65.33</v>
      </c>
      <c r="D138" s="34">
        <v>95.93</v>
      </c>
      <c r="E138" s="34">
        <v>27.6</v>
      </c>
      <c r="F138" s="34">
        <v>12.05</v>
      </c>
      <c r="G138" s="34">
        <v>54.92</v>
      </c>
      <c r="H138" s="34">
        <v>33.2</v>
      </c>
      <c r="I138" s="34">
        <v>15.27</v>
      </c>
      <c r="J138" s="34">
        <v>22.97</v>
      </c>
      <c r="K138" s="34">
        <v>36.87</v>
      </c>
      <c r="L138" s="34">
        <v>39.41</v>
      </c>
      <c r="M138" s="34">
        <v>12.69</v>
      </c>
      <c r="N138" s="80">
        <v>1171.33</v>
      </c>
      <c r="O138" s="120">
        <f t="shared" si="2"/>
        <v>-0.01428920063</v>
      </c>
      <c r="P138" s="121">
        <f t="shared" ref="P138:Z138" si="137">(C138-C139)/C139</f>
        <v>-0.01921633388</v>
      </c>
      <c r="Q138" s="121">
        <f t="shared" si="137"/>
        <v>-0.00166510563</v>
      </c>
      <c r="R138" s="121">
        <f t="shared" si="137"/>
        <v>-0.00289017341</v>
      </c>
      <c r="S138" s="121">
        <f t="shared" si="137"/>
        <v>-0.003308519438</v>
      </c>
      <c r="T138" s="121">
        <f t="shared" si="137"/>
        <v>-0.002723806065</v>
      </c>
      <c r="U138" s="121">
        <f t="shared" si="137"/>
        <v>-0.01249256395</v>
      </c>
      <c r="V138" s="121">
        <f t="shared" si="137"/>
        <v>0.00131147541</v>
      </c>
      <c r="W138" s="121">
        <f t="shared" si="137"/>
        <v>-0.03770423125</v>
      </c>
      <c r="X138" s="121">
        <f t="shared" si="137"/>
        <v>0.008479212254</v>
      </c>
      <c r="Y138" s="121">
        <f t="shared" si="137"/>
        <v>-0.02498762989</v>
      </c>
      <c r="Z138" s="121">
        <f t="shared" si="137"/>
        <v>-0.01014040562</v>
      </c>
    </row>
    <row r="139">
      <c r="A139" s="59"/>
      <c r="B139" s="41" t="s">
        <v>140</v>
      </c>
      <c r="C139" s="34">
        <v>66.61</v>
      </c>
      <c r="D139" s="34">
        <v>96.09</v>
      </c>
      <c r="E139" s="34">
        <v>27.68</v>
      </c>
      <c r="F139" s="34">
        <v>12.09</v>
      </c>
      <c r="G139" s="34">
        <v>55.07</v>
      </c>
      <c r="H139" s="34">
        <v>33.62</v>
      </c>
      <c r="I139" s="34">
        <v>15.25</v>
      </c>
      <c r="J139" s="34">
        <v>23.87</v>
      </c>
      <c r="K139" s="34">
        <v>36.56</v>
      </c>
      <c r="L139" s="34">
        <v>40.42</v>
      </c>
      <c r="M139" s="34">
        <v>12.82</v>
      </c>
      <c r="N139" s="80">
        <v>1188.31</v>
      </c>
      <c r="O139" s="120">
        <f t="shared" si="2"/>
        <v>0.008024769903</v>
      </c>
      <c r="P139" s="121">
        <f t="shared" ref="P139:Z139" si="138">(C139-C140)/C140</f>
        <v>0.004978877489</v>
      </c>
      <c r="Q139" s="121">
        <f t="shared" si="138"/>
        <v>0.01414248021</v>
      </c>
      <c r="R139" s="121">
        <f t="shared" si="138"/>
        <v>0.03091247672</v>
      </c>
      <c r="S139" s="121">
        <f t="shared" si="138"/>
        <v>0.01596638655</v>
      </c>
      <c r="T139" s="121">
        <f t="shared" si="138"/>
        <v>0.009902805795</v>
      </c>
      <c r="U139" s="121">
        <f t="shared" si="138"/>
        <v>0.003881755748</v>
      </c>
      <c r="V139" s="121">
        <f t="shared" si="138"/>
        <v>0.007931262393</v>
      </c>
      <c r="W139" s="121">
        <f t="shared" si="138"/>
        <v>-0.007484407484</v>
      </c>
      <c r="X139" s="121">
        <f t="shared" si="138"/>
        <v>0.004671613081</v>
      </c>
      <c r="Y139" s="121">
        <f t="shared" si="138"/>
        <v>0.00873471425</v>
      </c>
      <c r="Z139" s="121">
        <f t="shared" si="138"/>
        <v>0.005490196078</v>
      </c>
    </row>
    <row r="140">
      <c r="A140" s="59"/>
      <c r="B140" s="41" t="s">
        <v>141</v>
      </c>
      <c r="C140" s="34">
        <v>66.28</v>
      </c>
      <c r="D140" s="34">
        <v>94.75</v>
      </c>
      <c r="E140" s="34">
        <v>26.85</v>
      </c>
      <c r="F140" s="34">
        <v>11.9</v>
      </c>
      <c r="G140" s="34">
        <v>54.53</v>
      </c>
      <c r="H140" s="34">
        <v>33.49</v>
      </c>
      <c r="I140" s="34">
        <v>15.13</v>
      </c>
      <c r="J140" s="34">
        <v>24.05</v>
      </c>
      <c r="K140" s="34">
        <v>36.39</v>
      </c>
      <c r="L140" s="34">
        <v>40.07</v>
      </c>
      <c r="M140" s="34">
        <v>12.75</v>
      </c>
      <c r="N140" s="80">
        <v>1178.85</v>
      </c>
      <c r="O140" s="120">
        <f t="shared" si="2"/>
        <v>0.005733152466</v>
      </c>
      <c r="P140" s="121">
        <f t="shared" ref="P140:Z140" si="139">(C140-C141)/C141</f>
        <v>0.009288868585</v>
      </c>
      <c r="Q140" s="121">
        <f t="shared" si="139"/>
        <v>-0.001159603626</v>
      </c>
      <c r="R140" s="121">
        <f t="shared" si="139"/>
        <v>-0.003710575139</v>
      </c>
      <c r="S140" s="121">
        <f t="shared" si="139"/>
        <v>0.04020979021</v>
      </c>
      <c r="T140" s="121">
        <f t="shared" si="139"/>
        <v>0.01564537158</v>
      </c>
      <c r="U140" s="121">
        <f t="shared" si="139"/>
        <v>-0.003273809524</v>
      </c>
      <c r="V140" s="121">
        <f t="shared" si="139"/>
        <v>0.00398142004</v>
      </c>
      <c r="W140" s="121">
        <f t="shared" si="139"/>
        <v>-0.0004156275977</v>
      </c>
      <c r="X140" s="121">
        <f t="shared" si="139"/>
        <v>0.01055262427</v>
      </c>
      <c r="Y140" s="121">
        <f t="shared" si="139"/>
        <v>0.004009020296</v>
      </c>
      <c r="Z140" s="121">
        <f t="shared" si="139"/>
        <v>0.01030110935</v>
      </c>
    </row>
    <row r="141">
      <c r="A141" s="59"/>
      <c r="B141" s="41" t="s">
        <v>142</v>
      </c>
      <c r="C141" s="34">
        <v>65.67</v>
      </c>
      <c r="D141" s="34">
        <v>94.86</v>
      </c>
      <c r="E141" s="34">
        <v>26.95</v>
      </c>
      <c r="F141" s="34">
        <v>11.44</v>
      </c>
      <c r="G141" s="34">
        <v>53.69</v>
      </c>
      <c r="H141" s="34">
        <v>33.6</v>
      </c>
      <c r="I141" s="34">
        <v>15.07</v>
      </c>
      <c r="J141" s="34">
        <v>24.06</v>
      </c>
      <c r="K141" s="34">
        <v>36.01</v>
      </c>
      <c r="L141" s="34">
        <v>39.91</v>
      </c>
      <c r="M141" s="34">
        <v>12.62</v>
      </c>
      <c r="N141" s="80">
        <v>1172.13</v>
      </c>
      <c r="O141" s="120">
        <f t="shared" si="2"/>
        <v>-0.003578897258</v>
      </c>
      <c r="P141" s="121">
        <f t="shared" ref="P141:Z141" si="140">(C141-C142)/C142</f>
        <v>0.02003727866</v>
      </c>
      <c r="Q141" s="121">
        <f t="shared" si="140"/>
        <v>0.005405405405</v>
      </c>
      <c r="R141" s="121">
        <f t="shared" si="140"/>
        <v>-0.002221399482</v>
      </c>
      <c r="S141" s="121">
        <f t="shared" si="140"/>
        <v>-0.02054794521</v>
      </c>
      <c r="T141" s="121">
        <f t="shared" si="140"/>
        <v>0.001679104478</v>
      </c>
      <c r="U141" s="121">
        <f t="shared" si="140"/>
        <v>-0.00296735905</v>
      </c>
      <c r="V141" s="121">
        <f t="shared" si="140"/>
        <v>0.01962110961</v>
      </c>
      <c r="W141" s="121">
        <f t="shared" si="140"/>
        <v>-0.002073828287</v>
      </c>
      <c r="X141" s="121">
        <f t="shared" si="140"/>
        <v>-0.0158513255</v>
      </c>
      <c r="Y141" s="121">
        <f t="shared" si="140"/>
        <v>-0.006966907191</v>
      </c>
      <c r="Z141" s="121">
        <f t="shared" si="140"/>
        <v>-0.01560062402</v>
      </c>
    </row>
    <row r="142">
      <c r="A142" s="59"/>
      <c r="B142" s="41" t="s">
        <v>143</v>
      </c>
      <c r="C142" s="34">
        <v>64.38</v>
      </c>
      <c r="D142" s="34">
        <v>94.35</v>
      </c>
      <c r="E142" s="34">
        <v>27.01</v>
      </c>
      <c r="F142" s="34">
        <v>11.68</v>
      </c>
      <c r="G142" s="34">
        <v>53.6</v>
      </c>
      <c r="H142" s="34">
        <v>33.7</v>
      </c>
      <c r="I142" s="34">
        <v>14.78</v>
      </c>
      <c r="J142" s="34">
        <v>24.11</v>
      </c>
      <c r="K142" s="34">
        <v>36.59</v>
      </c>
      <c r="L142" s="34">
        <v>40.19</v>
      </c>
      <c r="M142" s="34">
        <v>12.82</v>
      </c>
      <c r="N142" s="80">
        <v>1176.34</v>
      </c>
      <c r="O142" s="120">
        <f t="shared" si="2"/>
        <v>0.01768319059</v>
      </c>
      <c r="P142" s="121">
        <f t="shared" ref="P142:Z142" si="141">(C142-C143)/C143</f>
        <v>0.01899335233</v>
      </c>
      <c r="Q142" s="121">
        <f t="shared" si="141"/>
        <v>0.01071237279</v>
      </c>
      <c r="R142" s="121">
        <f t="shared" si="141"/>
        <v>0.001854599407</v>
      </c>
      <c r="S142" s="121">
        <f t="shared" si="141"/>
        <v>0.01565217391</v>
      </c>
      <c r="T142" s="121">
        <f t="shared" si="141"/>
        <v>0.02583732057</v>
      </c>
      <c r="U142" s="121">
        <f t="shared" si="141"/>
        <v>0.0138387485</v>
      </c>
      <c r="V142" s="121">
        <f t="shared" si="141"/>
        <v>0.01371742112</v>
      </c>
      <c r="W142" s="121">
        <f t="shared" si="141"/>
        <v>0.01815878378</v>
      </c>
      <c r="X142" s="121">
        <f t="shared" si="141"/>
        <v>0.01021535064</v>
      </c>
      <c r="Y142" s="121">
        <f t="shared" si="141"/>
        <v>0.002994759171</v>
      </c>
      <c r="Z142" s="121">
        <f t="shared" si="141"/>
        <v>0.02151394422</v>
      </c>
    </row>
    <row r="143">
      <c r="A143" s="59"/>
      <c r="B143" s="58">
        <v>41614.0</v>
      </c>
      <c r="C143" s="34">
        <v>63.18</v>
      </c>
      <c r="D143" s="34">
        <v>93.35</v>
      </c>
      <c r="E143" s="34">
        <v>26.96</v>
      </c>
      <c r="F143" s="34">
        <v>11.5</v>
      </c>
      <c r="G143" s="34">
        <v>52.25</v>
      </c>
      <c r="H143" s="34">
        <v>33.24</v>
      </c>
      <c r="I143" s="34">
        <v>14.58</v>
      </c>
      <c r="J143" s="34">
        <v>23.68</v>
      </c>
      <c r="K143" s="34">
        <v>36.22</v>
      </c>
      <c r="L143" s="34">
        <v>40.07</v>
      </c>
      <c r="M143" s="34">
        <v>12.55</v>
      </c>
      <c r="N143" s="80">
        <v>1155.9</v>
      </c>
      <c r="O143" s="120">
        <f t="shared" si="2"/>
        <v>-0.009757643773</v>
      </c>
      <c r="P143" s="121">
        <f t="shared" ref="P143:Z143" si="142">(C143-C144)/C144</f>
        <v>-0.009717868339</v>
      </c>
      <c r="Q143" s="121">
        <f t="shared" si="142"/>
        <v>-0.006597850378</v>
      </c>
      <c r="R143" s="121">
        <f t="shared" si="142"/>
        <v>-0.01245421245</v>
      </c>
      <c r="S143" s="121">
        <f t="shared" si="142"/>
        <v>-0.002601908066</v>
      </c>
      <c r="T143" s="121">
        <f t="shared" si="142"/>
        <v>-0.01079136691</v>
      </c>
      <c r="U143" s="121">
        <f t="shared" si="142"/>
        <v>-0.00299940012</v>
      </c>
      <c r="V143" s="121">
        <f t="shared" si="142"/>
        <v>-0.03507610854</v>
      </c>
      <c r="W143" s="121">
        <f t="shared" si="142"/>
        <v>-0.01333333333</v>
      </c>
      <c r="X143" s="121">
        <f t="shared" si="142"/>
        <v>-0.005491488193</v>
      </c>
      <c r="Y143" s="121">
        <f t="shared" si="142"/>
        <v>-0.005460412013</v>
      </c>
      <c r="Z143" s="121">
        <f t="shared" si="142"/>
        <v>-0.007120253165</v>
      </c>
    </row>
    <row r="144">
      <c r="A144" s="59"/>
      <c r="B144" s="58">
        <v>41584.0</v>
      </c>
      <c r="C144" s="34">
        <v>63.8</v>
      </c>
      <c r="D144" s="34">
        <v>93.97</v>
      </c>
      <c r="E144" s="34">
        <v>27.3</v>
      </c>
      <c r="F144" s="34">
        <v>11.53</v>
      </c>
      <c r="G144" s="34">
        <v>52.82</v>
      </c>
      <c r="H144" s="34">
        <v>33.34</v>
      </c>
      <c r="I144" s="34">
        <v>15.11</v>
      </c>
      <c r="J144" s="34">
        <v>24.0</v>
      </c>
      <c r="K144" s="34">
        <v>36.42</v>
      </c>
      <c r="L144" s="34">
        <v>40.29</v>
      </c>
      <c r="M144" s="34">
        <v>12.64</v>
      </c>
      <c r="N144" s="80">
        <v>1167.29</v>
      </c>
      <c r="O144" s="120">
        <f t="shared" si="2"/>
        <v>-0.01221937329</v>
      </c>
      <c r="P144" s="121">
        <f t="shared" ref="P144:Z144" si="143">(C144-C145)/C145</f>
        <v>-0.01253675902</v>
      </c>
      <c r="Q144" s="121">
        <f t="shared" si="143"/>
        <v>-0.01467966866</v>
      </c>
      <c r="R144" s="121">
        <f t="shared" si="143"/>
        <v>0.0007331378299</v>
      </c>
      <c r="S144" s="121">
        <f t="shared" si="143"/>
        <v>-0.02864363943</v>
      </c>
      <c r="T144" s="121">
        <f t="shared" si="143"/>
        <v>-0.0242009976</v>
      </c>
      <c r="U144" s="121">
        <f t="shared" si="143"/>
        <v>-0.01097597152</v>
      </c>
      <c r="V144" s="121">
        <f t="shared" si="143"/>
        <v>-0.0232708468</v>
      </c>
      <c r="W144" s="121">
        <f t="shared" si="143"/>
        <v>-0.0380761523</v>
      </c>
      <c r="X144" s="121">
        <f t="shared" si="143"/>
        <v>-0.01193705914</v>
      </c>
      <c r="Y144" s="121">
        <f t="shared" si="143"/>
        <v>-0.008856088561</v>
      </c>
      <c r="Z144" s="121">
        <f t="shared" si="143"/>
        <v>-0.009404388715</v>
      </c>
    </row>
    <row r="145">
      <c r="A145" s="59"/>
      <c r="B145" s="58">
        <v>41553.0</v>
      </c>
      <c r="C145" s="34">
        <v>64.61</v>
      </c>
      <c r="D145" s="34">
        <v>95.37</v>
      </c>
      <c r="E145" s="34">
        <v>27.28</v>
      </c>
      <c r="F145" s="34">
        <v>11.87</v>
      </c>
      <c r="G145" s="34">
        <v>54.13</v>
      </c>
      <c r="H145" s="34">
        <v>33.71</v>
      </c>
      <c r="I145" s="34">
        <v>15.47</v>
      </c>
      <c r="J145" s="34">
        <v>24.95</v>
      </c>
      <c r="K145" s="34">
        <v>36.86</v>
      </c>
      <c r="L145" s="34">
        <v>40.65</v>
      </c>
      <c r="M145" s="34">
        <v>12.76</v>
      </c>
      <c r="N145" s="80">
        <v>1181.73</v>
      </c>
      <c r="O145" s="120">
        <f t="shared" si="2"/>
        <v>0.0003978802296</v>
      </c>
      <c r="P145" s="121">
        <f t="shared" ref="P145:Z145" si="144">(C145-C146)/C146</f>
        <v>0.01016260163</v>
      </c>
      <c r="Q145" s="121">
        <f t="shared" si="144"/>
        <v>-0.001047449461</v>
      </c>
      <c r="R145" s="121">
        <f t="shared" si="144"/>
        <v>-0.001098498718</v>
      </c>
      <c r="S145" s="121">
        <f t="shared" si="144"/>
        <v>0.009353741497</v>
      </c>
      <c r="T145" s="121">
        <f t="shared" si="144"/>
        <v>-0.01005852231</v>
      </c>
      <c r="U145" s="121">
        <f t="shared" si="144"/>
        <v>0.006869772999</v>
      </c>
      <c r="V145" s="121">
        <f t="shared" si="144"/>
        <v>-0.02520478891</v>
      </c>
      <c r="W145" s="121">
        <f t="shared" si="144"/>
        <v>-0.01266323704</v>
      </c>
      <c r="X145" s="121">
        <f t="shared" si="144"/>
        <v>0.002447647539</v>
      </c>
      <c r="Y145" s="121">
        <f t="shared" si="144"/>
        <v>-0.002209131075</v>
      </c>
      <c r="Z145" s="121">
        <f t="shared" si="144"/>
        <v>0.01109350238</v>
      </c>
    </row>
    <row r="146">
      <c r="A146" s="59"/>
      <c r="B146" s="58">
        <v>41461.0</v>
      </c>
      <c r="C146" s="34">
        <v>63.96</v>
      </c>
      <c r="D146" s="34">
        <v>95.47</v>
      </c>
      <c r="E146" s="34">
        <v>27.31</v>
      </c>
      <c r="F146" s="34">
        <v>11.76</v>
      </c>
      <c r="G146" s="34">
        <v>54.68</v>
      </c>
      <c r="H146" s="34">
        <v>33.48</v>
      </c>
      <c r="I146" s="34">
        <v>15.87</v>
      </c>
      <c r="J146" s="34">
        <v>25.27</v>
      </c>
      <c r="K146" s="34">
        <v>36.77</v>
      </c>
      <c r="L146" s="34">
        <v>40.74</v>
      </c>
      <c r="M146" s="34">
        <v>12.62</v>
      </c>
      <c r="N146" s="80">
        <v>1181.26</v>
      </c>
      <c r="O146" s="120">
        <f t="shared" si="2"/>
        <v>0.009373744969</v>
      </c>
      <c r="P146" s="121">
        <f t="shared" ref="P146:Z146" si="145">(C146-C147)/C147</f>
        <v>0.01202531646</v>
      </c>
      <c r="Q146" s="121">
        <f t="shared" si="145"/>
        <v>0.007811675288</v>
      </c>
      <c r="R146" s="121">
        <f t="shared" si="145"/>
        <v>-0.001097293343</v>
      </c>
      <c r="S146" s="121">
        <f t="shared" si="145"/>
        <v>0.03248463565</v>
      </c>
      <c r="T146" s="121">
        <f t="shared" si="145"/>
        <v>0.0133432172</v>
      </c>
      <c r="U146" s="121">
        <f t="shared" si="145"/>
        <v>-0.03404500866</v>
      </c>
      <c r="V146" s="121">
        <f t="shared" si="145"/>
        <v>0.0101845958</v>
      </c>
      <c r="W146" s="121">
        <f t="shared" si="145"/>
        <v>-0.007072691552</v>
      </c>
      <c r="X146" s="121">
        <f t="shared" si="145"/>
        <v>0.01434482759</v>
      </c>
      <c r="Y146" s="121">
        <f t="shared" si="145"/>
        <v>-0.0007358351729</v>
      </c>
      <c r="Z146" s="121">
        <f t="shared" si="145"/>
        <v>0.01774193548</v>
      </c>
    </row>
    <row r="147">
      <c r="A147" s="59"/>
      <c r="B147" s="58">
        <v>41431.0</v>
      </c>
      <c r="C147" s="34">
        <v>63.2</v>
      </c>
      <c r="D147" s="34">
        <v>94.73</v>
      </c>
      <c r="E147" s="34">
        <v>27.34</v>
      </c>
      <c r="F147" s="34">
        <v>11.39</v>
      </c>
      <c r="G147" s="34">
        <v>53.96</v>
      </c>
      <c r="H147" s="34">
        <v>34.66</v>
      </c>
      <c r="I147" s="34">
        <v>15.71</v>
      </c>
      <c r="J147" s="34">
        <v>25.45</v>
      </c>
      <c r="K147" s="34">
        <v>36.25</v>
      </c>
      <c r="L147" s="34">
        <v>40.77</v>
      </c>
      <c r="M147" s="34">
        <v>12.4</v>
      </c>
      <c r="N147" s="80">
        <v>1170.29</v>
      </c>
      <c r="O147" s="120">
        <f t="shared" si="2"/>
        <v>0.01209018343</v>
      </c>
      <c r="P147" s="121">
        <f t="shared" ref="P147:Z147" si="146">(C147-C148)/C148</f>
        <v>-0.001579778831</v>
      </c>
      <c r="Q147" s="121">
        <f t="shared" si="146"/>
        <v>0.009807056817</v>
      </c>
      <c r="R147" s="121">
        <f t="shared" si="146"/>
        <v>0.01522465652</v>
      </c>
      <c r="S147" s="121">
        <f t="shared" si="146"/>
        <v>0.02612612613</v>
      </c>
      <c r="T147" s="121">
        <f t="shared" si="146"/>
        <v>0.008786689101</v>
      </c>
      <c r="U147" s="121">
        <f t="shared" si="146"/>
        <v>0.004346566213</v>
      </c>
      <c r="V147" s="121">
        <f t="shared" si="146"/>
        <v>0.02545691906</v>
      </c>
      <c r="W147" s="121">
        <f t="shared" si="146"/>
        <v>0.02167804095</v>
      </c>
      <c r="X147" s="121">
        <f t="shared" si="146"/>
        <v>0.005268996118</v>
      </c>
      <c r="Y147" s="121">
        <f t="shared" si="146"/>
        <v>0.007661888285</v>
      </c>
      <c r="Z147" s="121">
        <f t="shared" si="146"/>
        <v>0.02564102564</v>
      </c>
    </row>
    <row r="148">
      <c r="A148" s="59"/>
      <c r="B148" s="58">
        <v>41400.0</v>
      </c>
      <c r="C148" s="34">
        <v>63.3</v>
      </c>
      <c r="D148" s="34">
        <v>93.81</v>
      </c>
      <c r="E148" s="34">
        <v>26.93</v>
      </c>
      <c r="F148" s="34">
        <v>11.1</v>
      </c>
      <c r="G148" s="34">
        <v>53.49</v>
      </c>
      <c r="H148" s="34">
        <v>34.51</v>
      </c>
      <c r="I148" s="34">
        <v>15.32</v>
      </c>
      <c r="J148" s="34">
        <v>24.91</v>
      </c>
      <c r="K148" s="34">
        <v>36.06</v>
      </c>
      <c r="L148" s="34">
        <v>40.46</v>
      </c>
      <c r="M148" s="34">
        <v>12.09</v>
      </c>
      <c r="N148" s="80">
        <v>1156.31</v>
      </c>
      <c r="O148" s="120">
        <f t="shared" si="2"/>
        <v>-0.01344629587</v>
      </c>
      <c r="P148" s="121">
        <f t="shared" ref="P148:Z148" si="147">(C148-C149)/C149</f>
        <v>-0.03136954858</v>
      </c>
      <c r="Q148" s="121">
        <f t="shared" si="147"/>
        <v>-0.009920844327</v>
      </c>
      <c r="R148" s="121">
        <f t="shared" si="147"/>
        <v>0</v>
      </c>
      <c r="S148" s="121">
        <f t="shared" si="147"/>
        <v>-0.03141361257</v>
      </c>
      <c r="T148" s="121">
        <f t="shared" si="147"/>
        <v>-0.008710155671</v>
      </c>
      <c r="U148" s="121">
        <f t="shared" si="147"/>
        <v>-0.0002896871379</v>
      </c>
      <c r="V148" s="121">
        <f t="shared" si="147"/>
        <v>-0.01983365323</v>
      </c>
      <c r="W148" s="121">
        <f t="shared" si="147"/>
        <v>-0.0231372549</v>
      </c>
      <c r="X148" s="121">
        <f t="shared" si="147"/>
        <v>-0.01770634704</v>
      </c>
      <c r="Y148" s="121">
        <f t="shared" si="147"/>
        <v>-0.01317073171</v>
      </c>
      <c r="Z148" s="121">
        <f t="shared" si="147"/>
        <v>-0.01306122449</v>
      </c>
    </row>
    <row r="149">
      <c r="A149" s="59"/>
      <c r="B149" s="58">
        <v>41370.0</v>
      </c>
      <c r="C149" s="34">
        <v>65.35</v>
      </c>
      <c r="D149" s="34">
        <v>94.75</v>
      </c>
      <c r="E149" s="34">
        <v>26.93</v>
      </c>
      <c r="F149" s="34">
        <v>11.46</v>
      </c>
      <c r="G149" s="34">
        <v>53.96</v>
      </c>
      <c r="H149" s="34">
        <v>34.52</v>
      </c>
      <c r="I149" s="34">
        <v>15.63</v>
      </c>
      <c r="J149" s="34">
        <v>25.5</v>
      </c>
      <c r="K149" s="34">
        <v>36.71</v>
      </c>
      <c r="L149" s="34">
        <v>41.0</v>
      </c>
      <c r="M149" s="34">
        <v>12.25</v>
      </c>
      <c r="N149" s="80">
        <v>1172.07</v>
      </c>
      <c r="O149" s="120">
        <f t="shared" si="2"/>
        <v>-0.007368073376</v>
      </c>
      <c r="P149" s="121">
        <f t="shared" ref="P149:Z149" si="148">(C149-C150)/C150</f>
        <v>-0.004418037782</v>
      </c>
      <c r="Q149" s="121">
        <f t="shared" si="148"/>
        <v>-0.003785090947</v>
      </c>
      <c r="R149" s="121">
        <f t="shared" si="148"/>
        <v>-0.04571226081</v>
      </c>
      <c r="S149" s="121">
        <f t="shared" si="148"/>
        <v>-0.0103626943</v>
      </c>
      <c r="T149" s="121">
        <f t="shared" si="148"/>
        <v>-0.003692762186</v>
      </c>
      <c r="U149" s="121">
        <f t="shared" si="148"/>
        <v>-0.002888503755</v>
      </c>
      <c r="V149" s="121">
        <f t="shared" si="148"/>
        <v>0.02090137165</v>
      </c>
      <c r="W149" s="121">
        <f t="shared" si="148"/>
        <v>-0.01353965184</v>
      </c>
      <c r="X149" s="121">
        <f t="shared" si="148"/>
        <v>-0.002716653083</v>
      </c>
      <c r="Y149" s="121">
        <f t="shared" si="148"/>
        <v>-0.0156062425</v>
      </c>
      <c r="Z149" s="121">
        <f t="shared" si="148"/>
        <v>-0.01289282836</v>
      </c>
    </row>
    <row r="150">
      <c r="A150" s="59"/>
      <c r="B150" s="58">
        <v>41339.0</v>
      </c>
      <c r="C150" s="34">
        <v>65.64</v>
      </c>
      <c r="D150" s="34">
        <v>95.11</v>
      </c>
      <c r="E150" s="34">
        <v>28.22</v>
      </c>
      <c r="F150" s="34">
        <v>11.58</v>
      </c>
      <c r="G150" s="34">
        <v>54.16</v>
      </c>
      <c r="H150" s="34">
        <v>34.62</v>
      </c>
      <c r="I150" s="34">
        <v>15.31</v>
      </c>
      <c r="J150" s="34">
        <v>25.85</v>
      </c>
      <c r="K150" s="34">
        <v>36.81</v>
      </c>
      <c r="L150" s="34">
        <v>41.65</v>
      </c>
      <c r="M150" s="34">
        <v>12.41</v>
      </c>
      <c r="N150" s="80">
        <v>1180.77</v>
      </c>
      <c r="O150" s="120">
        <f t="shared" si="2"/>
        <v>-0.002997500675</v>
      </c>
      <c r="P150" s="121">
        <f t="shared" ref="P150:Z150" si="149">(C150-C151)/C151</f>
        <v>-0.001976585069</v>
      </c>
      <c r="Q150" s="121">
        <f t="shared" si="149"/>
        <v>0.002741170269</v>
      </c>
      <c r="R150" s="121">
        <f t="shared" si="149"/>
        <v>-0.005988023952</v>
      </c>
      <c r="S150" s="121">
        <f t="shared" si="149"/>
        <v>-0.003442340792</v>
      </c>
      <c r="T150" s="121">
        <f t="shared" si="149"/>
        <v>0.005569996287</v>
      </c>
      <c r="U150" s="121">
        <f t="shared" si="149"/>
        <v>0.01674008811</v>
      </c>
      <c r="V150" s="121">
        <f t="shared" si="149"/>
        <v>0.001308044474</v>
      </c>
      <c r="W150" s="121">
        <f t="shared" si="149"/>
        <v>0.001549786904</v>
      </c>
      <c r="X150" s="121">
        <f t="shared" si="149"/>
        <v>0.002178056085</v>
      </c>
      <c r="Y150" s="121">
        <f t="shared" si="149"/>
        <v>0.003131021195</v>
      </c>
      <c r="Z150" s="121">
        <f t="shared" si="149"/>
        <v>0.01223491028</v>
      </c>
    </row>
    <row r="151">
      <c r="A151" s="59"/>
      <c r="B151" s="41" t="s">
        <v>144</v>
      </c>
      <c r="C151" s="34">
        <v>65.77</v>
      </c>
      <c r="D151" s="34">
        <v>94.85</v>
      </c>
      <c r="E151" s="34">
        <v>28.39</v>
      </c>
      <c r="F151" s="34">
        <v>11.62</v>
      </c>
      <c r="G151" s="34">
        <v>53.86</v>
      </c>
      <c r="H151" s="34">
        <v>34.05</v>
      </c>
      <c r="I151" s="34">
        <v>15.29</v>
      </c>
      <c r="J151" s="34">
        <v>25.81</v>
      </c>
      <c r="K151" s="34">
        <v>36.73</v>
      </c>
      <c r="L151" s="34">
        <v>41.52</v>
      </c>
      <c r="M151" s="34">
        <v>12.26</v>
      </c>
      <c r="N151" s="80">
        <v>1184.32</v>
      </c>
      <c r="O151" s="120">
        <f t="shared" si="2"/>
        <v>-0.009169399639</v>
      </c>
      <c r="P151" s="121">
        <f t="shared" ref="P151:Z151" si="150">(C151-C152)/C152</f>
        <v>-0.005443822773</v>
      </c>
      <c r="Q151" s="121">
        <f t="shared" si="150"/>
        <v>0.00466052325</v>
      </c>
      <c r="R151" s="121">
        <f t="shared" si="150"/>
        <v>0.03613138686</v>
      </c>
      <c r="S151" s="121">
        <f t="shared" si="150"/>
        <v>-0.01525423729</v>
      </c>
      <c r="T151" s="121">
        <f t="shared" si="150"/>
        <v>-0.02108324246</v>
      </c>
      <c r="U151" s="121">
        <f t="shared" si="150"/>
        <v>0.002060035315</v>
      </c>
      <c r="V151" s="121">
        <f t="shared" si="150"/>
        <v>0.01057501652</v>
      </c>
      <c r="W151" s="121">
        <f t="shared" si="150"/>
        <v>-0.008070714835</v>
      </c>
      <c r="X151" s="121">
        <f t="shared" si="150"/>
        <v>0.002456331878</v>
      </c>
      <c r="Y151" s="121">
        <f t="shared" si="150"/>
        <v>-0.006223073241</v>
      </c>
      <c r="Z151" s="121">
        <f t="shared" si="150"/>
        <v>0.004095004095</v>
      </c>
    </row>
    <row r="152">
      <c r="A152" s="59"/>
      <c r="B152" s="41" t="s">
        <v>145</v>
      </c>
      <c r="C152" s="34">
        <v>66.13</v>
      </c>
      <c r="D152" s="34">
        <v>94.41</v>
      </c>
      <c r="E152" s="34">
        <v>27.4</v>
      </c>
      <c r="F152" s="34">
        <v>11.8</v>
      </c>
      <c r="G152" s="34">
        <v>55.02</v>
      </c>
      <c r="H152" s="34">
        <v>33.98</v>
      </c>
      <c r="I152" s="34">
        <v>15.13</v>
      </c>
      <c r="J152" s="34">
        <v>26.02</v>
      </c>
      <c r="K152" s="34">
        <v>36.64</v>
      </c>
      <c r="L152" s="34">
        <v>41.78</v>
      </c>
      <c r="M152" s="34">
        <v>12.21</v>
      </c>
      <c r="N152" s="80">
        <v>1195.28</v>
      </c>
      <c r="O152" s="120">
        <f t="shared" si="2"/>
        <v>0.007433878934</v>
      </c>
      <c r="P152" s="121">
        <f t="shared" ref="P152:Z152" si="151">(C152-C153)/C153</f>
        <v>0.009926695174</v>
      </c>
      <c r="Q152" s="121">
        <f t="shared" si="151"/>
        <v>0.04228306469</v>
      </c>
      <c r="R152" s="121">
        <f t="shared" si="151"/>
        <v>-0.03893370747</v>
      </c>
      <c r="S152" s="121">
        <f t="shared" si="151"/>
        <v>0.004255319149</v>
      </c>
      <c r="T152" s="121">
        <f t="shared" si="151"/>
        <v>-0.0183764496</v>
      </c>
      <c r="U152" s="121">
        <f t="shared" si="151"/>
        <v>-0.001469291801</v>
      </c>
      <c r="V152" s="121">
        <f t="shared" si="151"/>
        <v>-0.008519003932</v>
      </c>
      <c r="W152" s="121">
        <f t="shared" si="151"/>
        <v>0.0156128025</v>
      </c>
      <c r="X152" s="121">
        <f t="shared" si="151"/>
        <v>0.01299419408</v>
      </c>
      <c r="Y152" s="121">
        <f t="shared" si="151"/>
        <v>0.007475283337</v>
      </c>
      <c r="Z152" s="121">
        <f t="shared" si="151"/>
        <v>0.03474576271</v>
      </c>
    </row>
    <row r="153">
      <c r="A153" s="59"/>
      <c r="B153" s="41" t="s">
        <v>146</v>
      </c>
      <c r="C153" s="34">
        <v>65.48</v>
      </c>
      <c r="D153" s="34">
        <v>90.58</v>
      </c>
      <c r="E153" s="34">
        <v>28.51</v>
      </c>
      <c r="F153" s="34">
        <v>11.75</v>
      </c>
      <c r="G153" s="34">
        <v>56.05</v>
      </c>
      <c r="H153" s="34">
        <v>34.03</v>
      </c>
      <c r="I153" s="34">
        <v>15.26</v>
      </c>
      <c r="J153" s="34">
        <v>25.62</v>
      </c>
      <c r="K153" s="34">
        <v>36.17</v>
      </c>
      <c r="L153" s="34">
        <v>41.47</v>
      </c>
      <c r="M153" s="34">
        <v>11.8</v>
      </c>
      <c r="N153" s="80">
        <v>1186.46</v>
      </c>
      <c r="O153" s="120">
        <f t="shared" si="2"/>
        <v>-0.008639705882</v>
      </c>
      <c r="P153" s="121">
        <f t="shared" ref="P153:Z153" si="152">(C153-C154)/C154</f>
        <v>-0.01340967305</v>
      </c>
      <c r="Q153" s="121">
        <f t="shared" si="152"/>
        <v>-0.01607647187</v>
      </c>
      <c r="R153" s="121">
        <f t="shared" si="152"/>
        <v>-0.1412650602</v>
      </c>
      <c r="S153" s="121">
        <f t="shared" si="152"/>
        <v>-0.0008503401361</v>
      </c>
      <c r="T153" s="121">
        <f t="shared" si="152"/>
        <v>0.003940533763</v>
      </c>
      <c r="U153" s="121">
        <f t="shared" si="152"/>
        <v>-0.01476548929</v>
      </c>
      <c r="V153" s="121">
        <f t="shared" si="152"/>
        <v>-0.02554278416</v>
      </c>
      <c r="W153" s="121">
        <f t="shared" si="152"/>
        <v>0.003132341425</v>
      </c>
      <c r="X153" s="121">
        <f t="shared" si="152"/>
        <v>-0.0253300997</v>
      </c>
      <c r="Y153" s="121">
        <f t="shared" si="152"/>
        <v>-0.01985346254</v>
      </c>
      <c r="Z153" s="121">
        <f t="shared" si="152"/>
        <v>0.001697792869</v>
      </c>
    </row>
    <row r="154">
      <c r="A154" s="59"/>
      <c r="B154" s="41" t="s">
        <v>147</v>
      </c>
      <c r="C154" s="34">
        <v>66.37</v>
      </c>
      <c r="D154" s="34">
        <v>92.06</v>
      </c>
      <c r="E154" s="34">
        <v>33.2</v>
      </c>
      <c r="F154" s="34">
        <v>11.76</v>
      </c>
      <c r="G154" s="34">
        <v>55.83</v>
      </c>
      <c r="H154" s="34">
        <v>34.54</v>
      </c>
      <c r="I154" s="34">
        <v>15.66</v>
      </c>
      <c r="J154" s="34">
        <v>25.54</v>
      </c>
      <c r="K154" s="34">
        <v>37.11</v>
      </c>
      <c r="L154" s="34">
        <v>42.31</v>
      </c>
      <c r="M154" s="34">
        <v>11.78</v>
      </c>
      <c r="N154" s="80">
        <v>1196.8</v>
      </c>
      <c r="O154" s="120">
        <f t="shared" si="2"/>
        <v>0.007348051882</v>
      </c>
      <c r="P154" s="121">
        <f t="shared" ref="P154:Z154" si="153">(C154-C155)/C155</f>
        <v>0.006368460955</v>
      </c>
      <c r="Q154" s="121">
        <f t="shared" si="153"/>
        <v>0.01109280615</v>
      </c>
      <c r="R154" s="121">
        <f t="shared" si="153"/>
        <v>0.01405009163</v>
      </c>
      <c r="S154" s="121">
        <f t="shared" si="153"/>
        <v>0.03978779841</v>
      </c>
      <c r="T154" s="121">
        <f t="shared" si="153"/>
        <v>0.01288098694</v>
      </c>
      <c r="U154" s="121">
        <f t="shared" si="153"/>
        <v>0.0008693132425</v>
      </c>
      <c r="V154" s="121">
        <f t="shared" si="153"/>
        <v>-0.04220183486</v>
      </c>
      <c r="W154" s="121">
        <f t="shared" si="153"/>
        <v>-0.005451713396</v>
      </c>
      <c r="X154" s="121">
        <f t="shared" si="153"/>
        <v>0.02259575641</v>
      </c>
      <c r="Y154" s="121">
        <f t="shared" si="153"/>
        <v>0.007380952381</v>
      </c>
      <c r="Z154" s="121">
        <f t="shared" si="153"/>
        <v>0.0288209607</v>
      </c>
    </row>
    <row r="155">
      <c r="A155" s="59"/>
      <c r="B155" s="41" t="s">
        <v>148</v>
      </c>
      <c r="C155" s="34">
        <v>65.95</v>
      </c>
      <c r="D155" s="34">
        <v>91.05</v>
      </c>
      <c r="E155" s="34">
        <v>32.74</v>
      </c>
      <c r="F155" s="34">
        <v>11.31</v>
      </c>
      <c r="G155" s="34">
        <v>55.12</v>
      </c>
      <c r="H155" s="34">
        <v>34.51</v>
      </c>
      <c r="I155" s="34">
        <v>16.35</v>
      </c>
      <c r="J155" s="34">
        <v>25.68</v>
      </c>
      <c r="K155" s="34">
        <v>36.29</v>
      </c>
      <c r="L155" s="34">
        <v>42.0</v>
      </c>
      <c r="M155" s="34">
        <v>11.45</v>
      </c>
      <c r="N155" s="80">
        <v>1188.07</v>
      </c>
      <c r="O155" s="120">
        <f t="shared" si="2"/>
        <v>-0.004249291785</v>
      </c>
      <c r="P155" s="121">
        <f t="shared" ref="P155:Z155" si="154">(C155-C156)/C156</f>
        <v>-0.004528301887</v>
      </c>
      <c r="Q155" s="121">
        <f t="shared" si="154"/>
        <v>-0.005352851213</v>
      </c>
      <c r="R155" s="121">
        <f t="shared" si="154"/>
        <v>-0.01147342995</v>
      </c>
      <c r="S155" s="121">
        <f t="shared" si="154"/>
        <v>-0.007894736842</v>
      </c>
      <c r="T155" s="121">
        <f t="shared" si="154"/>
        <v>-0.006667868084</v>
      </c>
      <c r="U155" s="121">
        <f t="shared" si="154"/>
        <v>-0.001157742402</v>
      </c>
      <c r="V155" s="121">
        <f t="shared" si="154"/>
        <v>0.01615910503</v>
      </c>
      <c r="W155" s="121">
        <f t="shared" si="154"/>
        <v>0.01662707838</v>
      </c>
      <c r="X155" s="121">
        <f t="shared" si="154"/>
        <v>-0.00438957476</v>
      </c>
      <c r="Y155" s="121">
        <f t="shared" si="154"/>
        <v>-0.009667531243</v>
      </c>
      <c r="Z155" s="121">
        <f t="shared" si="154"/>
        <v>-0.008658008658</v>
      </c>
    </row>
    <row r="156">
      <c r="A156" s="59"/>
      <c r="B156" s="41" t="s">
        <v>149</v>
      </c>
      <c r="C156" s="34">
        <v>66.25</v>
      </c>
      <c r="D156" s="34">
        <v>91.54</v>
      </c>
      <c r="E156" s="34">
        <v>33.12</v>
      </c>
      <c r="F156" s="34">
        <v>11.4</v>
      </c>
      <c r="G156" s="34">
        <v>55.49</v>
      </c>
      <c r="H156" s="34">
        <v>34.55</v>
      </c>
      <c r="I156" s="34">
        <v>16.09</v>
      </c>
      <c r="J156" s="34">
        <v>25.26</v>
      </c>
      <c r="K156" s="34">
        <v>36.45</v>
      </c>
      <c r="L156" s="34">
        <v>42.41</v>
      </c>
      <c r="M156" s="34">
        <v>11.55</v>
      </c>
      <c r="N156" s="80">
        <v>1193.14</v>
      </c>
      <c r="O156" s="120">
        <f t="shared" si="2"/>
        <v>-0.0005277398494</v>
      </c>
      <c r="P156" s="121">
        <f t="shared" ref="P156:Z156" si="155">(C156-C157)/C157</f>
        <v>0.001360338573</v>
      </c>
      <c r="Q156" s="121">
        <f t="shared" si="155"/>
        <v>0.003838140147</v>
      </c>
      <c r="R156" s="121">
        <f t="shared" si="155"/>
        <v>0.0006042296073</v>
      </c>
      <c r="S156" s="121">
        <f t="shared" si="155"/>
        <v>0.007067137809</v>
      </c>
      <c r="T156" s="121">
        <f t="shared" si="155"/>
        <v>0.01555636896</v>
      </c>
      <c r="U156" s="121">
        <f t="shared" si="155"/>
        <v>-0.0005785363032</v>
      </c>
      <c r="V156" s="121">
        <f t="shared" si="155"/>
        <v>-0.001241464929</v>
      </c>
      <c r="W156" s="121">
        <f t="shared" si="155"/>
        <v>0.05646173149</v>
      </c>
      <c r="X156" s="121">
        <f t="shared" si="155"/>
        <v>-0.007082538818</v>
      </c>
      <c r="Y156" s="121">
        <f t="shared" si="155"/>
        <v>-0.01737720111</v>
      </c>
      <c r="Z156" s="121">
        <f t="shared" si="155"/>
        <v>0.0008665511265</v>
      </c>
    </row>
    <row r="157">
      <c r="A157" s="59"/>
      <c r="B157" s="41" t="s">
        <v>150</v>
      </c>
      <c r="C157" s="34">
        <v>66.16</v>
      </c>
      <c r="D157" s="34">
        <v>91.19</v>
      </c>
      <c r="E157" s="34">
        <v>33.1</v>
      </c>
      <c r="F157" s="34">
        <v>11.32</v>
      </c>
      <c r="G157" s="34">
        <v>54.64</v>
      </c>
      <c r="H157" s="34">
        <v>34.57</v>
      </c>
      <c r="I157" s="34">
        <v>16.11</v>
      </c>
      <c r="J157" s="34">
        <v>23.91</v>
      </c>
      <c r="K157" s="34">
        <v>36.71</v>
      </c>
      <c r="L157" s="34">
        <v>43.16</v>
      </c>
      <c r="M157" s="34">
        <v>11.54</v>
      </c>
      <c r="N157" s="80">
        <v>1193.77</v>
      </c>
      <c r="O157" s="120">
        <f t="shared" si="2"/>
        <v>-0.01738428994</v>
      </c>
      <c r="P157" s="121">
        <f t="shared" ref="P157:Z157" si="156">(C157-C158)/C158</f>
        <v>-0.008541885209</v>
      </c>
      <c r="Q157" s="121">
        <f t="shared" si="156"/>
        <v>-0.01872377058</v>
      </c>
      <c r="R157" s="121">
        <f t="shared" si="156"/>
        <v>-0.0178041543</v>
      </c>
      <c r="S157" s="121">
        <f t="shared" si="156"/>
        <v>-0.01307759372</v>
      </c>
      <c r="T157" s="121">
        <f t="shared" si="156"/>
        <v>0.0293896006</v>
      </c>
      <c r="U157" s="121">
        <f t="shared" si="156"/>
        <v>-0.02067988669</v>
      </c>
      <c r="V157" s="121">
        <f t="shared" si="156"/>
        <v>0.08266129032</v>
      </c>
      <c r="W157" s="121">
        <f t="shared" si="156"/>
        <v>-0.04436450839</v>
      </c>
      <c r="X157" s="121">
        <f t="shared" si="156"/>
        <v>-0.009176788124</v>
      </c>
      <c r="Y157" s="121">
        <f t="shared" si="156"/>
        <v>-0.01886792453</v>
      </c>
      <c r="Z157" s="121">
        <f t="shared" si="156"/>
        <v>-0.0128314799</v>
      </c>
    </row>
    <row r="158">
      <c r="A158" s="59"/>
      <c r="B158" s="41" t="s">
        <v>151</v>
      </c>
      <c r="C158" s="34">
        <v>66.73</v>
      </c>
      <c r="D158" s="34">
        <v>92.93</v>
      </c>
      <c r="E158" s="34">
        <v>33.7</v>
      </c>
      <c r="F158" s="34">
        <v>11.47</v>
      </c>
      <c r="G158" s="34">
        <v>53.08</v>
      </c>
      <c r="H158" s="34">
        <v>35.3</v>
      </c>
      <c r="I158" s="34">
        <v>14.88</v>
      </c>
      <c r="J158" s="34">
        <v>25.02</v>
      </c>
      <c r="K158" s="34">
        <v>37.05</v>
      </c>
      <c r="L158" s="34">
        <v>43.99</v>
      </c>
      <c r="M158" s="34">
        <v>11.69</v>
      </c>
      <c r="N158" s="80">
        <v>1214.89</v>
      </c>
      <c r="O158" s="120">
        <f t="shared" si="2"/>
        <v>0.002136434876</v>
      </c>
      <c r="P158" s="121">
        <f t="shared" ref="P158:Z158" si="157">(C158-C159)/C159</f>
        <v>0.007245283019</v>
      </c>
      <c r="Q158" s="121">
        <f t="shared" si="157"/>
        <v>0.02132102429</v>
      </c>
      <c r="R158" s="121">
        <f t="shared" si="157"/>
        <v>0.000593824228</v>
      </c>
      <c r="S158" s="121">
        <f t="shared" si="157"/>
        <v>-0.004340277778</v>
      </c>
      <c r="T158" s="121">
        <f t="shared" si="157"/>
        <v>0.002265861027</v>
      </c>
      <c r="U158" s="121">
        <f t="shared" si="157"/>
        <v>0.02111657507</v>
      </c>
      <c r="V158" s="121">
        <f t="shared" si="157"/>
        <v>0.007447528775</v>
      </c>
      <c r="W158" s="121">
        <f t="shared" si="157"/>
        <v>0.0008</v>
      </c>
      <c r="X158" s="121">
        <f t="shared" si="157"/>
        <v>-0.03213166144</v>
      </c>
      <c r="Y158" s="121">
        <f t="shared" si="157"/>
        <v>-0.003172445049</v>
      </c>
      <c r="Z158" s="121">
        <f t="shared" si="157"/>
        <v>-0.01183431953</v>
      </c>
    </row>
    <row r="159">
      <c r="A159" s="59"/>
      <c r="B159" s="41" t="s">
        <v>152</v>
      </c>
      <c r="C159" s="34">
        <v>66.25</v>
      </c>
      <c r="D159" s="34">
        <v>90.99</v>
      </c>
      <c r="E159" s="34">
        <v>33.68</v>
      </c>
      <c r="F159" s="34">
        <v>11.52</v>
      </c>
      <c r="G159" s="34">
        <v>52.96</v>
      </c>
      <c r="H159" s="34">
        <v>34.57</v>
      </c>
      <c r="I159" s="34">
        <v>14.77</v>
      </c>
      <c r="J159" s="34">
        <v>25.0</v>
      </c>
      <c r="K159" s="34">
        <v>38.28</v>
      </c>
      <c r="L159" s="34">
        <v>44.13</v>
      </c>
      <c r="M159" s="34">
        <v>11.83</v>
      </c>
      <c r="N159" s="80">
        <v>1212.3</v>
      </c>
      <c r="O159" s="120">
        <f t="shared" si="2"/>
        <v>0.0006273007907</v>
      </c>
      <c r="P159" s="121">
        <f t="shared" ref="P159:Z159" si="158">(C159-C160)/C160</f>
        <v>-0.006895517913</v>
      </c>
      <c r="Q159" s="121">
        <f t="shared" si="158"/>
        <v>0.006415219555</v>
      </c>
      <c r="R159" s="121">
        <f t="shared" si="158"/>
        <v>0.01110777544</v>
      </c>
      <c r="S159" s="121">
        <f t="shared" si="158"/>
        <v>-0.0008673026886</v>
      </c>
      <c r="T159" s="121">
        <f t="shared" si="158"/>
        <v>0.01748318924</v>
      </c>
      <c r="U159" s="121">
        <f t="shared" si="158"/>
        <v>0.01527165932</v>
      </c>
      <c r="V159" s="121">
        <f t="shared" si="158"/>
        <v>0.02002762431</v>
      </c>
      <c r="W159" s="121">
        <f t="shared" si="158"/>
        <v>-0.003189792663</v>
      </c>
      <c r="X159" s="121">
        <f t="shared" si="158"/>
        <v>-0.006488450558</v>
      </c>
      <c r="Y159" s="121">
        <f t="shared" si="158"/>
        <v>0.005697356427</v>
      </c>
      <c r="Z159" s="121">
        <f t="shared" si="158"/>
        <v>-0.009212730318</v>
      </c>
    </row>
    <row r="160">
      <c r="A160" s="59"/>
      <c r="B160" s="41" t="s">
        <v>153</v>
      </c>
      <c r="C160" s="34">
        <v>66.71</v>
      </c>
      <c r="D160" s="34">
        <v>90.41</v>
      </c>
      <c r="E160" s="34">
        <v>33.31</v>
      </c>
      <c r="F160" s="34">
        <v>11.53</v>
      </c>
      <c r="G160" s="34">
        <v>52.05</v>
      </c>
      <c r="H160" s="34">
        <v>34.05</v>
      </c>
      <c r="I160" s="34">
        <v>14.48</v>
      </c>
      <c r="J160" s="34">
        <v>25.08</v>
      </c>
      <c r="K160" s="34">
        <v>38.53</v>
      </c>
      <c r="L160" s="34">
        <v>43.88</v>
      </c>
      <c r="M160" s="34">
        <v>11.94</v>
      </c>
      <c r="N160" s="80">
        <v>1211.54</v>
      </c>
      <c r="O160" s="120">
        <f t="shared" si="2"/>
        <v>0.00984388154</v>
      </c>
      <c r="P160" s="121">
        <f t="shared" ref="P160:Z160" si="159">(C160-C161)/C161</f>
        <v>0.01723086307</v>
      </c>
      <c r="Q160" s="121">
        <f t="shared" si="159"/>
        <v>0.01197671816</v>
      </c>
      <c r="R160" s="121">
        <f t="shared" si="159"/>
        <v>0.02397786658</v>
      </c>
      <c r="S160" s="121">
        <f t="shared" si="159"/>
        <v>0.01855123675</v>
      </c>
      <c r="T160" s="121">
        <f t="shared" si="159"/>
        <v>0.02158979392</v>
      </c>
      <c r="U160" s="121">
        <f t="shared" si="159"/>
        <v>0.04995374653</v>
      </c>
      <c r="V160" s="121">
        <f t="shared" si="159"/>
        <v>0.02115655853</v>
      </c>
      <c r="W160" s="121">
        <f t="shared" si="159"/>
        <v>0.003601440576</v>
      </c>
      <c r="X160" s="121">
        <f t="shared" si="159"/>
        <v>0.02201591512</v>
      </c>
      <c r="Y160" s="121">
        <f t="shared" si="159"/>
        <v>0.01105990783</v>
      </c>
      <c r="Z160" s="121">
        <f t="shared" si="159"/>
        <v>-0.001672240803</v>
      </c>
    </row>
    <row r="161">
      <c r="A161" s="59"/>
      <c r="B161" s="41" t="s">
        <v>154</v>
      </c>
      <c r="C161" s="34">
        <v>65.58</v>
      </c>
      <c r="D161" s="34">
        <v>89.34</v>
      </c>
      <c r="E161" s="34">
        <v>32.53</v>
      </c>
      <c r="F161" s="34">
        <v>11.32</v>
      </c>
      <c r="G161" s="34">
        <v>50.95</v>
      </c>
      <c r="H161" s="34">
        <v>32.43</v>
      </c>
      <c r="I161" s="34">
        <v>14.18</v>
      </c>
      <c r="J161" s="34">
        <v>24.99</v>
      </c>
      <c r="K161" s="34">
        <v>37.7</v>
      </c>
      <c r="L161" s="34">
        <v>43.4</v>
      </c>
      <c r="M161" s="34">
        <v>11.96</v>
      </c>
      <c r="N161" s="80">
        <v>1199.73</v>
      </c>
      <c r="O161" s="120">
        <f t="shared" si="2"/>
        <v>-0.005479383922</v>
      </c>
      <c r="P161" s="121">
        <f t="shared" ref="P161:Z161" si="160">(C161-C162)/C162</f>
        <v>-0.008316951459</v>
      </c>
      <c r="Q161" s="121">
        <f t="shared" si="160"/>
        <v>0.001120573734</v>
      </c>
      <c r="R161" s="121">
        <f t="shared" si="160"/>
        <v>-0.0006144393241</v>
      </c>
      <c r="S161" s="121">
        <f t="shared" si="160"/>
        <v>-0.00176366843</v>
      </c>
      <c r="T161" s="121">
        <f t="shared" si="160"/>
        <v>0.007912957468</v>
      </c>
      <c r="U161" s="121">
        <f t="shared" si="160"/>
        <v>-0.005519779209</v>
      </c>
      <c r="V161" s="121">
        <f t="shared" si="160"/>
        <v>0</v>
      </c>
      <c r="W161" s="121">
        <f t="shared" si="160"/>
        <v>-0.005175159236</v>
      </c>
      <c r="X161" s="121">
        <f t="shared" si="160"/>
        <v>0.0005307855626</v>
      </c>
      <c r="Y161" s="121">
        <f t="shared" si="160"/>
        <v>-0.0009208103131</v>
      </c>
      <c r="Z161" s="121">
        <f t="shared" si="160"/>
        <v>-0.01075268817</v>
      </c>
    </row>
    <row r="162">
      <c r="A162" s="59"/>
      <c r="B162" s="41" t="s">
        <v>155</v>
      </c>
      <c r="C162" s="34">
        <v>66.13</v>
      </c>
      <c r="D162" s="34">
        <v>89.24</v>
      </c>
      <c r="E162" s="34">
        <v>32.55</v>
      </c>
      <c r="F162" s="34">
        <v>11.34</v>
      </c>
      <c r="G162" s="34">
        <v>50.55</v>
      </c>
      <c r="H162" s="34">
        <v>32.61</v>
      </c>
      <c r="I162" s="34">
        <v>14.18</v>
      </c>
      <c r="J162" s="34">
        <v>25.12</v>
      </c>
      <c r="K162" s="34">
        <v>37.68</v>
      </c>
      <c r="L162" s="34">
        <v>43.44</v>
      </c>
      <c r="M162" s="34">
        <v>12.09</v>
      </c>
      <c r="N162" s="80">
        <v>1206.34</v>
      </c>
      <c r="O162" s="120">
        <f t="shared" si="2"/>
        <v>0.004563396233</v>
      </c>
      <c r="P162" s="121">
        <f t="shared" ref="P162:Z162" si="161">(C162-C163)/C163</f>
        <v>0.01038961039</v>
      </c>
      <c r="Q162" s="121">
        <f t="shared" si="161"/>
        <v>0.009844970012</v>
      </c>
      <c r="R162" s="121">
        <f t="shared" si="161"/>
        <v>0.01370289629</v>
      </c>
      <c r="S162" s="121">
        <f t="shared" si="161"/>
        <v>-0.015625</v>
      </c>
      <c r="T162" s="121">
        <f t="shared" si="161"/>
        <v>-0.009212073697</v>
      </c>
      <c r="U162" s="121">
        <f t="shared" si="161"/>
        <v>0.0006136851795</v>
      </c>
      <c r="V162" s="121">
        <f t="shared" si="161"/>
        <v>-0.009084556254</v>
      </c>
      <c r="W162" s="121">
        <f t="shared" si="161"/>
        <v>0.00600720865</v>
      </c>
      <c r="X162" s="121">
        <f t="shared" si="161"/>
        <v>0.01317558483</v>
      </c>
      <c r="Y162" s="121">
        <f t="shared" si="161"/>
        <v>0.002307337333</v>
      </c>
      <c r="Z162" s="121">
        <f t="shared" si="161"/>
        <v>0</v>
      </c>
    </row>
    <row r="163">
      <c r="A163" s="59"/>
      <c r="B163" s="41" t="s">
        <v>156</v>
      </c>
      <c r="C163" s="34">
        <v>65.45</v>
      </c>
      <c r="D163" s="34">
        <v>88.37</v>
      </c>
      <c r="E163" s="34">
        <v>32.11</v>
      </c>
      <c r="F163" s="34">
        <v>11.52</v>
      </c>
      <c r="G163" s="34">
        <v>51.02</v>
      </c>
      <c r="H163" s="34">
        <v>32.59</v>
      </c>
      <c r="I163" s="34">
        <v>14.31</v>
      </c>
      <c r="J163" s="34">
        <v>24.97</v>
      </c>
      <c r="K163" s="34">
        <v>37.19</v>
      </c>
      <c r="L163" s="34">
        <v>43.34</v>
      </c>
      <c r="M163" s="34">
        <v>12.09</v>
      </c>
      <c r="N163" s="80">
        <v>1200.86</v>
      </c>
      <c r="O163" s="120">
        <f t="shared" si="2"/>
        <v>0.01095256135</v>
      </c>
      <c r="P163" s="121">
        <f t="shared" ref="P163:Z163" si="162">(C163-C164)/C164</f>
        <v>0.01804324156</v>
      </c>
      <c r="Q163" s="121">
        <f t="shared" si="162"/>
        <v>0.01423160794</v>
      </c>
      <c r="R163" s="121">
        <f t="shared" si="162"/>
        <v>0.02653452685</v>
      </c>
      <c r="S163" s="121">
        <f t="shared" si="162"/>
        <v>0.02949061662</v>
      </c>
      <c r="T163" s="121">
        <f t="shared" si="162"/>
        <v>0.02367576244</v>
      </c>
      <c r="U163" s="121">
        <f t="shared" si="162"/>
        <v>0.006485484867</v>
      </c>
      <c r="V163" s="121">
        <f t="shared" si="162"/>
        <v>0.0170575693</v>
      </c>
      <c r="W163" s="121">
        <f t="shared" si="162"/>
        <v>-0.008733624454</v>
      </c>
      <c r="X163" s="121">
        <f t="shared" si="162"/>
        <v>0.02905368013</v>
      </c>
      <c r="Y163" s="121">
        <f t="shared" si="162"/>
        <v>0.008610658599</v>
      </c>
      <c r="Z163" s="121">
        <f t="shared" si="162"/>
        <v>0.02111486486</v>
      </c>
    </row>
    <row r="164">
      <c r="A164" s="59"/>
      <c r="B164" s="41" t="s">
        <v>157</v>
      </c>
      <c r="C164" s="34">
        <v>64.29</v>
      </c>
      <c r="D164" s="34">
        <v>87.13</v>
      </c>
      <c r="E164" s="34">
        <v>31.28</v>
      </c>
      <c r="F164" s="34">
        <v>11.19</v>
      </c>
      <c r="G164" s="34">
        <v>49.84</v>
      </c>
      <c r="H164" s="34">
        <v>32.38</v>
      </c>
      <c r="I164" s="34">
        <v>14.07</v>
      </c>
      <c r="J164" s="34">
        <v>25.19</v>
      </c>
      <c r="K164" s="34">
        <v>36.14</v>
      </c>
      <c r="L164" s="34">
        <v>42.97</v>
      </c>
      <c r="M164" s="34">
        <v>11.84</v>
      </c>
      <c r="N164" s="80">
        <v>1187.85</v>
      </c>
      <c r="O164" s="120">
        <f t="shared" si="2"/>
        <v>-0.001748001983</v>
      </c>
      <c r="P164" s="121">
        <f t="shared" ref="P164:Z164" si="163">(C164-C165)/C165</f>
        <v>-0.01425942962</v>
      </c>
      <c r="Q164" s="121">
        <f t="shared" si="163"/>
        <v>0.003686211266</v>
      </c>
      <c r="R164" s="121">
        <f t="shared" si="163"/>
        <v>-0.0003195909236</v>
      </c>
      <c r="S164" s="121">
        <f t="shared" si="163"/>
        <v>0.002688172043</v>
      </c>
      <c r="T164" s="121">
        <f t="shared" si="163"/>
        <v>-0.0008019246191</v>
      </c>
      <c r="U164" s="121">
        <f t="shared" si="163"/>
        <v>-0.003078817734</v>
      </c>
      <c r="V164" s="121">
        <f t="shared" si="163"/>
        <v>0</v>
      </c>
      <c r="W164" s="121">
        <f t="shared" si="163"/>
        <v>-0.01370399374</v>
      </c>
      <c r="X164" s="121">
        <f t="shared" si="163"/>
        <v>0.003888888889</v>
      </c>
      <c r="Y164" s="121">
        <f t="shared" si="163"/>
        <v>-0.0006976744186</v>
      </c>
      <c r="Z164" s="121">
        <f t="shared" si="163"/>
        <v>-0.002527379949</v>
      </c>
    </row>
    <row r="165">
      <c r="A165" s="59"/>
      <c r="B165" s="58">
        <v>41552.0</v>
      </c>
      <c r="C165" s="34">
        <v>65.22</v>
      </c>
      <c r="D165" s="34">
        <v>86.81</v>
      </c>
      <c r="E165" s="34">
        <v>31.29</v>
      </c>
      <c r="F165" s="34">
        <v>11.16</v>
      </c>
      <c r="G165" s="34">
        <v>49.88</v>
      </c>
      <c r="H165" s="34">
        <v>32.48</v>
      </c>
      <c r="I165" s="34">
        <v>14.07</v>
      </c>
      <c r="J165" s="34">
        <v>25.54</v>
      </c>
      <c r="K165" s="34">
        <v>36.0</v>
      </c>
      <c r="L165" s="34">
        <v>43.0</v>
      </c>
      <c r="M165" s="34">
        <v>11.87</v>
      </c>
      <c r="N165" s="80">
        <v>1189.93</v>
      </c>
      <c r="O165" s="120">
        <f t="shared" si="2"/>
        <v>0.006096117424</v>
      </c>
      <c r="P165" s="121">
        <f t="shared" ref="P165:Z165" si="164">(C165-C166)/C166</f>
        <v>-0.001072139684</v>
      </c>
      <c r="Q165" s="121">
        <f t="shared" si="164"/>
        <v>0.01165365342</v>
      </c>
      <c r="R165" s="121">
        <f t="shared" si="164"/>
        <v>-0.01012337868</v>
      </c>
      <c r="S165" s="121">
        <f t="shared" si="164"/>
        <v>0.02479338843</v>
      </c>
      <c r="T165" s="121">
        <f t="shared" si="164"/>
        <v>0.003218020917</v>
      </c>
      <c r="U165" s="121">
        <f t="shared" si="164"/>
        <v>0.001850709439</v>
      </c>
      <c r="V165" s="121">
        <f t="shared" si="164"/>
        <v>-0.007757404795</v>
      </c>
      <c r="W165" s="121">
        <f t="shared" si="164"/>
        <v>-0.01428020069</v>
      </c>
      <c r="X165" s="121">
        <f t="shared" si="164"/>
        <v>0.008403361345</v>
      </c>
      <c r="Y165" s="121">
        <f t="shared" si="164"/>
        <v>-0.0002325040688</v>
      </c>
      <c r="Z165" s="121">
        <f t="shared" si="164"/>
        <v>0.007640067912</v>
      </c>
    </row>
    <row r="166">
      <c r="A166" s="59"/>
      <c r="B166" s="58">
        <v>41522.0</v>
      </c>
      <c r="C166" s="34">
        <v>65.29</v>
      </c>
      <c r="D166" s="34">
        <v>85.81</v>
      </c>
      <c r="E166" s="34">
        <v>31.61</v>
      </c>
      <c r="F166" s="34">
        <v>10.89</v>
      </c>
      <c r="G166" s="34">
        <v>49.72</v>
      </c>
      <c r="H166" s="34">
        <v>32.42</v>
      </c>
      <c r="I166" s="34">
        <v>14.18</v>
      </c>
      <c r="J166" s="34">
        <v>25.91</v>
      </c>
      <c r="K166" s="34">
        <v>35.7</v>
      </c>
      <c r="L166" s="34">
        <v>43.01</v>
      </c>
      <c r="M166" s="34">
        <v>11.78</v>
      </c>
      <c r="N166" s="80">
        <v>1182.72</v>
      </c>
      <c r="O166" s="120">
        <f t="shared" si="2"/>
        <v>-0.003219444772</v>
      </c>
      <c r="P166" s="121">
        <f t="shared" ref="P166:Z166" si="165">(C166-C167)/C167</f>
        <v>-0.001834581868</v>
      </c>
      <c r="Q166" s="121">
        <f t="shared" si="165"/>
        <v>-0.01367816092</v>
      </c>
      <c r="R166" s="121">
        <f t="shared" si="165"/>
        <v>-0.01434362332</v>
      </c>
      <c r="S166" s="121">
        <f t="shared" si="165"/>
        <v>0</v>
      </c>
      <c r="T166" s="121">
        <f t="shared" si="165"/>
        <v>0.01469387755</v>
      </c>
      <c r="U166" s="121">
        <f t="shared" si="165"/>
        <v>-0.0042997543</v>
      </c>
      <c r="V166" s="121">
        <f t="shared" si="165"/>
        <v>-0.001408450704</v>
      </c>
      <c r="W166" s="121">
        <f t="shared" si="165"/>
        <v>0.001933488012</v>
      </c>
      <c r="X166" s="121">
        <f t="shared" si="165"/>
        <v>0.008189776899</v>
      </c>
      <c r="Y166" s="121">
        <f t="shared" si="165"/>
        <v>-0.01217271475</v>
      </c>
      <c r="Z166" s="121">
        <f t="shared" si="165"/>
        <v>-0.009251471825</v>
      </c>
    </row>
    <row r="167">
      <c r="A167" s="59"/>
      <c r="B167" s="58">
        <v>41491.0</v>
      </c>
      <c r="C167" s="34">
        <v>65.41</v>
      </c>
      <c r="D167" s="34">
        <v>87.0</v>
      </c>
      <c r="E167" s="34">
        <v>32.07</v>
      </c>
      <c r="F167" s="34">
        <v>10.89</v>
      </c>
      <c r="G167" s="34">
        <v>49.0</v>
      </c>
      <c r="H167" s="34">
        <v>32.56</v>
      </c>
      <c r="I167" s="34">
        <v>14.2</v>
      </c>
      <c r="J167" s="34">
        <v>25.86</v>
      </c>
      <c r="K167" s="34">
        <v>35.41</v>
      </c>
      <c r="L167" s="34">
        <v>43.54</v>
      </c>
      <c r="M167" s="34">
        <v>11.89</v>
      </c>
      <c r="N167" s="80">
        <v>1186.54</v>
      </c>
      <c r="O167" s="120">
        <f t="shared" si="2"/>
        <v>0.004520826278</v>
      </c>
      <c r="P167" s="121">
        <f t="shared" ref="P167:Z167" si="166">(C167-C168)/C168</f>
        <v>0.005843456866</v>
      </c>
      <c r="Q167" s="121">
        <f t="shared" si="166"/>
        <v>0.01540616246</v>
      </c>
      <c r="R167" s="121">
        <f t="shared" si="166"/>
        <v>0.008490566038</v>
      </c>
      <c r="S167" s="121">
        <f t="shared" si="166"/>
        <v>-0.001833180568</v>
      </c>
      <c r="T167" s="121">
        <f t="shared" si="166"/>
        <v>-0.00223986968</v>
      </c>
      <c r="U167" s="121">
        <f t="shared" si="166"/>
        <v>0.002771789344</v>
      </c>
      <c r="V167" s="121">
        <f t="shared" si="166"/>
        <v>0.04488594555</v>
      </c>
      <c r="W167" s="121">
        <f t="shared" si="166"/>
        <v>0.01451549627</v>
      </c>
      <c r="X167" s="121">
        <f t="shared" si="166"/>
        <v>0.003116147309</v>
      </c>
      <c r="Y167" s="121">
        <f t="shared" si="166"/>
        <v>-0.002976871995</v>
      </c>
      <c r="Z167" s="121">
        <f t="shared" si="166"/>
        <v>0.001684919966</v>
      </c>
    </row>
    <row r="168">
      <c r="A168" s="59"/>
      <c r="B168" s="58">
        <v>41460.0</v>
      </c>
      <c r="C168" s="34">
        <v>65.03</v>
      </c>
      <c r="D168" s="34">
        <v>85.68</v>
      </c>
      <c r="E168" s="34">
        <v>31.8</v>
      </c>
      <c r="F168" s="34">
        <v>10.91</v>
      </c>
      <c r="G168" s="34">
        <v>49.11</v>
      </c>
      <c r="H168" s="34">
        <v>32.47</v>
      </c>
      <c r="I168" s="34">
        <v>13.59</v>
      </c>
      <c r="J168" s="34">
        <v>25.49</v>
      </c>
      <c r="K168" s="34">
        <v>35.3</v>
      </c>
      <c r="L168" s="34">
        <v>43.67</v>
      </c>
      <c r="M168" s="34">
        <v>11.87</v>
      </c>
      <c r="N168" s="80">
        <v>1181.2</v>
      </c>
      <c r="O168" s="120">
        <f t="shared" si="2"/>
        <v>0.008822499509</v>
      </c>
      <c r="P168" s="121">
        <f t="shared" ref="P168:Z168" si="167">(C168-C169)/C169</f>
        <v>0.01609375</v>
      </c>
      <c r="Q168" s="121">
        <f t="shared" si="167"/>
        <v>0.01902949572</v>
      </c>
      <c r="R168" s="121">
        <f t="shared" si="167"/>
        <v>0.01306148455</v>
      </c>
      <c r="S168" s="121">
        <f t="shared" si="167"/>
        <v>0.004604051565</v>
      </c>
      <c r="T168" s="121">
        <f t="shared" si="167"/>
        <v>0.01529873889</v>
      </c>
      <c r="U168" s="121">
        <f t="shared" si="167"/>
        <v>0.004019789734</v>
      </c>
      <c r="V168" s="121">
        <f t="shared" si="167"/>
        <v>0.01191362621</v>
      </c>
      <c r="W168" s="121">
        <f t="shared" si="167"/>
        <v>0.02123397436</v>
      </c>
      <c r="X168" s="121">
        <f t="shared" si="167"/>
        <v>0.01146131805</v>
      </c>
      <c r="Y168" s="121">
        <f t="shared" si="167"/>
        <v>0.008079409049</v>
      </c>
      <c r="Z168" s="121">
        <f t="shared" si="167"/>
        <v>0.01193520887</v>
      </c>
    </row>
    <row r="169">
      <c r="A169" s="59"/>
      <c r="B169" s="58">
        <v>41430.0</v>
      </c>
      <c r="C169" s="34">
        <v>64.0</v>
      </c>
      <c r="D169" s="34">
        <v>84.08</v>
      </c>
      <c r="E169" s="34">
        <v>31.39</v>
      </c>
      <c r="F169" s="34">
        <v>10.86</v>
      </c>
      <c r="G169" s="34">
        <v>48.37</v>
      </c>
      <c r="H169" s="34">
        <v>32.34</v>
      </c>
      <c r="I169" s="34">
        <v>13.43</v>
      </c>
      <c r="J169" s="34">
        <v>24.96</v>
      </c>
      <c r="K169" s="34">
        <v>34.9</v>
      </c>
      <c r="L169" s="34">
        <v>43.32</v>
      </c>
      <c r="M169" s="34">
        <v>11.73</v>
      </c>
      <c r="N169" s="80">
        <v>1170.87</v>
      </c>
      <c r="O169" s="120">
        <f t="shared" si="2"/>
        <v>0.004978241651</v>
      </c>
      <c r="P169" s="121">
        <f t="shared" ref="P169:Z169" si="168">(C169-C170)/C170</f>
        <v>0.01442383896</v>
      </c>
      <c r="Q169" s="121">
        <f t="shared" si="168"/>
        <v>-0.003791469194</v>
      </c>
      <c r="R169" s="121">
        <f t="shared" si="168"/>
        <v>0.01783398184</v>
      </c>
      <c r="S169" s="121">
        <f t="shared" si="168"/>
        <v>0.0009216589862</v>
      </c>
      <c r="T169" s="121">
        <f t="shared" si="168"/>
        <v>0.006031613977</v>
      </c>
      <c r="U169" s="121">
        <f t="shared" si="168"/>
        <v>0.008733624454</v>
      </c>
      <c r="V169" s="121">
        <f t="shared" si="168"/>
        <v>-0.009587020649</v>
      </c>
      <c r="W169" s="121">
        <f t="shared" si="168"/>
        <v>0.01545972335</v>
      </c>
      <c r="X169" s="121">
        <f t="shared" si="168"/>
        <v>0.01512507272</v>
      </c>
      <c r="Y169" s="121">
        <f t="shared" si="168"/>
        <v>-0.00207325501</v>
      </c>
      <c r="Z169" s="121">
        <f t="shared" si="168"/>
        <v>0.00686695279</v>
      </c>
    </row>
    <row r="170">
      <c r="A170" s="59"/>
      <c r="B170" s="58">
        <v>41338.0</v>
      </c>
      <c r="C170" s="34">
        <v>63.09</v>
      </c>
      <c r="D170" s="34">
        <v>84.4</v>
      </c>
      <c r="E170" s="34">
        <v>30.84</v>
      </c>
      <c r="F170" s="34">
        <v>10.85</v>
      </c>
      <c r="G170" s="34">
        <v>48.08</v>
      </c>
      <c r="H170" s="34">
        <v>32.06</v>
      </c>
      <c r="I170" s="34">
        <v>13.56</v>
      </c>
      <c r="J170" s="34">
        <v>24.58</v>
      </c>
      <c r="K170" s="34">
        <v>34.38</v>
      </c>
      <c r="L170" s="34">
        <v>43.41</v>
      </c>
      <c r="M170" s="34">
        <v>11.65</v>
      </c>
      <c r="N170" s="80">
        <v>1165.07</v>
      </c>
      <c r="O170" s="120">
        <f t="shared" si="2"/>
        <v>0.01272567649</v>
      </c>
      <c r="P170" s="121">
        <f t="shared" ref="P170:Z170" si="169">(C170-C171)/C171</f>
        <v>0.02087378641</v>
      </c>
      <c r="Q170" s="121">
        <f t="shared" si="169"/>
        <v>0.004044729955</v>
      </c>
      <c r="R170" s="121">
        <f t="shared" si="169"/>
        <v>0.07456445993</v>
      </c>
      <c r="S170" s="121">
        <f t="shared" si="169"/>
        <v>0.04026845638</v>
      </c>
      <c r="T170" s="121">
        <f t="shared" si="169"/>
        <v>0.04840819887</v>
      </c>
      <c r="U170" s="121">
        <f t="shared" si="169"/>
        <v>-0.02848484848</v>
      </c>
      <c r="V170" s="121">
        <f t="shared" si="169"/>
        <v>0.01269604182</v>
      </c>
      <c r="W170" s="121">
        <f t="shared" si="169"/>
        <v>-0.01245480112</v>
      </c>
      <c r="X170" s="121">
        <f t="shared" si="169"/>
        <v>0.01028504261</v>
      </c>
      <c r="Y170" s="121">
        <f t="shared" si="169"/>
        <v>0.004396112911</v>
      </c>
      <c r="Z170" s="121">
        <f t="shared" si="169"/>
        <v>0.02733686067</v>
      </c>
    </row>
    <row r="171">
      <c r="A171" s="59"/>
      <c r="B171" s="58">
        <v>41310.0</v>
      </c>
      <c r="C171" s="34">
        <v>61.8</v>
      </c>
      <c r="D171" s="34">
        <v>84.06</v>
      </c>
      <c r="E171" s="34">
        <v>28.7</v>
      </c>
      <c r="F171" s="34">
        <v>10.43</v>
      </c>
      <c r="G171" s="34">
        <v>45.86</v>
      </c>
      <c r="H171" s="34">
        <v>33.0</v>
      </c>
      <c r="I171" s="34">
        <v>13.39</v>
      </c>
      <c r="J171" s="34">
        <v>24.89</v>
      </c>
      <c r="K171" s="34">
        <v>34.03</v>
      </c>
      <c r="L171" s="34">
        <v>43.22</v>
      </c>
      <c r="M171" s="34">
        <v>11.34</v>
      </c>
      <c r="N171" s="80">
        <v>1150.43</v>
      </c>
      <c r="O171" s="120">
        <f t="shared" si="2"/>
        <v>0.009866659644</v>
      </c>
      <c r="P171" s="121">
        <f t="shared" ref="P171:Z171" si="170">(C171-C172)/C172</f>
        <v>0.01377952756</v>
      </c>
      <c r="Q171" s="121">
        <f t="shared" si="170"/>
        <v>0.01755235444</v>
      </c>
      <c r="R171" s="121">
        <f t="shared" si="170"/>
        <v>-0.006576670128</v>
      </c>
      <c r="S171" s="121">
        <f t="shared" si="170"/>
        <v>0.03472222222</v>
      </c>
      <c r="T171" s="121">
        <f t="shared" si="170"/>
        <v>0.005701754386</v>
      </c>
      <c r="U171" s="121">
        <f t="shared" si="170"/>
        <v>0.007941356139</v>
      </c>
      <c r="V171" s="121">
        <f t="shared" si="170"/>
        <v>0.002996254682</v>
      </c>
      <c r="W171" s="121">
        <f t="shared" si="170"/>
        <v>-0.03713733075</v>
      </c>
      <c r="X171" s="121">
        <f t="shared" si="170"/>
        <v>0.01460942159</v>
      </c>
      <c r="Y171" s="121">
        <f t="shared" si="170"/>
        <v>0.0155075188</v>
      </c>
      <c r="Z171" s="121">
        <f t="shared" si="170"/>
        <v>0.03561643836</v>
      </c>
    </row>
    <row r="172">
      <c r="A172" s="59"/>
      <c r="B172" s="58">
        <v>41279.0</v>
      </c>
      <c r="C172" s="34">
        <v>60.96</v>
      </c>
      <c r="D172" s="34">
        <v>82.61</v>
      </c>
      <c r="E172" s="34">
        <v>28.89</v>
      </c>
      <c r="F172" s="34">
        <v>10.08</v>
      </c>
      <c r="G172" s="34">
        <v>45.6</v>
      </c>
      <c r="H172" s="34">
        <v>32.74</v>
      </c>
      <c r="I172" s="34">
        <v>13.35</v>
      </c>
      <c r="J172" s="34">
        <v>25.85</v>
      </c>
      <c r="K172" s="34">
        <v>33.54</v>
      </c>
      <c r="L172" s="34">
        <v>42.56</v>
      </c>
      <c r="M172" s="34">
        <v>10.95</v>
      </c>
      <c r="N172" s="80">
        <v>1139.19</v>
      </c>
      <c r="O172" s="120">
        <f t="shared" si="2"/>
        <v>-0.01795658696</v>
      </c>
      <c r="P172" s="121">
        <f t="shared" ref="P172:Z172" si="171">(C172-C173)/C173</f>
        <v>-0.04211187932</v>
      </c>
      <c r="Q172" s="121">
        <f t="shared" si="171"/>
        <v>-0.03039906103</v>
      </c>
      <c r="R172" s="121">
        <f t="shared" si="171"/>
        <v>-0.03539232053</v>
      </c>
      <c r="S172" s="121">
        <f t="shared" si="171"/>
        <v>-0.02040816327</v>
      </c>
      <c r="T172" s="121">
        <f t="shared" si="171"/>
        <v>-0.02958076186</v>
      </c>
      <c r="U172" s="121">
        <f t="shared" si="171"/>
        <v>-0.006976038823</v>
      </c>
      <c r="V172" s="121">
        <f t="shared" si="171"/>
        <v>0.002252252252</v>
      </c>
      <c r="W172" s="121">
        <f t="shared" si="171"/>
        <v>-0.01860288535</v>
      </c>
      <c r="X172" s="121">
        <f t="shared" si="171"/>
        <v>-0.01613376357</v>
      </c>
      <c r="Y172" s="121">
        <f t="shared" si="171"/>
        <v>-0.01686301686</v>
      </c>
      <c r="Z172" s="121">
        <f t="shared" si="171"/>
        <v>-0.02666666667</v>
      </c>
    </row>
    <row r="173">
      <c r="A173" s="59"/>
      <c r="B173" s="41" t="s">
        <v>158</v>
      </c>
      <c r="C173" s="34">
        <v>63.64</v>
      </c>
      <c r="D173" s="34">
        <v>85.2</v>
      </c>
      <c r="E173" s="34">
        <v>29.95</v>
      </c>
      <c r="F173" s="34">
        <v>10.29</v>
      </c>
      <c r="G173" s="34">
        <v>46.99</v>
      </c>
      <c r="H173" s="34">
        <v>32.97</v>
      </c>
      <c r="I173" s="34">
        <v>13.32</v>
      </c>
      <c r="J173" s="34">
        <v>26.34</v>
      </c>
      <c r="K173" s="34">
        <v>34.09</v>
      </c>
      <c r="L173" s="34">
        <v>43.29</v>
      </c>
      <c r="M173" s="34">
        <v>11.25</v>
      </c>
      <c r="N173" s="80">
        <v>1160.02</v>
      </c>
      <c r="O173" s="120">
        <f t="shared" si="2"/>
        <v>0.008870953714</v>
      </c>
      <c r="P173" s="121">
        <f t="shared" ref="P173:Z173" si="172">(C173-C174)/C174</f>
        <v>0.01176470588</v>
      </c>
      <c r="Q173" s="121">
        <f t="shared" si="172"/>
        <v>-0.0008209217779</v>
      </c>
      <c r="R173" s="121">
        <f t="shared" si="172"/>
        <v>0.001672240803</v>
      </c>
      <c r="S173" s="121">
        <f t="shared" si="172"/>
        <v>-0.00193986421</v>
      </c>
      <c r="T173" s="121">
        <f t="shared" si="172"/>
        <v>-0.001699596346</v>
      </c>
      <c r="U173" s="121">
        <f t="shared" si="172"/>
        <v>0.01383763838</v>
      </c>
      <c r="V173" s="121">
        <f t="shared" si="172"/>
        <v>0.01292775665</v>
      </c>
      <c r="W173" s="121">
        <f t="shared" si="172"/>
        <v>0.005727376861</v>
      </c>
      <c r="X173" s="121">
        <f t="shared" si="172"/>
        <v>0.01458333333</v>
      </c>
      <c r="Y173" s="121">
        <f t="shared" si="172"/>
        <v>0.005574912892</v>
      </c>
      <c r="Z173" s="121">
        <f t="shared" si="172"/>
        <v>0.007162041182</v>
      </c>
    </row>
    <row r="174">
      <c r="A174" s="59"/>
      <c r="B174" s="41" t="s">
        <v>159</v>
      </c>
      <c r="C174" s="34">
        <v>62.9</v>
      </c>
      <c r="D174" s="34">
        <v>85.27</v>
      </c>
      <c r="E174" s="34">
        <v>29.9</v>
      </c>
      <c r="F174" s="34">
        <v>10.31</v>
      </c>
      <c r="G174" s="34">
        <v>47.07</v>
      </c>
      <c r="H174" s="34">
        <v>32.52</v>
      </c>
      <c r="I174" s="34">
        <v>13.15</v>
      </c>
      <c r="J174" s="34">
        <v>26.19</v>
      </c>
      <c r="K174" s="34">
        <v>33.6</v>
      </c>
      <c r="L174" s="34">
        <v>43.05</v>
      </c>
      <c r="M174" s="34">
        <v>11.17</v>
      </c>
      <c r="N174" s="80">
        <v>1149.82</v>
      </c>
      <c r="O174" s="120">
        <f t="shared" si="2"/>
        <v>0.007553452506</v>
      </c>
      <c r="P174" s="121">
        <f t="shared" ref="P174:Z174" si="173">(C174-C175)/C175</f>
        <v>-0.00269541779</v>
      </c>
      <c r="Q174" s="121">
        <f t="shared" si="173"/>
        <v>0.00305846371</v>
      </c>
      <c r="R174" s="121">
        <f t="shared" si="173"/>
        <v>0.02117486339</v>
      </c>
      <c r="S174" s="121">
        <f t="shared" si="173"/>
        <v>0.01078431373</v>
      </c>
      <c r="T174" s="121">
        <f t="shared" si="173"/>
        <v>0.03701255783</v>
      </c>
      <c r="U174" s="121">
        <f t="shared" si="173"/>
        <v>0.0006153846154</v>
      </c>
      <c r="V174" s="121">
        <f t="shared" si="173"/>
        <v>0.03299293009</v>
      </c>
      <c r="W174" s="121">
        <f t="shared" si="173"/>
        <v>-0.004182509506</v>
      </c>
      <c r="X174" s="121">
        <f t="shared" si="173"/>
        <v>-0.01263590949</v>
      </c>
      <c r="Y174" s="121">
        <f t="shared" si="173"/>
        <v>0.009615384615</v>
      </c>
      <c r="Z174" s="121">
        <f t="shared" si="173"/>
        <v>0.021957914</v>
      </c>
    </row>
    <row r="175">
      <c r="A175" s="59"/>
      <c r="B175" s="41" t="s">
        <v>160</v>
      </c>
      <c r="C175" s="34">
        <v>63.07</v>
      </c>
      <c r="D175" s="34">
        <v>85.01</v>
      </c>
      <c r="E175" s="34">
        <v>29.28</v>
      </c>
      <c r="F175" s="34">
        <v>10.2</v>
      </c>
      <c r="G175" s="34">
        <v>45.39</v>
      </c>
      <c r="H175" s="34">
        <v>32.5</v>
      </c>
      <c r="I175" s="34">
        <v>12.73</v>
      </c>
      <c r="J175" s="34">
        <v>26.3</v>
      </c>
      <c r="K175" s="34">
        <v>34.03</v>
      </c>
      <c r="L175" s="34">
        <v>42.64</v>
      </c>
      <c r="M175" s="34">
        <v>10.93</v>
      </c>
      <c r="N175" s="80">
        <v>1141.2</v>
      </c>
      <c r="O175" s="120">
        <f t="shared" si="2"/>
        <v>-0.004483835511</v>
      </c>
      <c r="P175" s="121">
        <f t="shared" ref="P175:Z175" si="174">(C175-C176)/C176</f>
        <v>-0.006302190011</v>
      </c>
      <c r="Q175" s="121">
        <f t="shared" si="174"/>
        <v>-0.01024566306</v>
      </c>
      <c r="R175" s="121">
        <f t="shared" si="174"/>
        <v>-0.02367455819</v>
      </c>
      <c r="S175" s="121">
        <f t="shared" si="174"/>
        <v>-0.006815968841</v>
      </c>
      <c r="T175" s="121">
        <f t="shared" si="174"/>
        <v>-0.03322683706</v>
      </c>
      <c r="U175" s="121">
        <f t="shared" si="174"/>
        <v>-0.006116207951</v>
      </c>
      <c r="V175" s="121">
        <f t="shared" si="174"/>
        <v>-0.001568627451</v>
      </c>
      <c r="W175" s="121">
        <f t="shared" si="174"/>
        <v>0.002668699962</v>
      </c>
      <c r="X175" s="121">
        <f t="shared" si="174"/>
        <v>-0.012191582</v>
      </c>
      <c r="Y175" s="121">
        <f t="shared" si="174"/>
        <v>-0.009293680297</v>
      </c>
      <c r="Z175" s="121">
        <f t="shared" si="174"/>
        <v>-0.009066183137</v>
      </c>
    </row>
    <row r="176">
      <c r="A176" s="59"/>
      <c r="B176" s="41" t="s">
        <v>161</v>
      </c>
      <c r="C176" s="34">
        <v>63.47</v>
      </c>
      <c r="D176" s="34">
        <v>85.89</v>
      </c>
      <c r="E176" s="34">
        <v>29.99</v>
      </c>
      <c r="F176" s="34">
        <v>10.27</v>
      </c>
      <c r="G176" s="34">
        <v>46.95</v>
      </c>
      <c r="H176" s="34">
        <v>32.7</v>
      </c>
      <c r="I176" s="34">
        <v>12.75</v>
      </c>
      <c r="J176" s="34">
        <v>26.23</v>
      </c>
      <c r="K176" s="34">
        <v>34.45</v>
      </c>
      <c r="L176" s="34">
        <v>43.04</v>
      </c>
      <c r="M176" s="34">
        <v>11.03</v>
      </c>
      <c r="N176" s="80">
        <v>1146.34</v>
      </c>
      <c r="O176" s="120">
        <f t="shared" si="2"/>
        <v>0.005340934006</v>
      </c>
      <c r="P176" s="121">
        <f t="shared" ref="P176:Z176" si="175">(C176-C177)/C177</f>
        <v>0.004908169728</v>
      </c>
      <c r="Q176" s="121">
        <f t="shared" si="175"/>
        <v>0.01166077739</v>
      </c>
      <c r="R176" s="121">
        <f t="shared" si="175"/>
        <v>-0.00365448505</v>
      </c>
      <c r="S176" s="121">
        <f t="shared" si="175"/>
        <v>0.00884086444</v>
      </c>
      <c r="T176" s="121">
        <f t="shared" si="175"/>
        <v>-0.004874947011</v>
      </c>
      <c r="U176" s="121">
        <f t="shared" si="175"/>
        <v>0.0237946149</v>
      </c>
      <c r="V176" s="121">
        <f t="shared" si="175"/>
        <v>0.01030110935</v>
      </c>
      <c r="W176" s="121">
        <f t="shared" si="175"/>
        <v>-0.00152264941</v>
      </c>
      <c r="X176" s="121">
        <f t="shared" si="175"/>
        <v>0.01413011481</v>
      </c>
      <c r="Y176" s="121">
        <f t="shared" si="175"/>
        <v>-0.001392111369</v>
      </c>
      <c r="Z176" s="121">
        <f t="shared" si="175"/>
        <v>-0.007200720072</v>
      </c>
    </row>
    <row r="177">
      <c r="A177" s="59"/>
      <c r="B177" s="41" t="s">
        <v>162</v>
      </c>
      <c r="C177" s="34">
        <v>63.16</v>
      </c>
      <c r="D177" s="34">
        <v>84.9</v>
      </c>
      <c r="E177" s="34">
        <v>30.1</v>
      </c>
      <c r="F177" s="34">
        <v>10.18</v>
      </c>
      <c r="G177" s="34">
        <v>47.18</v>
      </c>
      <c r="H177" s="34">
        <v>31.94</v>
      </c>
      <c r="I177" s="34">
        <v>12.62</v>
      </c>
      <c r="J177" s="34">
        <v>26.27</v>
      </c>
      <c r="K177" s="34">
        <v>33.97</v>
      </c>
      <c r="L177" s="34">
        <v>43.1</v>
      </c>
      <c r="M177" s="34">
        <v>11.11</v>
      </c>
      <c r="N177" s="80">
        <v>1140.25</v>
      </c>
      <c r="O177" s="120">
        <f t="shared" si="2"/>
        <v>0.002823119679</v>
      </c>
      <c r="P177" s="121">
        <f t="shared" ref="P177:Z177" si="176">(C177-C178)/C178</f>
        <v>0.00541228908</v>
      </c>
      <c r="Q177" s="121">
        <f t="shared" si="176"/>
        <v>-0.0008238201718</v>
      </c>
      <c r="R177" s="121">
        <f t="shared" si="176"/>
        <v>0.02068497796</v>
      </c>
      <c r="S177" s="121">
        <f t="shared" si="176"/>
        <v>0.02311557789</v>
      </c>
      <c r="T177" s="121">
        <f t="shared" si="176"/>
        <v>0.01746819064</v>
      </c>
      <c r="U177" s="121">
        <f t="shared" si="176"/>
        <v>-0.0003129890454</v>
      </c>
      <c r="V177" s="121">
        <f t="shared" si="176"/>
        <v>0.01284109149</v>
      </c>
      <c r="W177" s="121">
        <f t="shared" si="176"/>
        <v>0.004973221117</v>
      </c>
      <c r="X177" s="121">
        <f t="shared" si="176"/>
        <v>0.005327019828</v>
      </c>
      <c r="Y177" s="121">
        <f t="shared" si="176"/>
        <v>-0.001390176089</v>
      </c>
      <c r="Z177" s="121">
        <f t="shared" si="176"/>
        <v>0.0173992674</v>
      </c>
    </row>
    <row r="178">
      <c r="A178" s="59"/>
      <c r="B178" s="41" t="s">
        <v>163</v>
      </c>
      <c r="C178" s="34">
        <v>62.82</v>
      </c>
      <c r="D178" s="34">
        <v>84.97</v>
      </c>
      <c r="E178" s="34">
        <v>29.49</v>
      </c>
      <c r="F178" s="34">
        <v>9.95</v>
      </c>
      <c r="G178" s="34">
        <v>46.37</v>
      </c>
      <c r="H178" s="34">
        <v>31.95</v>
      </c>
      <c r="I178" s="34">
        <v>12.46</v>
      </c>
      <c r="J178" s="34">
        <v>26.14</v>
      </c>
      <c r="K178" s="34">
        <v>33.79</v>
      </c>
      <c r="L178" s="34">
        <v>43.16</v>
      </c>
      <c r="M178" s="34">
        <v>10.92</v>
      </c>
      <c r="N178" s="80">
        <v>1137.04</v>
      </c>
      <c r="O178" s="120">
        <f t="shared" si="2"/>
        <v>0.01120557789</v>
      </c>
      <c r="P178" s="121">
        <f t="shared" ref="P178:Z178" si="177">(C178-C179)/C179</f>
        <v>0.01257253385</v>
      </c>
      <c r="Q178" s="121">
        <f t="shared" si="177"/>
        <v>0.008426299549</v>
      </c>
      <c r="R178" s="121">
        <f t="shared" si="177"/>
        <v>0.02324774462</v>
      </c>
      <c r="S178" s="121">
        <f t="shared" si="177"/>
        <v>0.02051282051</v>
      </c>
      <c r="T178" s="121">
        <f t="shared" si="177"/>
        <v>0.006511829824</v>
      </c>
      <c r="U178" s="121">
        <f t="shared" si="177"/>
        <v>0.002195734003</v>
      </c>
      <c r="V178" s="121">
        <f t="shared" si="177"/>
        <v>0.02382908792</v>
      </c>
      <c r="W178" s="121">
        <f t="shared" si="177"/>
        <v>0.01632970451</v>
      </c>
      <c r="X178" s="121">
        <f t="shared" si="177"/>
        <v>0.0162406015</v>
      </c>
      <c r="Y178" s="121">
        <f t="shared" si="177"/>
        <v>0.005591798695</v>
      </c>
      <c r="Z178" s="121">
        <f t="shared" si="177"/>
        <v>0.02535211268</v>
      </c>
    </row>
    <row r="179">
      <c r="A179" s="59"/>
      <c r="B179" s="41" t="s">
        <v>164</v>
      </c>
      <c r="C179" s="34">
        <v>62.04</v>
      </c>
      <c r="D179" s="34">
        <v>84.26</v>
      </c>
      <c r="E179" s="34">
        <v>28.82</v>
      </c>
      <c r="F179" s="34">
        <v>9.75</v>
      </c>
      <c r="G179" s="34">
        <v>46.07</v>
      </c>
      <c r="H179" s="34">
        <v>31.88</v>
      </c>
      <c r="I179" s="34">
        <v>12.17</v>
      </c>
      <c r="J179" s="34">
        <v>25.72</v>
      </c>
      <c r="K179" s="34">
        <v>33.25</v>
      </c>
      <c r="L179" s="34">
        <v>42.92</v>
      </c>
      <c r="M179" s="34">
        <v>10.65</v>
      </c>
      <c r="N179" s="80">
        <v>1124.44</v>
      </c>
      <c r="O179" s="120">
        <f t="shared" si="2"/>
        <v>0.002800321056</v>
      </c>
      <c r="P179" s="121">
        <f t="shared" ref="P179:Z179" si="178">(C179-C180)/C180</f>
        <v>0.005673528935</v>
      </c>
      <c r="Q179" s="121">
        <f t="shared" si="178"/>
        <v>-0.006719320995</v>
      </c>
      <c r="R179" s="121">
        <f t="shared" si="178"/>
        <v>0.0003471017008</v>
      </c>
      <c r="S179" s="121">
        <f t="shared" si="178"/>
        <v>-0.008138351984</v>
      </c>
      <c r="T179" s="121">
        <f t="shared" si="178"/>
        <v>-0.002597964927</v>
      </c>
      <c r="U179" s="121">
        <f t="shared" si="178"/>
        <v>-0.001253132832</v>
      </c>
      <c r="V179" s="121">
        <f t="shared" si="178"/>
        <v>0.001646090535</v>
      </c>
      <c r="W179" s="121">
        <f t="shared" si="178"/>
        <v>-0.002714230322</v>
      </c>
      <c r="X179" s="121">
        <f t="shared" si="178"/>
        <v>0.0009030704395</v>
      </c>
      <c r="Y179" s="121">
        <f t="shared" si="178"/>
        <v>-0.001395998139</v>
      </c>
      <c r="Z179" s="121">
        <f t="shared" si="178"/>
        <v>0</v>
      </c>
    </row>
    <row r="180">
      <c r="A180" s="59"/>
      <c r="B180" s="41" t="s">
        <v>165</v>
      </c>
      <c r="C180" s="34">
        <v>61.69</v>
      </c>
      <c r="D180" s="34">
        <v>84.83</v>
      </c>
      <c r="E180" s="34">
        <v>28.81</v>
      </c>
      <c r="F180" s="34">
        <v>9.83</v>
      </c>
      <c r="G180" s="34">
        <v>46.19</v>
      </c>
      <c r="H180" s="34">
        <v>31.92</v>
      </c>
      <c r="I180" s="34">
        <v>12.15</v>
      </c>
      <c r="J180" s="34">
        <v>25.79</v>
      </c>
      <c r="K180" s="34">
        <v>33.22</v>
      </c>
      <c r="L180" s="34">
        <v>42.98</v>
      </c>
      <c r="M180" s="34">
        <v>10.65</v>
      </c>
      <c r="N180" s="80">
        <v>1121.3</v>
      </c>
      <c r="O180" s="120">
        <f t="shared" si="2"/>
        <v>0.01494401651</v>
      </c>
      <c r="P180" s="121">
        <f t="shared" ref="P180:Z180" si="179">(C180-C181)/C181</f>
        <v>0.02475083056</v>
      </c>
      <c r="Q180" s="121">
        <f t="shared" si="179"/>
        <v>0.01422764228</v>
      </c>
      <c r="R180" s="121">
        <f t="shared" si="179"/>
        <v>0.0133661625</v>
      </c>
      <c r="S180" s="121">
        <f t="shared" si="179"/>
        <v>0.03039832285</v>
      </c>
      <c r="T180" s="121">
        <f t="shared" si="179"/>
        <v>-0.0002164502165</v>
      </c>
      <c r="U180" s="121">
        <f t="shared" si="179"/>
        <v>-0.0003131850924</v>
      </c>
      <c r="V180" s="121">
        <f t="shared" si="179"/>
        <v>0.002475247525</v>
      </c>
      <c r="W180" s="121">
        <f t="shared" si="179"/>
        <v>0.01335952849</v>
      </c>
      <c r="X180" s="121">
        <f t="shared" si="179"/>
        <v>0.007888349515</v>
      </c>
      <c r="Y180" s="121">
        <f t="shared" si="179"/>
        <v>0.02528625954</v>
      </c>
      <c r="Z180" s="121">
        <f t="shared" si="179"/>
        <v>0.01913875598</v>
      </c>
    </row>
    <row r="181">
      <c r="A181" s="59"/>
      <c r="B181" s="41" t="s">
        <v>166</v>
      </c>
      <c r="C181" s="34">
        <v>60.2</v>
      </c>
      <c r="D181" s="34">
        <v>83.64</v>
      </c>
      <c r="E181" s="34">
        <v>28.43</v>
      </c>
      <c r="F181" s="34">
        <v>9.54</v>
      </c>
      <c r="G181" s="34">
        <v>46.2</v>
      </c>
      <c r="H181" s="34">
        <v>31.93</v>
      </c>
      <c r="I181" s="34">
        <v>12.12</v>
      </c>
      <c r="J181" s="34">
        <v>25.45</v>
      </c>
      <c r="K181" s="34">
        <v>32.96</v>
      </c>
      <c r="L181" s="34">
        <v>41.92</v>
      </c>
      <c r="M181" s="34">
        <v>10.45</v>
      </c>
      <c r="N181" s="80">
        <v>1104.79</v>
      </c>
      <c r="O181" s="120">
        <f t="shared" si="2"/>
        <v>-0.006144185963</v>
      </c>
      <c r="P181" s="121">
        <f t="shared" ref="P181:Z181" si="180">(C181-C182)/C182</f>
        <v>-0.003476245655</v>
      </c>
      <c r="Q181" s="121">
        <f t="shared" si="180"/>
        <v>0.004081632653</v>
      </c>
      <c r="R181" s="121">
        <f t="shared" si="180"/>
        <v>-0.006985679357</v>
      </c>
      <c r="S181" s="121">
        <f t="shared" si="180"/>
        <v>-0.017507724</v>
      </c>
      <c r="T181" s="121">
        <f t="shared" si="180"/>
        <v>0.01049868766</v>
      </c>
      <c r="U181" s="121">
        <f t="shared" si="180"/>
        <v>0.008209662141</v>
      </c>
      <c r="V181" s="121">
        <f t="shared" si="180"/>
        <v>0.009159034138</v>
      </c>
      <c r="W181" s="121">
        <f t="shared" si="180"/>
        <v>-0.01049766719</v>
      </c>
      <c r="X181" s="121">
        <f t="shared" si="180"/>
        <v>-0.008423586041</v>
      </c>
      <c r="Y181" s="121">
        <f t="shared" si="180"/>
        <v>0.0002386065378</v>
      </c>
      <c r="Z181" s="121">
        <f t="shared" si="180"/>
        <v>-0.01228733459</v>
      </c>
    </row>
    <row r="182">
      <c r="A182" s="59"/>
      <c r="B182" s="41" t="s">
        <v>167</v>
      </c>
      <c r="C182" s="34">
        <v>60.41</v>
      </c>
      <c r="D182" s="34">
        <v>83.3</v>
      </c>
      <c r="E182" s="34">
        <v>28.63</v>
      </c>
      <c r="F182" s="34">
        <v>9.71</v>
      </c>
      <c r="G182" s="34">
        <v>45.72</v>
      </c>
      <c r="H182" s="34">
        <v>31.67</v>
      </c>
      <c r="I182" s="34">
        <v>12.01</v>
      </c>
      <c r="J182" s="34">
        <v>25.72</v>
      </c>
      <c r="K182" s="34">
        <v>33.24</v>
      </c>
      <c r="L182" s="34">
        <v>41.91</v>
      </c>
      <c r="M182" s="34">
        <v>10.58</v>
      </c>
      <c r="N182" s="80">
        <v>1111.62</v>
      </c>
      <c r="O182" s="120">
        <f t="shared" si="2"/>
        <v>-0.01630030795</v>
      </c>
      <c r="P182" s="121">
        <f t="shared" ref="P182:Z182" si="181">(C182-C183)/C183</f>
        <v>-0.01708428246</v>
      </c>
      <c r="Q182" s="121">
        <f t="shared" si="181"/>
        <v>-0.02573099415</v>
      </c>
      <c r="R182" s="121">
        <f t="shared" si="181"/>
        <v>-0.02353342428</v>
      </c>
      <c r="S182" s="121">
        <f t="shared" si="181"/>
        <v>-0.001028806584</v>
      </c>
      <c r="T182" s="121">
        <f t="shared" si="181"/>
        <v>-0.01231367466</v>
      </c>
      <c r="U182" s="121">
        <f t="shared" si="181"/>
        <v>-0.01154806492</v>
      </c>
      <c r="V182" s="121">
        <f t="shared" si="181"/>
        <v>-0.004145936982</v>
      </c>
      <c r="W182" s="121">
        <f t="shared" si="181"/>
        <v>-0.01493680582</v>
      </c>
      <c r="X182" s="121">
        <f t="shared" si="181"/>
        <v>-0.01041976779</v>
      </c>
      <c r="Y182" s="121">
        <f t="shared" si="181"/>
        <v>-0.004513064133</v>
      </c>
      <c r="Z182" s="121">
        <f t="shared" si="181"/>
        <v>-0.03024747938</v>
      </c>
    </row>
    <row r="183">
      <c r="A183" s="59"/>
      <c r="B183" s="41" t="s">
        <v>168</v>
      </c>
      <c r="C183" s="34">
        <v>61.46</v>
      </c>
      <c r="D183" s="34">
        <v>85.5</v>
      </c>
      <c r="E183" s="34">
        <v>29.32</v>
      </c>
      <c r="F183" s="34">
        <v>9.72</v>
      </c>
      <c r="G183" s="34">
        <v>46.29</v>
      </c>
      <c r="H183" s="34">
        <v>32.04</v>
      </c>
      <c r="I183" s="34">
        <v>12.06</v>
      </c>
      <c r="J183" s="34">
        <v>26.11</v>
      </c>
      <c r="K183" s="34">
        <v>33.59</v>
      </c>
      <c r="L183" s="34">
        <v>42.1</v>
      </c>
      <c r="M183" s="34">
        <v>10.91</v>
      </c>
      <c r="N183" s="80">
        <v>1130.04</v>
      </c>
      <c r="O183" s="120">
        <f t="shared" si="2"/>
        <v>0.01648811291</v>
      </c>
      <c r="P183" s="121">
        <f t="shared" ref="P183:Z183" si="182">(C183-C184)/C184</f>
        <v>0.03590089331</v>
      </c>
      <c r="Q183" s="121">
        <f t="shared" si="182"/>
        <v>0.01870606458</v>
      </c>
      <c r="R183" s="121">
        <f t="shared" si="182"/>
        <v>-0.002381762504</v>
      </c>
      <c r="S183" s="121">
        <f t="shared" si="182"/>
        <v>-0.003076923077</v>
      </c>
      <c r="T183" s="121">
        <f t="shared" si="182"/>
        <v>0.01446416831</v>
      </c>
      <c r="U183" s="121">
        <f t="shared" si="182"/>
        <v>0.01232227488</v>
      </c>
      <c r="V183" s="121">
        <f t="shared" si="182"/>
        <v>0.01005025126</v>
      </c>
      <c r="W183" s="121">
        <f t="shared" si="182"/>
        <v>0.02111849824</v>
      </c>
      <c r="X183" s="121">
        <f t="shared" si="182"/>
        <v>0.0074985003</v>
      </c>
      <c r="Y183" s="121">
        <f t="shared" si="182"/>
        <v>0.02134885978</v>
      </c>
      <c r="Z183" s="121">
        <f t="shared" si="182"/>
        <v>0.01394052045</v>
      </c>
    </row>
    <row r="184">
      <c r="A184" s="59"/>
      <c r="B184" s="41" t="s">
        <v>169</v>
      </c>
      <c r="C184" s="34">
        <v>59.33</v>
      </c>
      <c r="D184" s="34">
        <v>83.93</v>
      </c>
      <c r="E184" s="34">
        <v>29.39</v>
      </c>
      <c r="F184" s="34">
        <v>9.75</v>
      </c>
      <c r="G184" s="34">
        <v>45.63</v>
      </c>
      <c r="H184" s="34">
        <v>31.65</v>
      </c>
      <c r="I184" s="34">
        <v>11.94</v>
      </c>
      <c r="J184" s="34">
        <v>25.57</v>
      </c>
      <c r="K184" s="34">
        <v>33.34</v>
      </c>
      <c r="L184" s="34">
        <v>41.22</v>
      </c>
      <c r="M184" s="34">
        <v>10.76</v>
      </c>
      <c r="N184" s="80">
        <v>1111.71</v>
      </c>
      <c r="O184" s="120">
        <f t="shared" si="2"/>
        <v>-0.03264794689</v>
      </c>
      <c r="P184" s="121">
        <f t="shared" ref="P184:Z184" si="183">(C184-C185)/C185</f>
        <v>-0.03794389492</v>
      </c>
      <c r="Q184" s="121">
        <f t="shared" si="183"/>
        <v>-0.04298745724</v>
      </c>
      <c r="R184" s="121">
        <f t="shared" si="183"/>
        <v>-0.04110929853</v>
      </c>
      <c r="S184" s="121">
        <f t="shared" si="183"/>
        <v>-0.0412979351</v>
      </c>
      <c r="T184" s="121">
        <f t="shared" si="183"/>
        <v>-0.0636158424</v>
      </c>
      <c r="U184" s="121">
        <f t="shared" si="183"/>
        <v>-0.02224281742</v>
      </c>
      <c r="V184" s="121">
        <f t="shared" si="183"/>
        <v>-0.02926829268</v>
      </c>
      <c r="W184" s="121">
        <f t="shared" si="183"/>
        <v>-0.02553353659</v>
      </c>
      <c r="X184" s="121">
        <f t="shared" si="183"/>
        <v>-0.02685347344</v>
      </c>
      <c r="Y184" s="121">
        <f t="shared" si="183"/>
        <v>-0.02391664693</v>
      </c>
      <c r="Z184" s="121">
        <f t="shared" si="183"/>
        <v>-0.04694419841</v>
      </c>
    </row>
    <row r="185">
      <c r="A185" s="59"/>
      <c r="B185" s="58">
        <v>41612.0</v>
      </c>
      <c r="C185" s="34">
        <v>61.67</v>
      </c>
      <c r="D185" s="34">
        <v>87.7</v>
      </c>
      <c r="E185" s="34">
        <v>30.65</v>
      </c>
      <c r="F185" s="34">
        <v>10.17</v>
      </c>
      <c r="G185" s="34">
        <v>48.73</v>
      </c>
      <c r="H185" s="34">
        <v>32.37</v>
      </c>
      <c r="I185" s="34">
        <v>12.3</v>
      </c>
      <c r="J185" s="34">
        <v>26.24</v>
      </c>
      <c r="K185" s="34">
        <v>34.26</v>
      </c>
      <c r="L185" s="34">
        <v>42.23</v>
      </c>
      <c r="M185" s="34">
        <v>11.29</v>
      </c>
      <c r="N185" s="80">
        <v>1149.23</v>
      </c>
      <c r="O185" s="120">
        <f t="shared" si="2"/>
        <v>-0.003632675001</v>
      </c>
      <c r="P185" s="121">
        <f t="shared" ref="P185:Z185" si="184">(C185-C186)/C186</f>
        <v>0.0001621796951</v>
      </c>
      <c r="Q185" s="121">
        <f t="shared" si="184"/>
        <v>-0.009934522466</v>
      </c>
      <c r="R185" s="121">
        <f t="shared" si="184"/>
        <v>-0.01192778852</v>
      </c>
      <c r="S185" s="121">
        <f t="shared" si="184"/>
        <v>-0.02117420597</v>
      </c>
      <c r="T185" s="121">
        <f t="shared" si="184"/>
        <v>-0.03198251887</v>
      </c>
      <c r="U185" s="121">
        <f t="shared" si="184"/>
        <v>0.006216972334</v>
      </c>
      <c r="V185" s="121">
        <f t="shared" si="184"/>
        <v>0</v>
      </c>
      <c r="W185" s="121">
        <f t="shared" si="184"/>
        <v>0.005749329245</v>
      </c>
      <c r="X185" s="121">
        <f t="shared" si="184"/>
        <v>0.003514938489</v>
      </c>
      <c r="Y185" s="121">
        <f t="shared" si="184"/>
        <v>-0.004009433962</v>
      </c>
      <c r="Z185" s="121">
        <f t="shared" si="184"/>
        <v>-0.005286343612</v>
      </c>
    </row>
    <row r="186">
      <c r="A186" s="59"/>
      <c r="B186" s="58">
        <v>41582.0</v>
      </c>
      <c r="C186" s="34">
        <v>61.66</v>
      </c>
      <c r="D186" s="34">
        <v>88.58</v>
      </c>
      <c r="E186" s="34">
        <v>31.02</v>
      </c>
      <c r="F186" s="34">
        <v>10.39</v>
      </c>
      <c r="G186" s="34">
        <v>50.34</v>
      </c>
      <c r="H186" s="34">
        <v>32.17</v>
      </c>
      <c r="I186" s="34">
        <v>12.3</v>
      </c>
      <c r="J186" s="34">
        <v>26.09</v>
      </c>
      <c r="K186" s="34">
        <v>34.14</v>
      </c>
      <c r="L186" s="34">
        <v>42.4</v>
      </c>
      <c r="M186" s="34">
        <v>11.35</v>
      </c>
      <c r="N186" s="80">
        <v>1153.42</v>
      </c>
      <c r="O186" s="120">
        <f t="shared" si="2"/>
        <v>0.003846823325</v>
      </c>
      <c r="P186" s="121">
        <f t="shared" ref="P186:Z186" si="185">(C186-C187)/C187</f>
        <v>0.02732422526</v>
      </c>
      <c r="Q186" s="121">
        <f t="shared" si="185"/>
        <v>0.02062449591</v>
      </c>
      <c r="R186" s="121">
        <f t="shared" si="185"/>
        <v>-0.004173354735</v>
      </c>
      <c r="S186" s="121">
        <f t="shared" si="185"/>
        <v>0.008737864078</v>
      </c>
      <c r="T186" s="121">
        <f t="shared" si="185"/>
        <v>0.0007952286282</v>
      </c>
      <c r="U186" s="121">
        <f t="shared" si="185"/>
        <v>0.008463949843</v>
      </c>
      <c r="V186" s="121">
        <f t="shared" si="185"/>
        <v>-0.008064516129</v>
      </c>
      <c r="W186" s="121">
        <f t="shared" si="185"/>
        <v>0.01045701007</v>
      </c>
      <c r="X186" s="121">
        <f t="shared" si="185"/>
        <v>0.017585693</v>
      </c>
      <c r="Y186" s="121">
        <f t="shared" si="185"/>
        <v>0.0004719207173</v>
      </c>
      <c r="Z186" s="121">
        <f t="shared" si="185"/>
        <v>0.002650176678</v>
      </c>
    </row>
    <row r="187">
      <c r="A187" s="59"/>
      <c r="B187" s="58">
        <v>41551.0</v>
      </c>
      <c r="C187" s="34">
        <v>60.02</v>
      </c>
      <c r="D187" s="34">
        <v>86.79</v>
      </c>
      <c r="E187" s="34">
        <v>31.15</v>
      </c>
      <c r="F187" s="34">
        <v>10.3</v>
      </c>
      <c r="G187" s="34">
        <v>50.3</v>
      </c>
      <c r="H187" s="34">
        <v>31.9</v>
      </c>
      <c r="I187" s="34">
        <v>12.4</v>
      </c>
      <c r="J187" s="34">
        <v>25.82</v>
      </c>
      <c r="K187" s="34">
        <v>33.55</v>
      </c>
      <c r="L187" s="34">
        <v>42.38</v>
      </c>
      <c r="M187" s="34">
        <v>11.32</v>
      </c>
      <c r="N187" s="80">
        <v>1149.0</v>
      </c>
      <c r="O187" s="120">
        <f t="shared" si="2"/>
        <v>0.01347775465</v>
      </c>
      <c r="P187" s="121">
        <f t="shared" ref="P187:Z187" si="186">(C187-C188)/C188</f>
        <v>0.006540332048</v>
      </c>
      <c r="Q187" s="121">
        <f t="shared" si="186"/>
        <v>0.01106710158</v>
      </c>
      <c r="R187" s="121">
        <f t="shared" si="186"/>
        <v>0.01037950049</v>
      </c>
      <c r="S187" s="121">
        <f t="shared" si="186"/>
        <v>0.01178781925</v>
      </c>
      <c r="T187" s="121">
        <f t="shared" si="186"/>
        <v>0.0009950248756</v>
      </c>
      <c r="U187" s="121">
        <f t="shared" si="186"/>
        <v>0.02243589744</v>
      </c>
      <c r="V187" s="121">
        <f t="shared" si="186"/>
        <v>0.02990033223</v>
      </c>
      <c r="W187" s="121">
        <f t="shared" si="186"/>
        <v>0.005060334761</v>
      </c>
      <c r="X187" s="121">
        <f t="shared" si="186"/>
        <v>0.02037712895</v>
      </c>
      <c r="Y187" s="121">
        <f t="shared" si="186"/>
        <v>0.01145584726</v>
      </c>
      <c r="Z187" s="121">
        <f t="shared" si="186"/>
        <v>0.02722323049</v>
      </c>
    </row>
    <row r="188">
      <c r="A188" s="59"/>
      <c r="B188" s="58">
        <v>41521.0</v>
      </c>
      <c r="C188" s="34">
        <v>59.63</v>
      </c>
      <c r="D188" s="34">
        <v>85.84</v>
      </c>
      <c r="E188" s="34">
        <v>30.83</v>
      </c>
      <c r="F188" s="34">
        <v>10.18</v>
      </c>
      <c r="G188" s="34">
        <v>50.25</v>
      </c>
      <c r="H188" s="34">
        <v>31.2</v>
      </c>
      <c r="I188" s="34">
        <v>12.04</v>
      </c>
      <c r="J188" s="34">
        <v>25.69</v>
      </c>
      <c r="K188" s="34">
        <v>32.88</v>
      </c>
      <c r="L188" s="34">
        <v>41.9</v>
      </c>
      <c r="M188" s="34">
        <v>11.02</v>
      </c>
      <c r="N188" s="80">
        <v>1133.72</v>
      </c>
      <c r="O188" s="120">
        <f t="shared" si="2"/>
        <v>0.0002911619125</v>
      </c>
      <c r="P188" s="121">
        <f t="shared" ref="P188:Z188" si="187">(C188-C189)/C189</f>
        <v>-0.0010051935</v>
      </c>
      <c r="Q188" s="121">
        <f t="shared" si="187"/>
        <v>-0.01140158931</v>
      </c>
      <c r="R188" s="121">
        <f t="shared" si="187"/>
        <v>0.02357237716</v>
      </c>
      <c r="S188" s="121">
        <f t="shared" si="187"/>
        <v>0.004935834156</v>
      </c>
      <c r="T188" s="121">
        <f t="shared" si="187"/>
        <v>0.005</v>
      </c>
      <c r="U188" s="121">
        <f t="shared" si="187"/>
        <v>-0.01171998733</v>
      </c>
      <c r="V188" s="121">
        <f t="shared" si="187"/>
        <v>0.02555366269</v>
      </c>
      <c r="W188" s="121">
        <f t="shared" si="187"/>
        <v>0.002341006633</v>
      </c>
      <c r="X188" s="121">
        <f t="shared" si="187"/>
        <v>0.01356350185</v>
      </c>
      <c r="Y188" s="121">
        <f t="shared" si="187"/>
        <v>0.002392344498</v>
      </c>
      <c r="Z188" s="121">
        <f t="shared" si="187"/>
        <v>0.01100917431</v>
      </c>
    </row>
    <row r="189">
      <c r="A189" s="59"/>
      <c r="B189" s="58">
        <v>41490.0</v>
      </c>
      <c r="C189" s="34">
        <v>59.69</v>
      </c>
      <c r="D189" s="34">
        <v>86.83</v>
      </c>
      <c r="E189" s="34">
        <v>30.12</v>
      </c>
      <c r="F189" s="34">
        <v>10.13</v>
      </c>
      <c r="G189" s="34">
        <v>50.0</v>
      </c>
      <c r="H189" s="34">
        <v>31.57</v>
      </c>
      <c r="I189" s="34">
        <v>11.74</v>
      </c>
      <c r="J189" s="34">
        <v>25.63</v>
      </c>
      <c r="K189" s="34">
        <v>32.44</v>
      </c>
      <c r="L189" s="34">
        <v>41.8</v>
      </c>
      <c r="M189" s="34">
        <v>10.9</v>
      </c>
      <c r="N189" s="80">
        <v>1133.39</v>
      </c>
      <c r="O189" s="120">
        <f t="shared" si="2"/>
        <v>0.00838100661</v>
      </c>
      <c r="P189" s="121">
        <f t="shared" ref="P189:Z189" si="188">(C189-C190)/C190</f>
        <v>0.01358464935</v>
      </c>
      <c r="Q189" s="121">
        <f t="shared" si="188"/>
        <v>-0.005155820348</v>
      </c>
      <c r="R189" s="121">
        <f t="shared" si="188"/>
        <v>0.004334778259</v>
      </c>
      <c r="S189" s="121">
        <f t="shared" si="188"/>
        <v>0.01809045226</v>
      </c>
      <c r="T189" s="121">
        <f t="shared" si="188"/>
        <v>0.0042177144</v>
      </c>
      <c r="U189" s="121">
        <f t="shared" si="188"/>
        <v>0.007660389403</v>
      </c>
      <c r="V189" s="121">
        <f t="shared" si="188"/>
        <v>0.02443280977</v>
      </c>
      <c r="W189" s="121">
        <f t="shared" si="188"/>
        <v>0.002738654147</v>
      </c>
      <c r="X189" s="121">
        <f t="shared" si="188"/>
        <v>0.003712871287</v>
      </c>
      <c r="Y189" s="121">
        <f t="shared" si="188"/>
        <v>0.01703163017</v>
      </c>
      <c r="Z189" s="121">
        <f t="shared" si="188"/>
        <v>0.01774042951</v>
      </c>
    </row>
    <row r="190">
      <c r="A190" s="59"/>
      <c r="B190" s="58">
        <v>41398.0</v>
      </c>
      <c r="C190" s="34">
        <v>58.89</v>
      </c>
      <c r="D190" s="34">
        <v>87.28</v>
      </c>
      <c r="E190" s="34">
        <v>29.99</v>
      </c>
      <c r="F190" s="34">
        <v>9.95</v>
      </c>
      <c r="G190" s="34">
        <v>49.79</v>
      </c>
      <c r="H190" s="34">
        <v>31.33</v>
      </c>
      <c r="I190" s="34">
        <v>11.46</v>
      </c>
      <c r="J190" s="34">
        <v>25.56</v>
      </c>
      <c r="K190" s="34">
        <v>32.32</v>
      </c>
      <c r="L190" s="34">
        <v>41.1</v>
      </c>
      <c r="M190" s="34">
        <v>10.71</v>
      </c>
      <c r="N190" s="80">
        <v>1123.97</v>
      </c>
      <c r="O190" s="120">
        <f t="shared" si="2"/>
        <v>-0.001421501995</v>
      </c>
      <c r="P190" s="121">
        <f t="shared" ref="P190:Z190" si="189">(C190-C191)/C191</f>
        <v>-0.006243671954</v>
      </c>
      <c r="Q190" s="121">
        <f t="shared" si="189"/>
        <v>-0.01020639601</v>
      </c>
      <c r="R190" s="121">
        <f t="shared" si="189"/>
        <v>-0.0118616145</v>
      </c>
      <c r="S190" s="121">
        <f t="shared" si="189"/>
        <v>-0.01582591494</v>
      </c>
      <c r="T190" s="121">
        <f t="shared" si="189"/>
        <v>0.006061830673</v>
      </c>
      <c r="U190" s="121">
        <f t="shared" si="189"/>
        <v>0.003202049312</v>
      </c>
      <c r="V190" s="121">
        <f t="shared" si="189"/>
        <v>0.006145741879</v>
      </c>
      <c r="W190" s="121">
        <f t="shared" si="189"/>
        <v>0.01873256277</v>
      </c>
      <c r="X190" s="121">
        <f t="shared" si="189"/>
        <v>-0.006150061501</v>
      </c>
      <c r="Y190" s="121">
        <f t="shared" si="189"/>
        <v>0.002928257687</v>
      </c>
      <c r="Z190" s="121">
        <f t="shared" si="189"/>
        <v>-0.02012808783</v>
      </c>
    </row>
    <row r="191">
      <c r="A191" s="59"/>
      <c r="B191" s="58">
        <v>41368.0</v>
      </c>
      <c r="C191" s="34">
        <v>59.26</v>
      </c>
      <c r="D191" s="34">
        <v>88.18</v>
      </c>
      <c r="E191" s="34">
        <v>30.35</v>
      </c>
      <c r="F191" s="34">
        <v>10.11</v>
      </c>
      <c r="G191" s="34">
        <v>49.49</v>
      </c>
      <c r="H191" s="34">
        <v>31.23</v>
      </c>
      <c r="I191" s="34">
        <v>11.39</v>
      </c>
      <c r="J191" s="34">
        <v>25.09</v>
      </c>
      <c r="K191" s="34">
        <v>32.52</v>
      </c>
      <c r="L191" s="34">
        <v>40.98</v>
      </c>
      <c r="M191" s="34">
        <v>10.93</v>
      </c>
      <c r="N191" s="80">
        <v>1125.57</v>
      </c>
      <c r="O191" s="120">
        <f t="shared" si="2"/>
        <v>0.005565779835</v>
      </c>
      <c r="P191" s="121">
        <f t="shared" ref="P191:Z191" si="190">(C191-C192)/C192</f>
        <v>-0.02548922875</v>
      </c>
      <c r="Q191" s="121">
        <f t="shared" si="190"/>
        <v>-0.008990784446</v>
      </c>
      <c r="R191" s="121">
        <f t="shared" si="190"/>
        <v>-0.009141364675</v>
      </c>
      <c r="S191" s="121">
        <f t="shared" si="190"/>
        <v>-0.009794319295</v>
      </c>
      <c r="T191" s="121">
        <f t="shared" si="190"/>
        <v>-0.008017638805</v>
      </c>
      <c r="U191" s="121">
        <f t="shared" si="190"/>
        <v>-0.002873563218</v>
      </c>
      <c r="V191" s="121">
        <f t="shared" si="190"/>
        <v>0.007073386384</v>
      </c>
      <c r="W191" s="121">
        <f t="shared" si="190"/>
        <v>0.009657947686</v>
      </c>
      <c r="X191" s="121">
        <f t="shared" si="190"/>
        <v>0.0172036284</v>
      </c>
      <c r="Y191" s="121">
        <f t="shared" si="190"/>
        <v>0.008862629247</v>
      </c>
      <c r="Z191" s="121">
        <f t="shared" si="190"/>
        <v>0.003673094582</v>
      </c>
    </row>
    <row r="192">
      <c r="A192" s="59"/>
      <c r="B192" s="58">
        <v>41337.0</v>
      </c>
      <c r="C192" s="34">
        <v>60.81</v>
      </c>
      <c r="D192" s="34">
        <v>88.98</v>
      </c>
      <c r="E192" s="34">
        <v>30.63</v>
      </c>
      <c r="F192" s="34">
        <v>10.21</v>
      </c>
      <c r="G192" s="34">
        <v>49.89</v>
      </c>
      <c r="H192" s="34">
        <v>31.32</v>
      </c>
      <c r="I192" s="34">
        <v>11.31</v>
      </c>
      <c r="J192" s="34">
        <v>24.85</v>
      </c>
      <c r="K192" s="34">
        <v>31.97</v>
      </c>
      <c r="L192" s="34">
        <v>40.62</v>
      </c>
      <c r="M192" s="34">
        <v>10.89</v>
      </c>
      <c r="N192" s="80">
        <v>1119.34</v>
      </c>
      <c r="O192" s="120">
        <f t="shared" si="2"/>
        <v>-0.01612917403</v>
      </c>
      <c r="P192" s="121">
        <f t="shared" ref="P192:Z192" si="191">(C192-C193)/C193</f>
        <v>-0.02843904777</v>
      </c>
      <c r="Q192" s="121">
        <f t="shared" si="191"/>
        <v>0.002930568079</v>
      </c>
      <c r="R192" s="121">
        <f t="shared" si="191"/>
        <v>-0.02421153234</v>
      </c>
      <c r="S192" s="121">
        <f t="shared" si="191"/>
        <v>-0.01542912247</v>
      </c>
      <c r="T192" s="121">
        <f t="shared" si="191"/>
        <v>-0.01713947991</v>
      </c>
      <c r="U192" s="121">
        <f t="shared" si="191"/>
        <v>0.003846153846</v>
      </c>
      <c r="V192" s="121">
        <f t="shared" si="191"/>
        <v>-0.0358056266</v>
      </c>
      <c r="W192" s="121">
        <f t="shared" si="191"/>
        <v>-0.008379888268</v>
      </c>
      <c r="X192" s="121">
        <f t="shared" si="191"/>
        <v>-0.004360012457</v>
      </c>
      <c r="Y192" s="121">
        <f t="shared" si="191"/>
        <v>-0.01527272727</v>
      </c>
      <c r="Z192" s="121">
        <f t="shared" si="191"/>
        <v>-0.02767857143</v>
      </c>
    </row>
    <row r="193">
      <c r="A193" s="59"/>
      <c r="B193" s="58">
        <v>41309.0</v>
      </c>
      <c r="C193" s="34">
        <v>62.59</v>
      </c>
      <c r="D193" s="34">
        <v>88.72</v>
      </c>
      <c r="E193" s="34">
        <v>31.39</v>
      </c>
      <c r="F193" s="34">
        <v>10.37</v>
      </c>
      <c r="G193" s="34">
        <v>50.76</v>
      </c>
      <c r="H193" s="34">
        <v>31.2</v>
      </c>
      <c r="I193" s="34">
        <v>11.73</v>
      </c>
      <c r="J193" s="34">
        <v>25.06</v>
      </c>
      <c r="K193" s="34">
        <v>32.11</v>
      </c>
      <c r="L193" s="34">
        <v>41.25</v>
      </c>
      <c r="M193" s="34">
        <v>11.2</v>
      </c>
      <c r="N193" s="80">
        <v>1137.69</v>
      </c>
      <c r="O193" s="120">
        <f t="shared" si="2"/>
        <v>-0.004009559911</v>
      </c>
      <c r="P193" s="121">
        <f t="shared" ref="P193:Z193" si="192">(C193-C194)/C194</f>
        <v>-0.01293171424</v>
      </c>
      <c r="Q193" s="121">
        <f t="shared" si="192"/>
        <v>-0.001912476094</v>
      </c>
      <c r="R193" s="121">
        <f t="shared" si="192"/>
        <v>-0.006959822841</v>
      </c>
      <c r="S193" s="121">
        <f t="shared" si="192"/>
        <v>-0.001924927815</v>
      </c>
      <c r="T193" s="121">
        <f t="shared" si="192"/>
        <v>-0.001573564123</v>
      </c>
      <c r="U193" s="121">
        <f t="shared" si="192"/>
        <v>0.0009624639076</v>
      </c>
      <c r="V193" s="121">
        <f t="shared" si="192"/>
        <v>-0.005089058524</v>
      </c>
      <c r="W193" s="121">
        <f t="shared" si="192"/>
        <v>0.01745838408</v>
      </c>
      <c r="X193" s="121">
        <f t="shared" si="192"/>
        <v>0.007846829881</v>
      </c>
      <c r="Y193" s="121">
        <f t="shared" si="192"/>
        <v>0</v>
      </c>
      <c r="Z193" s="121">
        <f t="shared" si="192"/>
        <v>0.003584229391</v>
      </c>
    </row>
    <row r="194">
      <c r="A194" s="59"/>
      <c r="B194" s="58">
        <v>41278.0</v>
      </c>
      <c r="C194" s="34">
        <v>63.41</v>
      </c>
      <c r="D194" s="34">
        <v>88.89</v>
      </c>
      <c r="E194" s="34">
        <v>31.61</v>
      </c>
      <c r="F194" s="34">
        <v>10.39</v>
      </c>
      <c r="G194" s="34">
        <v>50.84</v>
      </c>
      <c r="H194" s="34">
        <v>31.17</v>
      </c>
      <c r="I194" s="34">
        <v>11.79</v>
      </c>
      <c r="J194" s="34">
        <v>24.63</v>
      </c>
      <c r="K194" s="34">
        <v>31.86</v>
      </c>
      <c r="L194" s="34">
        <v>41.25</v>
      </c>
      <c r="M194" s="34">
        <v>11.16</v>
      </c>
      <c r="N194" s="80">
        <v>1142.27</v>
      </c>
      <c r="O194" s="120">
        <f t="shared" si="2"/>
        <v>-0.00989009084</v>
      </c>
      <c r="P194" s="121">
        <f t="shared" ref="P194:Z194" si="193">(C194-C195)/C195</f>
        <v>-0.01199750701</v>
      </c>
      <c r="Q194" s="121">
        <f t="shared" si="193"/>
        <v>-0.02778081592</v>
      </c>
      <c r="R194" s="121">
        <f t="shared" si="193"/>
        <v>-0.04008502885</v>
      </c>
      <c r="S194" s="121">
        <f t="shared" si="193"/>
        <v>-0.02987861811</v>
      </c>
      <c r="T194" s="121">
        <f t="shared" si="193"/>
        <v>-0.01358168413</v>
      </c>
      <c r="U194" s="121">
        <f t="shared" si="193"/>
        <v>0.00939119171</v>
      </c>
      <c r="V194" s="121">
        <f t="shared" si="193"/>
        <v>0.0008488964346</v>
      </c>
      <c r="W194" s="121">
        <f t="shared" si="193"/>
        <v>-0.004848484848</v>
      </c>
      <c r="X194" s="121">
        <f t="shared" si="193"/>
        <v>0.001886792453</v>
      </c>
      <c r="Y194" s="121">
        <f t="shared" si="193"/>
        <v>-0.009603841537</v>
      </c>
      <c r="Z194" s="121">
        <f t="shared" si="193"/>
        <v>-0.01933216169</v>
      </c>
    </row>
    <row r="195">
      <c r="A195" s="59"/>
      <c r="B195" s="41" t="s">
        <v>170</v>
      </c>
      <c r="C195" s="34">
        <v>64.18</v>
      </c>
      <c r="D195" s="34">
        <v>91.43</v>
      </c>
      <c r="E195" s="34">
        <v>32.93</v>
      </c>
      <c r="F195" s="34">
        <v>10.71</v>
      </c>
      <c r="G195" s="34">
        <v>51.54</v>
      </c>
      <c r="H195" s="34">
        <v>30.88</v>
      </c>
      <c r="I195" s="34">
        <v>11.78</v>
      </c>
      <c r="J195" s="34">
        <v>24.75</v>
      </c>
      <c r="K195" s="34">
        <v>31.8</v>
      </c>
      <c r="L195" s="34">
        <v>41.65</v>
      </c>
      <c r="M195" s="34">
        <v>11.38</v>
      </c>
      <c r="N195" s="80">
        <v>1153.68</v>
      </c>
      <c r="O195" s="120">
        <f t="shared" si="2"/>
        <v>0.006727924815</v>
      </c>
      <c r="P195" s="121">
        <f t="shared" ref="P195:Z195" si="194">(C195-C196)/C196</f>
        <v>0.02116149562</v>
      </c>
      <c r="Q195" s="121">
        <f t="shared" si="194"/>
        <v>0.004504504505</v>
      </c>
      <c r="R195" s="121">
        <f t="shared" si="194"/>
        <v>0.009503372164</v>
      </c>
      <c r="S195" s="121">
        <f t="shared" si="194"/>
        <v>0.005633802817</v>
      </c>
      <c r="T195" s="121">
        <f t="shared" si="194"/>
        <v>0.007624633431</v>
      </c>
      <c r="U195" s="121">
        <f t="shared" si="194"/>
        <v>-0.006115223688</v>
      </c>
      <c r="V195" s="121">
        <f t="shared" si="194"/>
        <v>0.01551724138</v>
      </c>
      <c r="W195" s="121">
        <f t="shared" si="194"/>
        <v>0.008146639511</v>
      </c>
      <c r="X195" s="121">
        <f t="shared" si="194"/>
        <v>0.00601075609</v>
      </c>
      <c r="Y195" s="121">
        <f t="shared" si="194"/>
        <v>0.01412223034</v>
      </c>
      <c r="Z195" s="121">
        <f t="shared" si="194"/>
        <v>-0.002629272568</v>
      </c>
    </row>
    <row r="196">
      <c r="A196" s="59"/>
      <c r="B196" s="41" t="s">
        <v>171</v>
      </c>
      <c r="C196" s="34">
        <v>62.85</v>
      </c>
      <c r="D196" s="34">
        <v>91.02</v>
      </c>
      <c r="E196" s="34">
        <v>32.62</v>
      </c>
      <c r="F196" s="34">
        <v>10.65</v>
      </c>
      <c r="G196" s="34">
        <v>51.15</v>
      </c>
      <c r="H196" s="34">
        <v>31.07</v>
      </c>
      <c r="I196" s="34">
        <v>11.6</v>
      </c>
      <c r="J196" s="34">
        <v>24.55</v>
      </c>
      <c r="K196" s="34">
        <v>31.61</v>
      </c>
      <c r="L196" s="34">
        <v>41.07</v>
      </c>
      <c r="M196" s="34">
        <v>11.41</v>
      </c>
      <c r="N196" s="80">
        <v>1145.97</v>
      </c>
      <c r="O196" s="120">
        <f t="shared" si="2"/>
        <v>0.001739540901</v>
      </c>
      <c r="P196" s="121">
        <f t="shared" ref="P196:Z196" si="195">(C196-C197)/C197</f>
        <v>-0.01473585201</v>
      </c>
      <c r="Q196" s="121">
        <f t="shared" si="195"/>
        <v>0.01528165086</v>
      </c>
      <c r="R196" s="121">
        <f t="shared" si="195"/>
        <v>0.01367308888</v>
      </c>
      <c r="S196" s="121">
        <f t="shared" si="195"/>
        <v>0.003770028275</v>
      </c>
      <c r="T196" s="121">
        <f t="shared" si="195"/>
        <v>0.00274455989</v>
      </c>
      <c r="U196" s="121">
        <f t="shared" si="195"/>
        <v>0.004851228978</v>
      </c>
      <c r="V196" s="121">
        <f t="shared" si="195"/>
        <v>-0.005145797599</v>
      </c>
      <c r="W196" s="121">
        <f t="shared" si="195"/>
        <v>0.02163961715</v>
      </c>
      <c r="X196" s="121">
        <f t="shared" si="195"/>
        <v>0.02264639275</v>
      </c>
      <c r="Y196" s="121">
        <f t="shared" si="195"/>
        <v>-0.0002434274586</v>
      </c>
      <c r="Z196" s="121">
        <f t="shared" si="195"/>
        <v>0.0008771929825</v>
      </c>
    </row>
    <row r="197">
      <c r="A197" s="59"/>
      <c r="B197" s="41" t="s">
        <v>172</v>
      </c>
      <c r="C197" s="34">
        <v>63.79</v>
      </c>
      <c r="D197" s="34">
        <v>89.65</v>
      </c>
      <c r="E197" s="34">
        <v>32.18</v>
      </c>
      <c r="F197" s="34">
        <v>10.61</v>
      </c>
      <c r="G197" s="34">
        <v>51.01</v>
      </c>
      <c r="H197" s="34">
        <v>30.92</v>
      </c>
      <c r="I197" s="34">
        <v>11.66</v>
      </c>
      <c r="J197" s="34">
        <v>24.03</v>
      </c>
      <c r="K197" s="34">
        <v>30.91</v>
      </c>
      <c r="L197" s="34">
        <v>41.08</v>
      </c>
      <c r="M197" s="34">
        <v>11.4</v>
      </c>
      <c r="N197" s="80">
        <v>1143.98</v>
      </c>
      <c r="O197" s="120">
        <f t="shared" si="2"/>
        <v>0.006218610092</v>
      </c>
      <c r="P197" s="121">
        <f t="shared" ref="P197:Z197" si="196">(C197-C198)/C198</f>
        <v>0.004566929134</v>
      </c>
      <c r="Q197" s="121">
        <f t="shared" si="196"/>
        <v>0.0039193729</v>
      </c>
      <c r="R197" s="121">
        <f t="shared" si="196"/>
        <v>0.008777429467</v>
      </c>
      <c r="S197" s="121">
        <f t="shared" si="196"/>
        <v>0.004734848485</v>
      </c>
      <c r="T197" s="121">
        <f t="shared" si="196"/>
        <v>0.0100990099</v>
      </c>
      <c r="U197" s="121">
        <f t="shared" si="196"/>
        <v>-0.003865979381</v>
      </c>
      <c r="V197" s="121">
        <f t="shared" si="196"/>
        <v>0.01923076923</v>
      </c>
      <c r="W197" s="121">
        <f t="shared" si="196"/>
        <v>0.01349641501</v>
      </c>
      <c r="X197" s="121">
        <f t="shared" si="196"/>
        <v>-0.0003234152652</v>
      </c>
      <c r="Y197" s="121">
        <f t="shared" si="196"/>
        <v>0.009832841691</v>
      </c>
      <c r="Z197" s="121">
        <f t="shared" si="196"/>
        <v>-0.001751313485</v>
      </c>
    </row>
    <row r="198">
      <c r="A198" s="59"/>
      <c r="B198" s="41" t="s">
        <v>173</v>
      </c>
      <c r="C198" s="34">
        <v>63.5</v>
      </c>
      <c r="D198" s="34">
        <v>89.3</v>
      </c>
      <c r="E198" s="34">
        <v>31.9</v>
      </c>
      <c r="F198" s="34">
        <v>10.56</v>
      </c>
      <c r="G198" s="34">
        <v>50.5</v>
      </c>
      <c r="H198" s="34">
        <v>31.04</v>
      </c>
      <c r="I198" s="34">
        <v>11.44</v>
      </c>
      <c r="J198" s="34">
        <v>23.71</v>
      </c>
      <c r="K198" s="34">
        <v>30.92</v>
      </c>
      <c r="L198" s="34">
        <v>40.68</v>
      </c>
      <c r="M198" s="34">
        <v>11.42</v>
      </c>
      <c r="N198" s="80">
        <v>1136.91</v>
      </c>
      <c r="O198" s="120">
        <f t="shared" si="2"/>
        <v>-0.002421753666</v>
      </c>
      <c r="P198" s="121">
        <f t="shared" ref="P198:Z198" si="197">(C198-C199)/C199</f>
        <v>0</v>
      </c>
      <c r="Q198" s="121">
        <f t="shared" si="197"/>
        <v>0.006423982869</v>
      </c>
      <c r="R198" s="121">
        <f t="shared" si="197"/>
        <v>-0.0187634574</v>
      </c>
      <c r="S198" s="121">
        <f t="shared" si="197"/>
        <v>-0.009380863039</v>
      </c>
      <c r="T198" s="121">
        <f t="shared" si="197"/>
        <v>-0.006296733569</v>
      </c>
      <c r="U198" s="121">
        <f t="shared" si="197"/>
        <v>0.01703800786</v>
      </c>
      <c r="V198" s="121">
        <f t="shared" si="197"/>
        <v>-0.01633705933</v>
      </c>
      <c r="W198" s="121">
        <f t="shared" si="197"/>
        <v>0.01065643649</v>
      </c>
      <c r="X198" s="121">
        <f t="shared" si="197"/>
        <v>-0.03102475713</v>
      </c>
      <c r="Y198" s="121">
        <f t="shared" si="197"/>
        <v>-0.001227596366</v>
      </c>
      <c r="Z198" s="121">
        <f t="shared" si="197"/>
        <v>0.002633889377</v>
      </c>
    </row>
    <row r="199">
      <c r="A199" s="59"/>
      <c r="B199" s="41" t="s">
        <v>174</v>
      </c>
      <c r="C199" s="34">
        <v>63.5</v>
      </c>
      <c r="D199" s="34">
        <v>88.73</v>
      </c>
      <c r="E199" s="34">
        <v>32.51</v>
      </c>
      <c r="F199" s="34">
        <v>10.66</v>
      </c>
      <c r="G199" s="34">
        <v>50.82</v>
      </c>
      <c r="H199" s="34">
        <v>30.52</v>
      </c>
      <c r="I199" s="34">
        <v>11.63</v>
      </c>
      <c r="J199" s="34">
        <v>23.46</v>
      </c>
      <c r="K199" s="34">
        <v>31.91</v>
      </c>
      <c r="L199" s="34">
        <v>40.73</v>
      </c>
      <c r="M199" s="34">
        <v>11.39</v>
      </c>
      <c r="N199" s="80">
        <v>1139.67</v>
      </c>
      <c r="O199" s="120">
        <f t="shared" si="2"/>
        <v>0.0033101214</v>
      </c>
      <c r="P199" s="121">
        <f t="shared" ref="P199:Z199" si="198">(C199-C200)/C200</f>
        <v>0.005860921907</v>
      </c>
      <c r="Q199" s="121">
        <f t="shared" si="198"/>
        <v>0.01883109427</v>
      </c>
      <c r="R199" s="121">
        <f t="shared" si="198"/>
        <v>0.0143525741</v>
      </c>
      <c r="S199" s="121">
        <f t="shared" si="198"/>
        <v>0.001879699248</v>
      </c>
      <c r="T199" s="121">
        <f t="shared" si="198"/>
        <v>0.01053887453</v>
      </c>
      <c r="U199" s="121">
        <f t="shared" si="198"/>
        <v>0.002298850575</v>
      </c>
      <c r="V199" s="121">
        <f t="shared" si="198"/>
        <v>-0.01524132091</v>
      </c>
      <c r="W199" s="121">
        <f t="shared" si="198"/>
        <v>0.01514495889</v>
      </c>
      <c r="X199" s="121">
        <f t="shared" si="198"/>
        <v>-0.01329622758</v>
      </c>
      <c r="Y199" s="121">
        <f t="shared" si="198"/>
        <v>0.005430757838</v>
      </c>
      <c r="Z199" s="121">
        <f t="shared" si="198"/>
        <v>-0.0008771929825</v>
      </c>
    </row>
    <row r="200">
      <c r="A200" s="59"/>
      <c r="B200" s="41" t="s">
        <v>175</v>
      </c>
      <c r="C200" s="34">
        <v>63.13</v>
      </c>
      <c r="D200" s="34">
        <v>87.09</v>
      </c>
      <c r="E200" s="34">
        <v>32.05</v>
      </c>
      <c r="F200" s="34">
        <v>10.64</v>
      </c>
      <c r="G200" s="34">
        <v>50.29</v>
      </c>
      <c r="H200" s="34">
        <v>30.45</v>
      </c>
      <c r="I200" s="34">
        <v>11.81</v>
      </c>
      <c r="J200" s="34">
        <v>23.11</v>
      </c>
      <c r="K200" s="34">
        <v>32.34</v>
      </c>
      <c r="L200" s="34">
        <v>40.51</v>
      </c>
      <c r="M200" s="34">
        <v>11.4</v>
      </c>
      <c r="N200" s="80">
        <v>1135.91</v>
      </c>
      <c r="O200" s="120">
        <f t="shared" si="2"/>
        <v>-0.008700736552</v>
      </c>
      <c r="P200" s="121">
        <f t="shared" ref="P200:Z200" si="199">(C200-C201)/C201</f>
        <v>-0.003944461975</v>
      </c>
      <c r="Q200" s="121">
        <f t="shared" si="199"/>
        <v>-0.01859364435</v>
      </c>
      <c r="R200" s="121">
        <f t="shared" si="199"/>
        <v>0.01520430789</v>
      </c>
      <c r="S200" s="121">
        <f t="shared" si="199"/>
        <v>-0.01390176089</v>
      </c>
      <c r="T200" s="121">
        <f t="shared" si="199"/>
        <v>-0.01101278269</v>
      </c>
      <c r="U200" s="121">
        <f t="shared" si="199"/>
        <v>-0.01232565683</v>
      </c>
      <c r="V200" s="121">
        <f t="shared" si="199"/>
        <v>0.01373390558</v>
      </c>
      <c r="W200" s="121">
        <f t="shared" si="199"/>
        <v>-0.009854327335</v>
      </c>
      <c r="X200" s="121">
        <f t="shared" si="199"/>
        <v>-0.004310344828</v>
      </c>
      <c r="Y200" s="121">
        <f t="shared" si="199"/>
        <v>-0.002953482648</v>
      </c>
      <c r="Z200" s="121">
        <f t="shared" si="199"/>
        <v>-0.01127493495</v>
      </c>
    </row>
    <row r="201">
      <c r="A201" s="59"/>
      <c r="B201" s="41" t="s">
        <v>176</v>
      </c>
      <c r="C201" s="34">
        <v>63.38</v>
      </c>
      <c r="D201" s="34">
        <v>88.74</v>
      </c>
      <c r="E201" s="34">
        <v>31.57</v>
      </c>
      <c r="F201" s="34">
        <v>10.79</v>
      </c>
      <c r="G201" s="34">
        <v>50.85</v>
      </c>
      <c r="H201" s="34">
        <v>30.83</v>
      </c>
      <c r="I201" s="34">
        <v>11.65</v>
      </c>
      <c r="J201" s="34">
        <v>23.34</v>
      </c>
      <c r="K201" s="34">
        <v>32.48</v>
      </c>
      <c r="L201" s="34">
        <v>40.63</v>
      </c>
      <c r="M201" s="34">
        <v>11.53</v>
      </c>
      <c r="N201" s="80">
        <v>1145.88</v>
      </c>
      <c r="O201" s="120">
        <f t="shared" si="2"/>
        <v>0.00975493695</v>
      </c>
      <c r="P201" s="121">
        <f t="shared" ref="P201:Z201" si="200">(C201-C202)/C202</f>
        <v>0.01132918462</v>
      </c>
      <c r="Q201" s="121">
        <f t="shared" si="200"/>
        <v>0.03234062355</v>
      </c>
      <c r="R201" s="121">
        <f t="shared" si="200"/>
        <v>0.04536423841</v>
      </c>
      <c r="S201" s="121">
        <f t="shared" si="200"/>
        <v>0.03352490421</v>
      </c>
      <c r="T201" s="121">
        <f t="shared" si="200"/>
        <v>0.01194029851</v>
      </c>
      <c r="U201" s="121">
        <f t="shared" si="200"/>
        <v>0</v>
      </c>
      <c r="V201" s="121">
        <f t="shared" si="200"/>
        <v>0.004310344828</v>
      </c>
      <c r="W201" s="121">
        <f t="shared" si="200"/>
        <v>-0.008917197452</v>
      </c>
      <c r="X201" s="121">
        <f t="shared" si="200"/>
        <v>0.009009009009</v>
      </c>
      <c r="Y201" s="121">
        <f t="shared" si="200"/>
        <v>0.009942828735</v>
      </c>
      <c r="Z201" s="121">
        <f t="shared" si="200"/>
        <v>0.007867132867</v>
      </c>
    </row>
    <row r="202">
      <c r="A202" s="59"/>
      <c r="B202" s="41" t="s">
        <v>177</v>
      </c>
      <c r="C202" s="34">
        <v>62.67</v>
      </c>
      <c r="D202" s="34">
        <v>85.96</v>
      </c>
      <c r="E202" s="34">
        <v>30.2</v>
      </c>
      <c r="F202" s="34">
        <v>10.44</v>
      </c>
      <c r="G202" s="34">
        <v>50.25</v>
      </c>
      <c r="H202" s="34">
        <v>30.83</v>
      </c>
      <c r="I202" s="34">
        <v>11.6</v>
      </c>
      <c r="J202" s="34">
        <v>23.55</v>
      </c>
      <c r="K202" s="34">
        <v>32.19</v>
      </c>
      <c r="L202" s="34">
        <v>40.23</v>
      </c>
      <c r="M202" s="34">
        <v>11.44</v>
      </c>
      <c r="N202" s="80">
        <v>1134.81</v>
      </c>
      <c r="O202" s="120">
        <f t="shared" si="2"/>
        <v>-0.00252267773</v>
      </c>
      <c r="P202" s="121">
        <f t="shared" ref="P202:Z202" si="201">(C202-C203)/C203</f>
        <v>-0.01338161209</v>
      </c>
      <c r="Q202" s="121">
        <f t="shared" si="201"/>
        <v>-0.02117968572</v>
      </c>
      <c r="R202" s="121">
        <f t="shared" si="201"/>
        <v>-0.01016060308</v>
      </c>
      <c r="S202" s="121">
        <f t="shared" si="201"/>
        <v>-0.005714285714</v>
      </c>
      <c r="T202" s="121">
        <f t="shared" si="201"/>
        <v>0.01310483871</v>
      </c>
      <c r="U202" s="121">
        <f t="shared" si="201"/>
        <v>0</v>
      </c>
      <c r="V202" s="121">
        <f t="shared" si="201"/>
        <v>-0.004291845494</v>
      </c>
      <c r="W202" s="121">
        <f t="shared" si="201"/>
        <v>-0.0004244482173</v>
      </c>
      <c r="X202" s="121">
        <f t="shared" si="201"/>
        <v>0.003428927681</v>
      </c>
      <c r="Y202" s="121">
        <f t="shared" si="201"/>
        <v>0.007513148009</v>
      </c>
      <c r="Z202" s="121">
        <f t="shared" si="201"/>
        <v>-0.003484320557</v>
      </c>
    </row>
    <row r="203">
      <c r="A203" s="59"/>
      <c r="B203" s="41" t="s">
        <v>178</v>
      </c>
      <c r="C203" s="34">
        <v>63.52</v>
      </c>
      <c r="D203" s="34">
        <v>87.82</v>
      </c>
      <c r="E203" s="34">
        <v>30.51</v>
      </c>
      <c r="F203" s="34">
        <v>10.5</v>
      </c>
      <c r="G203" s="34">
        <v>49.6</v>
      </c>
      <c r="H203" s="34">
        <v>30.83</v>
      </c>
      <c r="I203" s="34">
        <v>11.65</v>
      </c>
      <c r="J203" s="34">
        <v>23.56</v>
      </c>
      <c r="K203" s="34">
        <v>32.08</v>
      </c>
      <c r="L203" s="34">
        <v>39.93</v>
      </c>
      <c r="M203" s="34">
        <v>11.48</v>
      </c>
      <c r="N203" s="80">
        <v>1137.68</v>
      </c>
      <c r="O203" s="120">
        <f t="shared" si="2"/>
        <v>-0.003634516522</v>
      </c>
      <c r="P203" s="121">
        <f t="shared" ref="P203:Z203" si="202">(C203-C204)/C204</f>
        <v>-0.0004720692368</v>
      </c>
      <c r="Q203" s="121">
        <f t="shared" si="202"/>
        <v>-0.004308390023</v>
      </c>
      <c r="R203" s="121">
        <f t="shared" si="202"/>
        <v>-0.002941176471</v>
      </c>
      <c r="S203" s="121">
        <f t="shared" si="202"/>
        <v>-0.01500938086</v>
      </c>
      <c r="T203" s="121">
        <f t="shared" si="202"/>
        <v>0.009977601303</v>
      </c>
      <c r="U203" s="121">
        <f t="shared" si="202"/>
        <v>-0.006125080593</v>
      </c>
      <c r="V203" s="121">
        <f t="shared" si="202"/>
        <v>0.006044905009</v>
      </c>
      <c r="W203" s="121">
        <f t="shared" si="202"/>
        <v>-0.009251471825</v>
      </c>
      <c r="X203" s="121">
        <f t="shared" si="202"/>
        <v>-0.004654049023</v>
      </c>
      <c r="Y203" s="121">
        <f t="shared" si="202"/>
        <v>-0.008443009685</v>
      </c>
      <c r="Z203" s="121">
        <f t="shared" si="202"/>
        <v>-0.003472222222</v>
      </c>
    </row>
    <row r="204">
      <c r="A204" s="59"/>
      <c r="B204" s="41" t="s">
        <v>179</v>
      </c>
      <c r="C204" s="34">
        <v>63.55</v>
      </c>
      <c r="D204" s="34">
        <v>88.2</v>
      </c>
      <c r="E204" s="34">
        <v>30.6</v>
      </c>
      <c r="F204" s="34">
        <v>10.66</v>
      </c>
      <c r="G204" s="34">
        <v>49.11</v>
      </c>
      <c r="H204" s="34">
        <v>31.02</v>
      </c>
      <c r="I204" s="34">
        <v>11.58</v>
      </c>
      <c r="J204" s="34">
        <v>23.78</v>
      </c>
      <c r="K204" s="34">
        <v>32.23</v>
      </c>
      <c r="L204" s="34">
        <v>40.27</v>
      </c>
      <c r="M204" s="34">
        <v>11.52</v>
      </c>
      <c r="N204" s="80">
        <v>1141.83</v>
      </c>
      <c r="O204" s="120">
        <f t="shared" si="2"/>
        <v>-0.001469160742</v>
      </c>
      <c r="P204" s="121">
        <f t="shared" ref="P204:Z204" si="203">(C204-C205)/C205</f>
        <v>-0.008425651428</v>
      </c>
      <c r="Q204" s="121">
        <f t="shared" si="203"/>
        <v>-0.001923729773</v>
      </c>
      <c r="R204" s="121">
        <f t="shared" si="203"/>
        <v>0.003278688525</v>
      </c>
      <c r="S204" s="121">
        <f t="shared" si="203"/>
        <v>-0.01751152074</v>
      </c>
      <c r="T204" s="121">
        <f t="shared" si="203"/>
        <v>0.01341312423</v>
      </c>
      <c r="U204" s="121">
        <f t="shared" si="203"/>
        <v>-0.01523809524</v>
      </c>
      <c r="V204" s="121">
        <f t="shared" si="203"/>
        <v>0.03485254692</v>
      </c>
      <c r="W204" s="121">
        <f t="shared" si="203"/>
        <v>-0.006268282491</v>
      </c>
      <c r="X204" s="121">
        <f t="shared" si="203"/>
        <v>-0.0009299442033</v>
      </c>
      <c r="Y204" s="121">
        <f t="shared" si="203"/>
        <v>0.003989030167</v>
      </c>
      <c r="Z204" s="121">
        <f t="shared" si="203"/>
        <v>-0.001733102253</v>
      </c>
    </row>
    <row r="205">
      <c r="A205" s="59"/>
      <c r="B205" s="41" t="s">
        <v>180</v>
      </c>
      <c r="C205" s="34">
        <v>64.09</v>
      </c>
      <c r="D205" s="34">
        <v>88.37</v>
      </c>
      <c r="E205" s="34">
        <v>30.5</v>
      </c>
      <c r="F205" s="34">
        <v>10.85</v>
      </c>
      <c r="G205" s="34">
        <v>48.46</v>
      </c>
      <c r="H205" s="34">
        <v>31.5</v>
      </c>
      <c r="I205" s="34">
        <v>11.19</v>
      </c>
      <c r="J205" s="34">
        <v>23.93</v>
      </c>
      <c r="K205" s="34">
        <v>32.26</v>
      </c>
      <c r="L205" s="34">
        <v>40.11</v>
      </c>
      <c r="M205" s="34">
        <v>11.54</v>
      </c>
      <c r="N205" s="80">
        <v>1143.51</v>
      </c>
      <c r="O205" s="120">
        <f t="shared" si="2"/>
        <v>0.007338043306</v>
      </c>
      <c r="P205" s="121">
        <f t="shared" ref="P205:Z205" si="204">(C205-C206)/C206</f>
        <v>0.003130380341</v>
      </c>
      <c r="Q205" s="121">
        <f t="shared" si="204"/>
        <v>0.002154683602</v>
      </c>
      <c r="R205" s="121">
        <f t="shared" si="204"/>
        <v>0.0149750416</v>
      </c>
      <c r="S205" s="121">
        <f t="shared" si="204"/>
        <v>-0.0820642978</v>
      </c>
      <c r="T205" s="121">
        <f t="shared" si="204"/>
        <v>0.0112687813</v>
      </c>
      <c r="U205" s="121">
        <f t="shared" si="204"/>
        <v>0.007355292613</v>
      </c>
      <c r="V205" s="121">
        <f t="shared" si="204"/>
        <v>0.01358695652</v>
      </c>
      <c r="W205" s="121">
        <f t="shared" si="204"/>
        <v>-0.002085070892</v>
      </c>
      <c r="X205" s="121">
        <f t="shared" si="204"/>
        <v>0.01065162907</v>
      </c>
      <c r="Y205" s="121">
        <f t="shared" si="204"/>
        <v>-0.00099626401</v>
      </c>
      <c r="Z205" s="121">
        <f t="shared" si="204"/>
        <v>0.006980802792</v>
      </c>
    </row>
    <row r="206">
      <c r="A206" s="59"/>
      <c r="B206" s="41" t="s">
        <v>181</v>
      </c>
      <c r="C206" s="34">
        <v>63.89</v>
      </c>
      <c r="D206" s="34">
        <v>88.18</v>
      </c>
      <c r="E206" s="34">
        <v>30.05</v>
      </c>
      <c r="F206" s="34">
        <v>11.82</v>
      </c>
      <c r="G206" s="34">
        <v>47.92</v>
      </c>
      <c r="H206" s="34">
        <v>31.27</v>
      </c>
      <c r="I206" s="34">
        <v>11.04</v>
      </c>
      <c r="J206" s="34">
        <v>23.98</v>
      </c>
      <c r="K206" s="34">
        <v>31.92</v>
      </c>
      <c r="L206" s="34">
        <v>40.15</v>
      </c>
      <c r="M206" s="34">
        <v>11.46</v>
      </c>
      <c r="N206" s="80">
        <v>1135.18</v>
      </c>
      <c r="O206" s="120">
        <f t="shared" si="2"/>
        <v>0.003580490306</v>
      </c>
      <c r="P206" s="121">
        <f t="shared" ref="P206:Z206" si="205">(C206-C207)/C207</f>
        <v>0.004401823613</v>
      </c>
      <c r="Q206" s="121">
        <f t="shared" si="205"/>
        <v>0.001362707245</v>
      </c>
      <c r="R206" s="121">
        <f t="shared" si="205"/>
        <v>0.01076353851</v>
      </c>
      <c r="S206" s="121">
        <f t="shared" si="205"/>
        <v>0.03684210526</v>
      </c>
      <c r="T206" s="121">
        <f t="shared" si="205"/>
        <v>0.009692372524</v>
      </c>
      <c r="U206" s="121">
        <f t="shared" si="205"/>
        <v>-0.004774029281</v>
      </c>
      <c r="V206" s="121">
        <f t="shared" si="205"/>
        <v>-0.0027100271</v>
      </c>
      <c r="W206" s="121">
        <f t="shared" si="205"/>
        <v>-0.003325020781</v>
      </c>
      <c r="X206" s="121">
        <f t="shared" si="205"/>
        <v>0.007257810035</v>
      </c>
      <c r="Y206" s="121">
        <f t="shared" si="205"/>
        <v>0.003248375812</v>
      </c>
      <c r="Z206" s="121">
        <f t="shared" si="205"/>
        <v>0.01058201058</v>
      </c>
    </row>
    <row r="207">
      <c r="A207" s="59"/>
      <c r="B207" s="58">
        <v>41611.0</v>
      </c>
      <c r="C207" s="34">
        <v>63.61</v>
      </c>
      <c r="D207" s="34">
        <v>88.06</v>
      </c>
      <c r="E207" s="34">
        <v>29.73</v>
      </c>
      <c r="F207" s="34">
        <v>11.4</v>
      </c>
      <c r="G207" s="34">
        <v>47.46</v>
      </c>
      <c r="H207" s="34">
        <v>31.42</v>
      </c>
      <c r="I207" s="34">
        <v>11.07</v>
      </c>
      <c r="J207" s="34">
        <v>24.06</v>
      </c>
      <c r="K207" s="34">
        <v>31.69</v>
      </c>
      <c r="L207" s="34">
        <v>40.02</v>
      </c>
      <c r="M207" s="34">
        <v>11.34</v>
      </c>
      <c r="N207" s="80">
        <v>1131.13</v>
      </c>
      <c r="O207" s="120">
        <f t="shared" si="2"/>
        <v>-0.000998003992</v>
      </c>
      <c r="P207" s="121">
        <f t="shared" ref="P207:Z207" si="206">(C207-C208)/C208</f>
        <v>-0.001256084158</v>
      </c>
      <c r="Q207" s="121">
        <f t="shared" si="206"/>
        <v>-0.006767426122</v>
      </c>
      <c r="R207" s="121">
        <f t="shared" si="206"/>
        <v>-0.02524590164</v>
      </c>
      <c r="S207" s="121">
        <f t="shared" si="206"/>
        <v>0.002638522427</v>
      </c>
      <c r="T207" s="121">
        <f t="shared" si="206"/>
        <v>0.00232312566</v>
      </c>
      <c r="U207" s="121">
        <f t="shared" si="206"/>
        <v>-0.002222927914</v>
      </c>
      <c r="V207" s="121">
        <f t="shared" si="206"/>
        <v>0</v>
      </c>
      <c r="W207" s="121">
        <f t="shared" si="206"/>
        <v>-0.0008305647841</v>
      </c>
      <c r="X207" s="121">
        <f t="shared" si="206"/>
        <v>-0.003459119497</v>
      </c>
      <c r="Y207" s="121">
        <f t="shared" si="206"/>
        <v>-0.009896091044</v>
      </c>
      <c r="Z207" s="121">
        <f t="shared" si="206"/>
        <v>0</v>
      </c>
    </row>
    <row r="208">
      <c r="A208" s="59"/>
      <c r="B208" s="58">
        <v>41581.0</v>
      </c>
      <c r="C208" s="34">
        <v>63.69</v>
      </c>
      <c r="D208" s="34">
        <v>88.66</v>
      </c>
      <c r="E208" s="34">
        <v>30.5</v>
      </c>
      <c r="F208" s="34">
        <v>11.37</v>
      </c>
      <c r="G208" s="34">
        <v>47.35</v>
      </c>
      <c r="H208" s="34">
        <v>31.49</v>
      </c>
      <c r="I208" s="34">
        <v>11.07</v>
      </c>
      <c r="J208" s="34">
        <v>24.08</v>
      </c>
      <c r="K208" s="34">
        <v>31.8</v>
      </c>
      <c r="L208" s="34">
        <v>40.42</v>
      </c>
      <c r="M208" s="34">
        <v>11.34</v>
      </c>
      <c r="N208" s="80">
        <v>1132.26</v>
      </c>
      <c r="O208" s="120">
        <f t="shared" si="2"/>
        <v>0.0008928176796</v>
      </c>
      <c r="P208" s="121">
        <f t="shared" ref="P208:Z208" si="207">(C208-C209)/C209</f>
        <v>0.006002211341</v>
      </c>
      <c r="Q208" s="121">
        <f t="shared" si="207"/>
        <v>0.000903138406</v>
      </c>
      <c r="R208" s="121">
        <f t="shared" si="207"/>
        <v>-0.00651465798</v>
      </c>
      <c r="S208" s="121">
        <f t="shared" si="207"/>
        <v>0.006194690265</v>
      </c>
      <c r="T208" s="121">
        <f t="shared" si="207"/>
        <v>0.009810194071</v>
      </c>
      <c r="U208" s="121">
        <f t="shared" si="207"/>
        <v>0.002227880331</v>
      </c>
      <c r="V208" s="121">
        <f t="shared" si="207"/>
        <v>-0.009838998211</v>
      </c>
      <c r="W208" s="121">
        <f t="shared" si="207"/>
        <v>-0.009868421053</v>
      </c>
      <c r="X208" s="121">
        <f t="shared" si="207"/>
        <v>-0.005006257822</v>
      </c>
      <c r="Y208" s="121">
        <f t="shared" si="207"/>
        <v>0.0140491721</v>
      </c>
      <c r="Z208" s="121">
        <f t="shared" si="207"/>
        <v>0.007104795737</v>
      </c>
    </row>
    <row r="209">
      <c r="A209" s="59"/>
      <c r="B209" s="58">
        <v>41489.0</v>
      </c>
      <c r="C209" s="34">
        <v>63.31</v>
      </c>
      <c r="D209" s="34">
        <v>88.58</v>
      </c>
      <c r="E209" s="34">
        <v>30.7</v>
      </c>
      <c r="F209" s="34">
        <v>11.3</v>
      </c>
      <c r="G209" s="34">
        <v>46.89</v>
      </c>
      <c r="H209" s="34">
        <v>31.42</v>
      </c>
      <c r="I209" s="34">
        <v>11.18</v>
      </c>
      <c r="J209" s="34">
        <v>24.32</v>
      </c>
      <c r="K209" s="34">
        <v>31.96</v>
      </c>
      <c r="L209" s="34">
        <v>39.86</v>
      </c>
      <c r="M209" s="34">
        <v>11.26</v>
      </c>
      <c r="N209" s="80">
        <v>1131.25</v>
      </c>
      <c r="O209" s="120">
        <f t="shared" si="2"/>
        <v>0.008702708005</v>
      </c>
      <c r="P209" s="121">
        <f t="shared" ref="P209:Z209" si="208">(C209-C210)/C210</f>
        <v>-0.001104449353</v>
      </c>
      <c r="Q209" s="121">
        <f t="shared" si="208"/>
        <v>0.009228665831</v>
      </c>
      <c r="R209" s="121">
        <f t="shared" si="208"/>
        <v>0.02333333333</v>
      </c>
      <c r="S209" s="121">
        <f t="shared" si="208"/>
        <v>-0.000884173298</v>
      </c>
      <c r="T209" s="121">
        <f t="shared" si="208"/>
        <v>0.02919227392</v>
      </c>
      <c r="U209" s="121">
        <f t="shared" si="208"/>
        <v>0.003513254551</v>
      </c>
      <c r="V209" s="121">
        <f t="shared" si="208"/>
        <v>0.008115419297</v>
      </c>
      <c r="W209" s="121">
        <f t="shared" si="208"/>
        <v>-0.00694160882</v>
      </c>
      <c r="X209" s="121">
        <f t="shared" si="208"/>
        <v>0.01848311026</v>
      </c>
      <c r="Y209" s="121">
        <f t="shared" si="208"/>
        <v>0.009113924051</v>
      </c>
      <c r="Z209" s="121">
        <f t="shared" si="208"/>
        <v>0.01532912534</v>
      </c>
    </row>
    <row r="210">
      <c r="A210" s="59"/>
      <c r="B210" s="58">
        <v>41458.0</v>
      </c>
      <c r="C210" s="34">
        <v>63.38</v>
      </c>
      <c r="D210" s="34">
        <v>87.77</v>
      </c>
      <c r="E210" s="34">
        <v>30.0</v>
      </c>
      <c r="F210" s="34">
        <v>11.31</v>
      </c>
      <c r="G210" s="34">
        <v>45.56</v>
      </c>
      <c r="H210" s="34">
        <v>31.31</v>
      </c>
      <c r="I210" s="34">
        <v>11.09</v>
      </c>
      <c r="J210" s="34">
        <v>24.49</v>
      </c>
      <c r="K210" s="34">
        <v>31.38</v>
      </c>
      <c r="L210" s="34">
        <v>39.5</v>
      </c>
      <c r="M210" s="34">
        <v>11.09</v>
      </c>
      <c r="N210" s="80">
        <v>1121.49</v>
      </c>
      <c r="O210" s="120">
        <f t="shared" si="2"/>
        <v>0.002520850653</v>
      </c>
      <c r="P210" s="121">
        <f t="shared" ref="P210:Z210" si="209">(C210-C211)/C211</f>
        <v>0.00683081811</v>
      </c>
      <c r="Q210" s="121">
        <f t="shared" si="209"/>
        <v>-0.004875283447</v>
      </c>
      <c r="R210" s="121">
        <f t="shared" si="209"/>
        <v>0.02214650767</v>
      </c>
      <c r="S210" s="121">
        <f t="shared" si="209"/>
        <v>0.02818181818</v>
      </c>
      <c r="T210" s="121">
        <f t="shared" si="209"/>
        <v>0.01019955654</v>
      </c>
      <c r="U210" s="121">
        <f t="shared" si="209"/>
        <v>0.0009590792839</v>
      </c>
      <c r="V210" s="121">
        <f t="shared" si="209"/>
        <v>0.004528985507</v>
      </c>
      <c r="W210" s="121">
        <f t="shared" si="209"/>
        <v>-0.001630656339</v>
      </c>
      <c r="X210" s="121">
        <f t="shared" si="209"/>
        <v>0.02048780488</v>
      </c>
      <c r="Y210" s="121">
        <f t="shared" si="209"/>
        <v>0.00406710727</v>
      </c>
      <c r="Z210" s="121">
        <f t="shared" si="209"/>
        <v>0.0009025270758</v>
      </c>
    </row>
    <row r="211">
      <c r="A211" s="59"/>
      <c r="B211" s="58">
        <v>41428.0</v>
      </c>
      <c r="C211" s="34">
        <v>62.95</v>
      </c>
      <c r="D211" s="34">
        <v>88.2</v>
      </c>
      <c r="E211" s="34">
        <v>29.35</v>
      </c>
      <c r="F211" s="34">
        <v>11.0</v>
      </c>
      <c r="G211" s="34">
        <v>45.1</v>
      </c>
      <c r="H211" s="34">
        <v>31.28</v>
      </c>
      <c r="I211" s="34">
        <v>11.04</v>
      </c>
      <c r="J211" s="34">
        <v>24.53</v>
      </c>
      <c r="K211" s="34">
        <v>30.75</v>
      </c>
      <c r="L211" s="34">
        <v>39.34</v>
      </c>
      <c r="M211" s="34">
        <v>11.08</v>
      </c>
      <c r="N211" s="80">
        <v>1118.67</v>
      </c>
      <c r="O211" s="120">
        <f t="shared" si="2"/>
        <v>0.00179103943</v>
      </c>
      <c r="P211" s="121">
        <f t="shared" ref="P211:Z211" si="210">(C211-C212)/C212</f>
        <v>0.01222061425</v>
      </c>
      <c r="Q211" s="121">
        <f t="shared" si="210"/>
        <v>0.0009078529278</v>
      </c>
      <c r="R211" s="121">
        <f t="shared" si="210"/>
        <v>-0.03612479475</v>
      </c>
      <c r="S211" s="121">
        <f t="shared" si="210"/>
        <v>0.0101010101</v>
      </c>
      <c r="T211" s="121">
        <f t="shared" si="210"/>
        <v>0.005798394291</v>
      </c>
      <c r="U211" s="121">
        <f t="shared" si="210"/>
        <v>0.0006397952655</v>
      </c>
      <c r="V211" s="121">
        <f t="shared" si="210"/>
        <v>-0.008086253369</v>
      </c>
      <c r="W211" s="121">
        <f t="shared" si="210"/>
        <v>-0.0004074979625</v>
      </c>
      <c r="X211" s="121">
        <f t="shared" si="210"/>
        <v>0.01787487587</v>
      </c>
      <c r="Y211" s="121">
        <f t="shared" si="210"/>
        <v>0.005109862034</v>
      </c>
      <c r="Z211" s="121">
        <f t="shared" si="210"/>
        <v>0.007272727273</v>
      </c>
    </row>
    <row r="212">
      <c r="A212" s="59"/>
      <c r="B212" s="58">
        <v>41397.0</v>
      </c>
      <c r="C212" s="34">
        <v>62.19</v>
      </c>
      <c r="D212" s="34">
        <v>88.12</v>
      </c>
      <c r="E212" s="34">
        <v>30.45</v>
      </c>
      <c r="F212" s="34">
        <v>10.89</v>
      </c>
      <c r="G212" s="34">
        <v>44.84</v>
      </c>
      <c r="H212" s="34">
        <v>31.26</v>
      </c>
      <c r="I212" s="34">
        <v>11.13</v>
      </c>
      <c r="J212" s="34">
        <v>24.54</v>
      </c>
      <c r="K212" s="34">
        <v>30.21</v>
      </c>
      <c r="L212" s="34">
        <v>39.14</v>
      </c>
      <c r="M212" s="34">
        <v>11.0</v>
      </c>
      <c r="N212" s="80">
        <v>1116.67</v>
      </c>
      <c r="O212" s="120">
        <f t="shared" si="2"/>
        <v>0.01334894189</v>
      </c>
      <c r="P212" s="121">
        <f t="shared" ref="P212:Z212" si="211">(C212-C213)/C213</f>
        <v>0.001288037353</v>
      </c>
      <c r="Q212" s="121">
        <f t="shared" si="211"/>
        <v>0.009161704077</v>
      </c>
      <c r="R212" s="121">
        <f t="shared" si="211"/>
        <v>0.00495049505</v>
      </c>
      <c r="S212" s="121">
        <f t="shared" si="211"/>
        <v>0.009267840593</v>
      </c>
      <c r="T212" s="121">
        <f t="shared" si="211"/>
        <v>0.008320215876</v>
      </c>
      <c r="U212" s="121">
        <f t="shared" si="211"/>
        <v>0.001923076923</v>
      </c>
      <c r="V212" s="121">
        <f t="shared" si="211"/>
        <v>0.007239819005</v>
      </c>
      <c r="W212" s="121">
        <f t="shared" si="211"/>
        <v>0.0136307311</v>
      </c>
      <c r="X212" s="121">
        <f t="shared" si="211"/>
        <v>-0.003627968338</v>
      </c>
      <c r="Y212" s="121">
        <f t="shared" si="211"/>
        <v>0.01609553479</v>
      </c>
      <c r="Z212" s="121">
        <f t="shared" si="211"/>
        <v>0.02325581395</v>
      </c>
    </row>
    <row r="213">
      <c r="A213" s="59"/>
      <c r="B213" s="58">
        <v>41367.0</v>
      </c>
      <c r="C213" s="34">
        <v>62.11</v>
      </c>
      <c r="D213" s="34">
        <v>87.32</v>
      </c>
      <c r="E213" s="34">
        <v>30.3</v>
      </c>
      <c r="F213" s="34">
        <v>10.79</v>
      </c>
      <c r="G213" s="34">
        <v>44.47</v>
      </c>
      <c r="H213" s="34">
        <v>31.2</v>
      </c>
      <c r="I213" s="34">
        <v>11.05</v>
      </c>
      <c r="J213" s="34">
        <v>24.21</v>
      </c>
      <c r="K213" s="34">
        <v>30.32</v>
      </c>
      <c r="L213" s="34">
        <v>38.52</v>
      </c>
      <c r="M213" s="34">
        <v>10.75</v>
      </c>
      <c r="N213" s="80">
        <v>1101.96</v>
      </c>
      <c r="O213" s="120">
        <f t="shared" si="2"/>
        <v>0.003469471384</v>
      </c>
      <c r="P213" s="121">
        <f t="shared" ref="P213:Z213" si="212">(C213-C214)/C214</f>
        <v>0.008934372969</v>
      </c>
      <c r="Q213" s="121">
        <f t="shared" si="212"/>
        <v>0.01795290277</v>
      </c>
      <c r="R213" s="121">
        <f t="shared" si="212"/>
        <v>-0.01012740934</v>
      </c>
      <c r="S213" s="121">
        <f t="shared" si="212"/>
        <v>0.01505174036</v>
      </c>
      <c r="T213" s="121">
        <f t="shared" si="212"/>
        <v>-0.009135472371</v>
      </c>
      <c r="U213" s="121">
        <f t="shared" si="212"/>
        <v>0.002892960463</v>
      </c>
      <c r="V213" s="121">
        <f t="shared" si="212"/>
        <v>-0.003606853021</v>
      </c>
      <c r="W213" s="121">
        <f t="shared" si="212"/>
        <v>0.001240694789</v>
      </c>
      <c r="X213" s="121">
        <f t="shared" si="212"/>
        <v>-0.001974983542</v>
      </c>
      <c r="Y213" s="121">
        <f t="shared" si="212"/>
        <v>0.01582278481</v>
      </c>
      <c r="Z213" s="121">
        <f t="shared" si="212"/>
        <v>0.007497656982</v>
      </c>
    </row>
    <row r="214">
      <c r="A214" s="59"/>
      <c r="B214" s="58">
        <v>41277.0</v>
      </c>
      <c r="C214" s="34">
        <v>61.56</v>
      </c>
      <c r="D214" s="34">
        <v>85.78</v>
      </c>
      <c r="E214" s="34">
        <v>30.61</v>
      </c>
      <c r="F214" s="34">
        <v>10.63</v>
      </c>
      <c r="G214" s="34">
        <v>44.88</v>
      </c>
      <c r="H214" s="34">
        <v>31.11</v>
      </c>
      <c r="I214" s="34">
        <v>11.09</v>
      </c>
      <c r="J214" s="34">
        <v>24.18</v>
      </c>
      <c r="K214" s="34">
        <v>30.38</v>
      </c>
      <c r="L214" s="34">
        <v>37.92</v>
      </c>
      <c r="M214" s="34">
        <v>10.67</v>
      </c>
      <c r="N214" s="80">
        <v>1098.15</v>
      </c>
      <c r="O214" s="120">
        <f t="shared" si="2"/>
        <v>-0.004072045273</v>
      </c>
      <c r="P214" s="121">
        <f t="shared" ref="P214:Z214" si="213">(C214-C215)/C215</f>
        <v>0.009014915588</v>
      </c>
      <c r="Q214" s="121">
        <f t="shared" si="213"/>
        <v>-0.006831075605</v>
      </c>
      <c r="R214" s="121">
        <f t="shared" si="213"/>
        <v>-0.003580729167</v>
      </c>
      <c r="S214" s="121">
        <f t="shared" si="213"/>
        <v>-0.007469654528</v>
      </c>
      <c r="T214" s="121">
        <f t="shared" si="213"/>
        <v>-0.02051505893</v>
      </c>
      <c r="U214" s="121">
        <f t="shared" si="213"/>
        <v>-0.01425855513</v>
      </c>
      <c r="V214" s="121">
        <f t="shared" si="213"/>
        <v>-0.01158645276</v>
      </c>
      <c r="W214" s="121">
        <f t="shared" si="213"/>
        <v>-0.005347593583</v>
      </c>
      <c r="X214" s="121">
        <f t="shared" si="213"/>
        <v>-0.0231511254</v>
      </c>
      <c r="Y214" s="121">
        <f t="shared" si="213"/>
        <v>0.01825993555</v>
      </c>
      <c r="Z214" s="121">
        <f t="shared" si="213"/>
        <v>-0.01658986175</v>
      </c>
    </row>
    <row r="215">
      <c r="A215" s="59"/>
      <c r="B215" s="41" t="s">
        <v>182</v>
      </c>
      <c r="C215" s="34">
        <v>61.01</v>
      </c>
      <c r="D215" s="34">
        <v>86.37</v>
      </c>
      <c r="E215" s="34">
        <v>30.72</v>
      </c>
      <c r="F215" s="34">
        <v>10.71</v>
      </c>
      <c r="G215" s="34">
        <v>45.82</v>
      </c>
      <c r="H215" s="34">
        <v>31.56</v>
      </c>
      <c r="I215" s="34">
        <v>11.22</v>
      </c>
      <c r="J215" s="34">
        <v>24.31</v>
      </c>
      <c r="K215" s="34">
        <v>31.1</v>
      </c>
      <c r="L215" s="34">
        <v>37.24</v>
      </c>
      <c r="M215" s="34">
        <v>10.85</v>
      </c>
      <c r="N215" s="80">
        <v>1102.64</v>
      </c>
      <c r="O215" s="120">
        <f t="shared" si="2"/>
        <v>-0.0008427195375</v>
      </c>
      <c r="P215" s="121">
        <f t="shared" ref="P215:Z215" si="214">(C215-C216)/C216</f>
        <v>0.01060129203</v>
      </c>
      <c r="Q215" s="121">
        <f t="shared" si="214"/>
        <v>0.008170888292</v>
      </c>
      <c r="R215" s="121">
        <f t="shared" si="214"/>
        <v>-0.008072328059</v>
      </c>
      <c r="S215" s="121">
        <f t="shared" si="214"/>
        <v>-0.0009328358209</v>
      </c>
      <c r="T215" s="121">
        <f t="shared" si="214"/>
        <v>0.0006551648832</v>
      </c>
      <c r="U215" s="121">
        <f t="shared" si="214"/>
        <v>-0.003787878788</v>
      </c>
      <c r="V215" s="121">
        <f t="shared" si="214"/>
        <v>-0.01578947368</v>
      </c>
      <c r="W215" s="121">
        <f t="shared" si="214"/>
        <v>-0.008968609865</v>
      </c>
      <c r="X215" s="121">
        <f t="shared" si="214"/>
        <v>0.004846526656</v>
      </c>
      <c r="Y215" s="121">
        <f t="shared" si="214"/>
        <v>0.003773584906</v>
      </c>
      <c r="Z215" s="121">
        <f t="shared" si="214"/>
        <v>0.005560704356</v>
      </c>
    </row>
    <row r="216">
      <c r="A216" s="59"/>
      <c r="B216" s="41" t="s">
        <v>183</v>
      </c>
      <c r="C216" s="34">
        <v>60.37</v>
      </c>
      <c r="D216" s="34">
        <v>85.67</v>
      </c>
      <c r="E216" s="34">
        <v>30.97</v>
      </c>
      <c r="F216" s="34">
        <v>10.72</v>
      </c>
      <c r="G216" s="34">
        <v>45.79</v>
      </c>
      <c r="H216" s="34">
        <v>31.68</v>
      </c>
      <c r="I216" s="34">
        <v>11.4</v>
      </c>
      <c r="J216" s="34">
        <v>24.53</v>
      </c>
      <c r="K216" s="34">
        <v>30.95</v>
      </c>
      <c r="L216" s="34">
        <v>37.1</v>
      </c>
      <c r="M216" s="34">
        <v>10.79</v>
      </c>
      <c r="N216" s="80">
        <v>1103.57</v>
      </c>
      <c r="O216" s="120">
        <f t="shared" si="2"/>
        <v>0.01417084042</v>
      </c>
      <c r="P216" s="121">
        <f t="shared" ref="P216:Z216" si="215">(C216-C217)/C217</f>
        <v>0.03373287671</v>
      </c>
      <c r="Q216" s="121">
        <f t="shared" si="215"/>
        <v>0.04018941234</v>
      </c>
      <c r="R216" s="121">
        <f t="shared" si="215"/>
        <v>0.05054274084</v>
      </c>
      <c r="S216" s="121">
        <f t="shared" si="215"/>
        <v>0.01611374408</v>
      </c>
      <c r="T216" s="121">
        <f t="shared" si="215"/>
        <v>0.006594856012</v>
      </c>
      <c r="U216" s="121">
        <f t="shared" si="215"/>
        <v>-0.00283286119</v>
      </c>
      <c r="V216" s="121">
        <f t="shared" si="215"/>
        <v>0.01694915254</v>
      </c>
      <c r="W216" s="121">
        <f t="shared" si="215"/>
        <v>0.00204248366</v>
      </c>
      <c r="X216" s="121">
        <f t="shared" si="215"/>
        <v>-0.000322997416</v>
      </c>
      <c r="Y216" s="121">
        <f t="shared" si="215"/>
        <v>0.01393823449</v>
      </c>
      <c r="Z216" s="121">
        <f t="shared" si="215"/>
        <v>0.01029962547</v>
      </c>
    </row>
    <row r="217">
      <c r="A217" s="59"/>
      <c r="B217" s="41" t="s">
        <v>184</v>
      </c>
      <c r="C217" s="34">
        <v>58.4</v>
      </c>
      <c r="D217" s="34">
        <v>82.36</v>
      </c>
      <c r="E217" s="34">
        <v>29.48</v>
      </c>
      <c r="F217" s="34">
        <v>10.55</v>
      </c>
      <c r="G217" s="34">
        <v>45.49</v>
      </c>
      <c r="H217" s="34">
        <v>31.77</v>
      </c>
      <c r="I217" s="34">
        <v>11.21</v>
      </c>
      <c r="J217" s="34">
        <v>24.48</v>
      </c>
      <c r="K217" s="34">
        <v>30.96</v>
      </c>
      <c r="L217" s="34">
        <v>36.59</v>
      </c>
      <c r="M217" s="34">
        <v>10.68</v>
      </c>
      <c r="N217" s="80">
        <v>1088.15</v>
      </c>
      <c r="O217" s="120">
        <f t="shared" si="2"/>
        <v>0.005981436284</v>
      </c>
      <c r="P217" s="121">
        <f t="shared" ref="P217:Z217" si="216">(C217-C218)/C218</f>
        <v>0.01813110181</v>
      </c>
      <c r="Q217" s="121">
        <f t="shared" si="216"/>
        <v>0.005985098327</v>
      </c>
      <c r="R217" s="121">
        <f t="shared" si="216"/>
        <v>0.01132075472</v>
      </c>
      <c r="S217" s="121">
        <f t="shared" si="216"/>
        <v>-0.008458646617</v>
      </c>
      <c r="T217" s="121">
        <f t="shared" si="216"/>
        <v>-0.0006590509666</v>
      </c>
      <c r="U217" s="121">
        <f t="shared" si="216"/>
        <v>-0.0424954792</v>
      </c>
      <c r="V217" s="121">
        <f t="shared" si="216"/>
        <v>-0.0008912655971</v>
      </c>
      <c r="W217" s="121">
        <f t="shared" si="216"/>
        <v>0.001636661211</v>
      </c>
      <c r="X217" s="121">
        <f t="shared" si="216"/>
        <v>0.01209545603</v>
      </c>
      <c r="Y217" s="121">
        <f t="shared" si="216"/>
        <v>0.003015350877</v>
      </c>
      <c r="Z217" s="121">
        <f t="shared" si="216"/>
        <v>0.01714285714</v>
      </c>
    </row>
    <row r="218">
      <c r="A218" s="59"/>
      <c r="B218" s="41" t="s">
        <v>185</v>
      </c>
      <c r="C218" s="34">
        <v>57.36</v>
      </c>
      <c r="D218" s="34">
        <v>81.87</v>
      </c>
      <c r="E218" s="34">
        <v>29.15</v>
      </c>
      <c r="F218" s="34">
        <v>10.64</v>
      </c>
      <c r="G218" s="34">
        <v>45.52</v>
      </c>
      <c r="H218" s="34">
        <v>33.18</v>
      </c>
      <c r="I218" s="34">
        <v>11.22</v>
      </c>
      <c r="J218" s="34">
        <v>24.44</v>
      </c>
      <c r="K218" s="34">
        <v>30.59</v>
      </c>
      <c r="L218" s="34">
        <v>36.48</v>
      </c>
      <c r="M218" s="34">
        <v>10.5</v>
      </c>
      <c r="N218" s="80">
        <v>1081.68</v>
      </c>
      <c r="O218" s="120">
        <f t="shared" si="2"/>
        <v>-0.01995107366</v>
      </c>
      <c r="P218" s="121">
        <f t="shared" ref="P218:Z218" si="217">(C218-C219)/C219</f>
        <v>-0.0115457522</v>
      </c>
      <c r="Q218" s="121">
        <f t="shared" si="217"/>
        <v>-0.03009122142</v>
      </c>
      <c r="R218" s="121">
        <f t="shared" si="217"/>
        <v>-0.01286826956</v>
      </c>
      <c r="S218" s="121">
        <f t="shared" si="217"/>
        <v>-0.0184501845</v>
      </c>
      <c r="T218" s="121">
        <f t="shared" si="217"/>
        <v>-0.03885135135</v>
      </c>
      <c r="U218" s="121">
        <f t="shared" si="217"/>
        <v>-0.01308744795</v>
      </c>
      <c r="V218" s="121">
        <f t="shared" si="217"/>
        <v>-0.005319148936</v>
      </c>
      <c r="W218" s="121">
        <f t="shared" si="217"/>
        <v>-0.03092783505</v>
      </c>
      <c r="X218" s="121">
        <f t="shared" si="217"/>
        <v>-0.01860763555</v>
      </c>
      <c r="Y218" s="121">
        <f t="shared" si="217"/>
        <v>-0.006535947712</v>
      </c>
      <c r="Z218" s="121">
        <f t="shared" si="217"/>
        <v>-0.03758020165</v>
      </c>
    </row>
    <row r="219">
      <c r="A219" s="59"/>
      <c r="B219" s="41" t="s">
        <v>186</v>
      </c>
      <c r="C219" s="34">
        <v>58.03</v>
      </c>
      <c r="D219" s="34">
        <v>84.41</v>
      </c>
      <c r="E219" s="34">
        <v>29.53</v>
      </c>
      <c r="F219" s="34">
        <v>10.84</v>
      </c>
      <c r="G219" s="34">
        <v>47.36</v>
      </c>
      <c r="H219" s="34">
        <v>33.62</v>
      </c>
      <c r="I219" s="34">
        <v>11.28</v>
      </c>
      <c r="J219" s="34">
        <v>25.22</v>
      </c>
      <c r="K219" s="34">
        <v>31.17</v>
      </c>
      <c r="L219" s="34">
        <v>36.72</v>
      </c>
      <c r="M219" s="34">
        <v>10.91</v>
      </c>
      <c r="N219" s="80">
        <v>1103.7</v>
      </c>
      <c r="O219" s="120">
        <f t="shared" si="2"/>
        <v>0.009540186779</v>
      </c>
      <c r="P219" s="121">
        <f t="shared" ref="P219:Z219" si="218">(C219-C220)/C220</f>
        <v>0.001380500431</v>
      </c>
      <c r="Q219" s="121">
        <f t="shared" si="218"/>
        <v>0.02141819942</v>
      </c>
      <c r="R219" s="121">
        <f t="shared" si="218"/>
        <v>-0.04649660962</v>
      </c>
      <c r="S219" s="121">
        <f t="shared" si="218"/>
        <v>0.005565862709</v>
      </c>
      <c r="T219" s="121">
        <f t="shared" si="218"/>
        <v>0.03001304915</v>
      </c>
      <c r="U219" s="121">
        <f t="shared" si="218"/>
        <v>0.001489425082</v>
      </c>
      <c r="V219" s="121">
        <f t="shared" si="218"/>
        <v>0.008042895442</v>
      </c>
      <c r="W219" s="121">
        <f t="shared" si="218"/>
        <v>0.004780876494</v>
      </c>
      <c r="X219" s="121">
        <f t="shared" si="218"/>
        <v>0.0038647343</v>
      </c>
      <c r="Y219" s="121">
        <f t="shared" si="218"/>
        <v>0.007407407407</v>
      </c>
      <c r="Z219" s="121">
        <f t="shared" si="218"/>
        <v>0.01867413632</v>
      </c>
    </row>
    <row r="220">
      <c r="A220" s="59"/>
      <c r="B220" s="41" t="s">
        <v>187</v>
      </c>
      <c r="C220" s="34">
        <v>57.95</v>
      </c>
      <c r="D220" s="34">
        <v>82.64</v>
      </c>
      <c r="E220" s="34">
        <v>30.97</v>
      </c>
      <c r="F220" s="34">
        <v>10.78</v>
      </c>
      <c r="G220" s="34">
        <v>45.98</v>
      </c>
      <c r="H220" s="34">
        <v>33.57</v>
      </c>
      <c r="I220" s="34">
        <v>11.19</v>
      </c>
      <c r="J220" s="34">
        <v>25.1</v>
      </c>
      <c r="K220" s="34">
        <v>31.05</v>
      </c>
      <c r="L220" s="34">
        <v>36.45</v>
      </c>
      <c r="M220" s="34">
        <v>10.71</v>
      </c>
      <c r="N220" s="80">
        <v>1093.27</v>
      </c>
      <c r="O220" s="120">
        <f t="shared" si="2"/>
        <v>-0.009808894122</v>
      </c>
      <c r="P220" s="121">
        <f t="shared" ref="P220:Z220" si="219">(C220-C221)/C221</f>
        <v>0.008001391546</v>
      </c>
      <c r="Q220" s="121">
        <f t="shared" si="219"/>
        <v>-0.005056585601</v>
      </c>
      <c r="R220" s="121">
        <f t="shared" si="219"/>
        <v>-0.01432208784</v>
      </c>
      <c r="S220" s="121">
        <f t="shared" si="219"/>
        <v>-0.03057553957</v>
      </c>
      <c r="T220" s="121">
        <f t="shared" si="219"/>
        <v>-0.009692009477</v>
      </c>
      <c r="U220" s="121">
        <f t="shared" si="219"/>
        <v>0.01175406872</v>
      </c>
      <c r="V220" s="121">
        <f t="shared" si="219"/>
        <v>-0.0140969163</v>
      </c>
      <c r="W220" s="121">
        <f t="shared" si="219"/>
        <v>0.009654062751</v>
      </c>
      <c r="X220" s="121">
        <f t="shared" si="219"/>
        <v>-0.03150343107</v>
      </c>
      <c r="Y220" s="121">
        <f t="shared" si="219"/>
        <v>-0.003008752735</v>
      </c>
      <c r="Z220" s="121">
        <f t="shared" si="219"/>
        <v>-0.02281021898</v>
      </c>
    </row>
    <row r="221">
      <c r="A221" s="59"/>
      <c r="B221" s="41" t="s">
        <v>188</v>
      </c>
      <c r="C221" s="34">
        <v>57.49</v>
      </c>
      <c r="D221" s="34">
        <v>83.06</v>
      </c>
      <c r="E221" s="34">
        <v>31.42</v>
      </c>
      <c r="F221" s="34">
        <v>11.12</v>
      </c>
      <c r="G221" s="34">
        <v>46.43</v>
      </c>
      <c r="H221" s="34">
        <v>33.18</v>
      </c>
      <c r="I221" s="34">
        <v>11.35</v>
      </c>
      <c r="J221" s="34">
        <v>24.86</v>
      </c>
      <c r="K221" s="34">
        <v>32.06</v>
      </c>
      <c r="L221" s="34">
        <v>36.56</v>
      </c>
      <c r="M221" s="34">
        <v>10.96</v>
      </c>
      <c r="N221" s="80">
        <v>1104.1</v>
      </c>
      <c r="O221" s="120">
        <f t="shared" si="2"/>
        <v>-0.01747735241</v>
      </c>
      <c r="P221" s="121">
        <f t="shared" ref="P221:Z221" si="220">(C221-C222)/C222</f>
        <v>-0.03199191783</v>
      </c>
      <c r="Q221" s="121">
        <f t="shared" si="220"/>
        <v>-0.02155730946</v>
      </c>
      <c r="R221" s="121">
        <f t="shared" si="220"/>
        <v>-0.01473816243</v>
      </c>
      <c r="S221" s="121">
        <f t="shared" si="220"/>
        <v>-0.01505757307</v>
      </c>
      <c r="T221" s="121">
        <f t="shared" si="220"/>
        <v>-0.02334875894</v>
      </c>
      <c r="U221" s="121">
        <f t="shared" si="220"/>
        <v>-0.007775119617</v>
      </c>
      <c r="V221" s="121">
        <f t="shared" si="220"/>
        <v>-0.01816608997</v>
      </c>
      <c r="W221" s="121">
        <f t="shared" si="220"/>
        <v>-0.003207698476</v>
      </c>
      <c r="X221" s="121">
        <f t="shared" si="220"/>
        <v>-0.008964451314</v>
      </c>
      <c r="Y221" s="121">
        <f t="shared" si="220"/>
        <v>-0.006791632709</v>
      </c>
      <c r="Z221" s="121">
        <f t="shared" si="220"/>
        <v>-0.03094606543</v>
      </c>
    </row>
    <row r="222">
      <c r="A222" s="59"/>
      <c r="B222" s="41" t="s">
        <v>189</v>
      </c>
      <c r="C222" s="34">
        <v>59.39</v>
      </c>
      <c r="D222" s="34">
        <v>84.89</v>
      </c>
      <c r="E222" s="34">
        <v>31.89</v>
      </c>
      <c r="F222" s="34">
        <v>11.29</v>
      </c>
      <c r="G222" s="34">
        <v>47.54</v>
      </c>
      <c r="H222" s="34">
        <v>33.44</v>
      </c>
      <c r="I222" s="34">
        <v>11.56</v>
      </c>
      <c r="J222" s="34">
        <v>24.94</v>
      </c>
      <c r="K222" s="34">
        <v>32.35</v>
      </c>
      <c r="L222" s="34">
        <v>36.81</v>
      </c>
      <c r="M222" s="34">
        <v>11.31</v>
      </c>
      <c r="N222" s="80">
        <v>1123.74</v>
      </c>
      <c r="O222" s="120">
        <f t="shared" si="2"/>
        <v>0.007161102397</v>
      </c>
      <c r="P222" s="121">
        <f t="shared" ref="P222:Z222" si="221">(C222-C223)/C223</f>
        <v>0.05977872948</v>
      </c>
      <c r="Q222" s="121">
        <f t="shared" si="221"/>
        <v>0.004972179472</v>
      </c>
      <c r="R222" s="121">
        <f t="shared" si="221"/>
        <v>-0.004059962523</v>
      </c>
      <c r="S222" s="121">
        <f t="shared" si="221"/>
        <v>0.00623885918</v>
      </c>
      <c r="T222" s="121">
        <f t="shared" si="221"/>
        <v>0.001896733404</v>
      </c>
      <c r="U222" s="121">
        <f t="shared" si="221"/>
        <v>-0.009478672986</v>
      </c>
      <c r="V222" s="121">
        <f t="shared" si="221"/>
        <v>0.02846975089</v>
      </c>
      <c r="W222" s="121">
        <f t="shared" si="221"/>
        <v>-0.01031746032</v>
      </c>
      <c r="X222" s="121">
        <f t="shared" si="221"/>
        <v>0.003723239218</v>
      </c>
      <c r="Y222" s="121">
        <f t="shared" si="221"/>
        <v>0.004639737991</v>
      </c>
      <c r="Z222" s="121">
        <f t="shared" si="221"/>
        <v>0.005333333333</v>
      </c>
    </row>
    <row r="223">
      <c r="A223" s="59"/>
      <c r="B223" s="41" t="s">
        <v>190</v>
      </c>
      <c r="C223" s="34">
        <v>56.04</v>
      </c>
      <c r="D223" s="34">
        <v>84.47</v>
      </c>
      <c r="E223" s="34">
        <v>32.02</v>
      </c>
      <c r="F223" s="34">
        <v>11.22</v>
      </c>
      <c r="G223" s="34">
        <v>47.45</v>
      </c>
      <c r="H223" s="34">
        <v>33.76</v>
      </c>
      <c r="I223" s="34">
        <v>11.24</v>
      </c>
      <c r="J223" s="34">
        <v>25.2</v>
      </c>
      <c r="K223" s="34">
        <v>32.23</v>
      </c>
      <c r="L223" s="34">
        <v>36.64</v>
      </c>
      <c r="M223" s="34">
        <v>11.25</v>
      </c>
      <c r="N223" s="80">
        <v>1115.75</v>
      </c>
      <c r="O223" s="120">
        <f t="shared" si="2"/>
        <v>-0.001226367803</v>
      </c>
      <c r="P223" s="121">
        <f t="shared" ref="P223:Z223" si="222">(C223-C224)/C224</f>
        <v>-0.008667963913</v>
      </c>
      <c r="Q223" s="121">
        <f t="shared" si="222"/>
        <v>0.003564215279</v>
      </c>
      <c r="R223" s="121">
        <f t="shared" si="222"/>
        <v>0.008821676118</v>
      </c>
      <c r="S223" s="121">
        <f t="shared" si="222"/>
        <v>-0.01751313485</v>
      </c>
      <c r="T223" s="121">
        <f t="shared" si="222"/>
        <v>-0.02185116471</v>
      </c>
      <c r="U223" s="121">
        <f t="shared" si="222"/>
        <v>0.005360333532</v>
      </c>
      <c r="V223" s="121">
        <f t="shared" si="222"/>
        <v>0.004468275246</v>
      </c>
      <c r="W223" s="121">
        <f t="shared" si="222"/>
        <v>-0.01098901099</v>
      </c>
      <c r="X223" s="121">
        <f t="shared" si="222"/>
        <v>0.001553760099</v>
      </c>
      <c r="Y223" s="121">
        <f t="shared" si="222"/>
        <v>0.001366493577</v>
      </c>
      <c r="Z223" s="121">
        <f t="shared" si="222"/>
        <v>0.01534296029</v>
      </c>
    </row>
    <row r="224">
      <c r="A224" s="59"/>
      <c r="B224" s="41" t="s">
        <v>191</v>
      </c>
      <c r="C224" s="34">
        <v>56.53</v>
      </c>
      <c r="D224" s="34">
        <v>84.17</v>
      </c>
      <c r="E224" s="34">
        <v>31.74</v>
      </c>
      <c r="F224" s="34">
        <v>11.42</v>
      </c>
      <c r="G224" s="34">
        <v>48.51</v>
      </c>
      <c r="H224" s="34">
        <v>33.58</v>
      </c>
      <c r="I224" s="34">
        <v>11.19</v>
      </c>
      <c r="J224" s="34">
        <v>25.48</v>
      </c>
      <c r="K224" s="34">
        <v>32.18</v>
      </c>
      <c r="L224" s="34">
        <v>36.59</v>
      </c>
      <c r="M224" s="34">
        <v>11.08</v>
      </c>
      <c r="N224" s="80">
        <v>1117.12</v>
      </c>
      <c r="O224" s="120">
        <f t="shared" si="2"/>
        <v>0.002251908739</v>
      </c>
      <c r="P224" s="121">
        <f t="shared" ref="P224:Z224" si="223">(C224-C225)/C225</f>
        <v>0.00462057935</v>
      </c>
      <c r="Q224" s="121">
        <f t="shared" si="223"/>
        <v>0.006457013034</v>
      </c>
      <c r="R224" s="121">
        <f t="shared" si="223"/>
        <v>0.02387096774</v>
      </c>
      <c r="S224" s="121">
        <f t="shared" si="223"/>
        <v>0.01061946903</v>
      </c>
      <c r="T224" s="121">
        <f t="shared" si="223"/>
        <v>0.02775423729</v>
      </c>
      <c r="U224" s="121">
        <f t="shared" si="223"/>
        <v>0</v>
      </c>
      <c r="V224" s="121">
        <f t="shared" si="223"/>
        <v>-0.01842105263</v>
      </c>
      <c r="W224" s="121">
        <f t="shared" si="223"/>
        <v>0.01191421763</v>
      </c>
      <c r="X224" s="121">
        <f t="shared" si="223"/>
        <v>-0.004639653573</v>
      </c>
      <c r="Y224" s="121">
        <f t="shared" si="223"/>
        <v>-0.006786102063</v>
      </c>
      <c r="Z224" s="121">
        <f t="shared" si="223"/>
        <v>0.007272727273</v>
      </c>
    </row>
    <row r="225">
      <c r="A225" s="59"/>
      <c r="B225" s="41" t="s">
        <v>192</v>
      </c>
      <c r="C225" s="34">
        <v>56.27</v>
      </c>
      <c r="D225" s="34">
        <v>83.63</v>
      </c>
      <c r="E225" s="34">
        <v>31.0</v>
      </c>
      <c r="F225" s="34">
        <v>11.3</v>
      </c>
      <c r="G225" s="34">
        <v>47.2</v>
      </c>
      <c r="H225" s="34">
        <v>33.58</v>
      </c>
      <c r="I225" s="34">
        <v>11.4</v>
      </c>
      <c r="J225" s="34">
        <v>25.18</v>
      </c>
      <c r="K225" s="34">
        <v>32.33</v>
      </c>
      <c r="L225" s="34">
        <v>36.84</v>
      </c>
      <c r="M225" s="34">
        <v>11.0</v>
      </c>
      <c r="N225" s="80">
        <v>1114.61</v>
      </c>
      <c r="O225" s="120">
        <f t="shared" si="2"/>
        <v>0.002599575433</v>
      </c>
      <c r="P225" s="121">
        <f t="shared" ref="P225:Z225" si="224">(C225-C226)/C226</f>
        <v>0.01296129613</v>
      </c>
      <c r="Q225" s="121">
        <f t="shared" si="224"/>
        <v>0.004926700312</v>
      </c>
      <c r="R225" s="121">
        <f t="shared" si="224"/>
        <v>0.01739415819</v>
      </c>
      <c r="S225" s="121">
        <f t="shared" si="224"/>
        <v>-0.000884173298</v>
      </c>
      <c r="T225" s="121">
        <f t="shared" si="224"/>
        <v>0.008116189663</v>
      </c>
      <c r="U225" s="121">
        <f t="shared" si="224"/>
        <v>-0.004742145821</v>
      </c>
      <c r="V225" s="121">
        <f t="shared" si="224"/>
        <v>-0.01893287435</v>
      </c>
      <c r="W225" s="121">
        <f t="shared" si="224"/>
        <v>-0.001586042823</v>
      </c>
      <c r="X225" s="121">
        <f t="shared" si="224"/>
        <v>0.005286069652</v>
      </c>
      <c r="Y225" s="121">
        <f t="shared" si="224"/>
        <v>0.002448979592</v>
      </c>
      <c r="Z225" s="121">
        <f t="shared" si="224"/>
        <v>0.01289134438</v>
      </c>
    </row>
    <row r="226">
      <c r="A226" s="59"/>
      <c r="B226" s="58">
        <v>41610.0</v>
      </c>
      <c r="C226" s="34">
        <v>55.55</v>
      </c>
      <c r="D226" s="34">
        <v>83.22</v>
      </c>
      <c r="E226" s="34">
        <v>30.47</v>
      </c>
      <c r="F226" s="34">
        <v>11.31</v>
      </c>
      <c r="G226" s="34">
        <v>46.82</v>
      </c>
      <c r="H226" s="34">
        <v>33.74</v>
      </c>
      <c r="I226" s="34">
        <v>11.62</v>
      </c>
      <c r="J226" s="34">
        <v>25.22</v>
      </c>
      <c r="K226" s="34">
        <v>32.16</v>
      </c>
      <c r="L226" s="34">
        <v>36.75</v>
      </c>
      <c r="M226" s="34">
        <v>10.86</v>
      </c>
      <c r="N226" s="80">
        <v>1111.72</v>
      </c>
      <c r="O226" s="120">
        <f t="shared" si="2"/>
        <v>0.004218418319</v>
      </c>
      <c r="P226" s="121">
        <f t="shared" ref="P226:Z226" si="225">(C226-C227)/C227</f>
        <v>-0.009980395651</v>
      </c>
      <c r="Q226" s="121">
        <f t="shared" si="225"/>
        <v>-0.002756141402</v>
      </c>
      <c r="R226" s="121">
        <f t="shared" si="225"/>
        <v>0.005942555299</v>
      </c>
      <c r="S226" s="121">
        <f t="shared" si="225"/>
        <v>0.0226039783</v>
      </c>
      <c r="T226" s="121">
        <f t="shared" si="225"/>
        <v>-0.0006403415155</v>
      </c>
      <c r="U226" s="121">
        <f t="shared" si="225"/>
        <v>0.01017964072</v>
      </c>
      <c r="V226" s="121">
        <f t="shared" si="225"/>
        <v>0.008680555556</v>
      </c>
      <c r="W226" s="121">
        <f t="shared" si="225"/>
        <v>0.002384737679</v>
      </c>
      <c r="X226" s="121">
        <f t="shared" si="225"/>
        <v>-0.0006215040398</v>
      </c>
      <c r="Y226" s="121">
        <f t="shared" si="225"/>
        <v>0.004098360656</v>
      </c>
      <c r="Z226" s="121">
        <f t="shared" si="225"/>
        <v>0.06366307542</v>
      </c>
    </row>
    <row r="227">
      <c r="A227" s="59"/>
      <c r="B227" s="58">
        <v>41580.0</v>
      </c>
      <c r="C227" s="34">
        <v>56.11</v>
      </c>
      <c r="D227" s="34">
        <v>83.45</v>
      </c>
      <c r="E227" s="34">
        <v>30.29</v>
      </c>
      <c r="F227" s="34">
        <v>11.06</v>
      </c>
      <c r="G227" s="34">
        <v>46.85</v>
      </c>
      <c r="H227" s="34">
        <v>33.4</v>
      </c>
      <c r="I227" s="34">
        <v>11.52</v>
      </c>
      <c r="J227" s="34">
        <v>25.16</v>
      </c>
      <c r="K227" s="34">
        <v>32.18</v>
      </c>
      <c r="L227" s="34">
        <v>36.6</v>
      </c>
      <c r="M227" s="34">
        <v>10.21</v>
      </c>
      <c r="N227" s="80">
        <v>1107.05</v>
      </c>
      <c r="O227" s="120">
        <f t="shared" si="2"/>
        <v>-0.00183934577</v>
      </c>
      <c r="P227" s="121">
        <f t="shared" ref="P227:Z227" si="226">(C227-C228)/C228</f>
        <v>-0.03125</v>
      </c>
      <c r="Q227" s="121">
        <f t="shared" si="226"/>
        <v>0.0009595777858</v>
      </c>
      <c r="R227" s="121">
        <f t="shared" si="226"/>
        <v>0.007986688852</v>
      </c>
      <c r="S227" s="121">
        <f t="shared" si="226"/>
        <v>0.003629764065</v>
      </c>
      <c r="T227" s="121">
        <f t="shared" si="226"/>
        <v>-0.0140993266</v>
      </c>
      <c r="U227" s="121">
        <f t="shared" si="226"/>
        <v>-0.007429420505</v>
      </c>
      <c r="V227" s="121">
        <f t="shared" si="226"/>
        <v>-0.01200686106</v>
      </c>
      <c r="W227" s="121">
        <f t="shared" si="226"/>
        <v>-0.003564356436</v>
      </c>
      <c r="X227" s="121">
        <f t="shared" si="226"/>
        <v>-0.001861042184</v>
      </c>
      <c r="Y227" s="121">
        <f t="shared" si="226"/>
        <v>0.001367989056</v>
      </c>
      <c r="Z227" s="121">
        <f t="shared" si="226"/>
        <v>0.01693227092</v>
      </c>
    </row>
    <row r="228">
      <c r="A228" s="59"/>
      <c r="B228" s="58">
        <v>41488.0</v>
      </c>
      <c r="C228" s="34">
        <v>57.92</v>
      </c>
      <c r="D228" s="34">
        <v>83.37</v>
      </c>
      <c r="E228" s="34">
        <v>30.05</v>
      </c>
      <c r="F228" s="34">
        <v>11.02</v>
      </c>
      <c r="G228" s="34">
        <v>47.52</v>
      </c>
      <c r="H228" s="34">
        <v>33.65</v>
      </c>
      <c r="I228" s="34">
        <v>11.66</v>
      </c>
      <c r="J228" s="34">
        <v>25.25</v>
      </c>
      <c r="K228" s="34">
        <v>32.24</v>
      </c>
      <c r="L228" s="34">
        <v>36.55</v>
      </c>
      <c r="M228" s="34">
        <v>10.04</v>
      </c>
      <c r="N228" s="80">
        <v>1109.09</v>
      </c>
      <c r="O228" s="120">
        <f t="shared" si="2"/>
        <v>0.005867842049</v>
      </c>
      <c r="P228" s="121">
        <f t="shared" ref="P228:Z228" si="227">(C228-C229)/C229</f>
        <v>0.07898658718</v>
      </c>
      <c r="Q228" s="121">
        <f t="shared" si="227"/>
        <v>0.002284202933</v>
      </c>
      <c r="R228" s="121">
        <f t="shared" si="227"/>
        <v>-0.001661129568</v>
      </c>
      <c r="S228" s="121">
        <f t="shared" si="227"/>
        <v>0.002729754322</v>
      </c>
      <c r="T228" s="121">
        <f t="shared" si="227"/>
        <v>0.007633587786</v>
      </c>
      <c r="U228" s="121">
        <f t="shared" si="227"/>
        <v>0.010207145</v>
      </c>
      <c r="V228" s="121">
        <f t="shared" si="227"/>
        <v>0</v>
      </c>
      <c r="W228" s="121">
        <f t="shared" si="227"/>
        <v>0.001189532117</v>
      </c>
      <c r="X228" s="121">
        <f t="shared" si="227"/>
        <v>-0.0128597673</v>
      </c>
      <c r="Y228" s="121">
        <f t="shared" si="227"/>
        <v>0.001918859649</v>
      </c>
      <c r="Z228" s="121">
        <f t="shared" si="227"/>
        <v>0.006012024048</v>
      </c>
    </row>
    <row r="229">
      <c r="A229" s="59"/>
      <c r="B229" s="58">
        <v>41457.0</v>
      </c>
      <c r="C229" s="34">
        <v>53.68</v>
      </c>
      <c r="D229" s="34">
        <v>83.18</v>
      </c>
      <c r="E229" s="34">
        <v>30.1</v>
      </c>
      <c r="F229" s="34">
        <v>10.99</v>
      </c>
      <c r="G229" s="34">
        <v>47.16</v>
      </c>
      <c r="H229" s="34">
        <v>33.31</v>
      </c>
      <c r="I229" s="34">
        <v>11.66</v>
      </c>
      <c r="J229" s="34">
        <v>25.22</v>
      </c>
      <c r="K229" s="34">
        <v>32.66</v>
      </c>
      <c r="L229" s="34">
        <v>36.48</v>
      </c>
      <c r="M229" s="34">
        <v>9.98</v>
      </c>
      <c r="N229" s="80">
        <v>1102.62</v>
      </c>
      <c r="O229" s="120">
        <f t="shared" si="2"/>
        <v>-0.001539408867</v>
      </c>
      <c r="P229" s="121">
        <f t="shared" ref="P229:Z229" si="228">(C229-C230)/C230</f>
        <v>0.00769663976</v>
      </c>
      <c r="Q229" s="121">
        <f t="shared" si="228"/>
        <v>-0.01852507375</v>
      </c>
      <c r="R229" s="121">
        <f t="shared" si="228"/>
        <v>-0.0003321155762</v>
      </c>
      <c r="S229" s="121">
        <f t="shared" si="228"/>
        <v>0.00641025641</v>
      </c>
      <c r="T229" s="121">
        <f t="shared" si="228"/>
        <v>-0.003802281369</v>
      </c>
      <c r="U229" s="121">
        <f t="shared" si="228"/>
        <v>0.003011141223</v>
      </c>
      <c r="V229" s="121">
        <f t="shared" si="228"/>
        <v>-0.0008568980291</v>
      </c>
      <c r="W229" s="121">
        <f t="shared" si="228"/>
        <v>0.001588562351</v>
      </c>
      <c r="X229" s="121">
        <f t="shared" si="228"/>
        <v>-0.001528584531</v>
      </c>
      <c r="Y229" s="121">
        <f t="shared" si="228"/>
        <v>0.004128819158</v>
      </c>
      <c r="Z229" s="121">
        <f t="shared" si="228"/>
        <v>-0.01285855589</v>
      </c>
    </row>
    <row r="230">
      <c r="A230" s="59"/>
      <c r="B230" s="58">
        <v>41427.0</v>
      </c>
      <c r="C230" s="34">
        <v>53.27</v>
      </c>
      <c r="D230" s="34">
        <v>84.75</v>
      </c>
      <c r="E230" s="34">
        <v>30.11</v>
      </c>
      <c r="F230" s="34">
        <v>10.92</v>
      </c>
      <c r="G230" s="34">
        <v>47.34</v>
      </c>
      <c r="H230" s="34">
        <v>33.21</v>
      </c>
      <c r="I230" s="34">
        <v>11.67</v>
      </c>
      <c r="J230" s="34">
        <v>25.18</v>
      </c>
      <c r="K230" s="34">
        <v>32.71</v>
      </c>
      <c r="L230" s="34">
        <v>36.33</v>
      </c>
      <c r="M230" s="34">
        <v>10.11</v>
      </c>
      <c r="N230" s="80">
        <v>1104.32</v>
      </c>
      <c r="O230" s="120">
        <f t="shared" si="2"/>
        <v>0.004566542345</v>
      </c>
      <c r="P230" s="121">
        <f t="shared" ref="P230:Z230" si="229">(C230-C231)/C231</f>
        <v>0.0007514559459</v>
      </c>
      <c r="Q230" s="121">
        <f t="shared" si="229"/>
        <v>0.002602626287</v>
      </c>
      <c r="R230" s="121">
        <f t="shared" si="229"/>
        <v>-0.001326699834</v>
      </c>
      <c r="S230" s="121">
        <f t="shared" si="229"/>
        <v>0.0009165902841</v>
      </c>
      <c r="T230" s="121">
        <f t="shared" si="229"/>
        <v>0.001480854665</v>
      </c>
      <c r="U230" s="121">
        <f t="shared" si="229"/>
        <v>0.005754088431</v>
      </c>
      <c r="V230" s="121">
        <f t="shared" si="229"/>
        <v>-0.01185436071</v>
      </c>
      <c r="W230" s="121">
        <f t="shared" si="229"/>
        <v>0.02191558442</v>
      </c>
      <c r="X230" s="121">
        <f t="shared" si="229"/>
        <v>0.0003058103976</v>
      </c>
      <c r="Y230" s="121">
        <f t="shared" si="229"/>
        <v>0.001378169791</v>
      </c>
      <c r="Z230" s="121">
        <f t="shared" si="229"/>
        <v>0.002976190476</v>
      </c>
    </row>
    <row r="231">
      <c r="A231" s="59"/>
      <c r="B231" s="58">
        <v>41396.0</v>
      </c>
      <c r="C231" s="34">
        <v>53.23</v>
      </c>
      <c r="D231" s="34">
        <v>84.53</v>
      </c>
      <c r="E231" s="34">
        <v>30.15</v>
      </c>
      <c r="F231" s="34">
        <v>10.91</v>
      </c>
      <c r="G231" s="34">
        <v>47.27</v>
      </c>
      <c r="H231" s="34">
        <v>33.02</v>
      </c>
      <c r="I231" s="34">
        <v>11.81</v>
      </c>
      <c r="J231" s="34">
        <v>24.64</v>
      </c>
      <c r="K231" s="34">
        <v>32.7</v>
      </c>
      <c r="L231" s="34">
        <v>36.28</v>
      </c>
      <c r="M231" s="34">
        <v>10.08</v>
      </c>
      <c r="N231" s="80">
        <v>1099.3</v>
      </c>
      <c r="O231" s="120">
        <f t="shared" si="2"/>
        <v>0.00735839893</v>
      </c>
      <c r="P231" s="121">
        <f t="shared" ref="P231:Z231" si="230">(C231-C232)/C232</f>
        <v>0.015064836</v>
      </c>
      <c r="Q231" s="121">
        <f t="shared" si="230"/>
        <v>0.002728351127</v>
      </c>
      <c r="R231" s="121">
        <f t="shared" si="230"/>
        <v>-0.005934718101</v>
      </c>
      <c r="S231" s="121">
        <f t="shared" si="230"/>
        <v>0.01018518519</v>
      </c>
      <c r="T231" s="121">
        <f t="shared" si="230"/>
        <v>0.01787252369</v>
      </c>
      <c r="U231" s="121">
        <f t="shared" si="230"/>
        <v>0.007321537523</v>
      </c>
      <c r="V231" s="121">
        <f t="shared" si="230"/>
        <v>0.0154772141</v>
      </c>
      <c r="W231" s="121">
        <f t="shared" si="230"/>
        <v>0.01190965092</v>
      </c>
      <c r="X231" s="121">
        <f t="shared" si="230"/>
        <v>0.007393715342</v>
      </c>
      <c r="Y231" s="121">
        <f t="shared" si="230"/>
        <v>-0.0005509641873</v>
      </c>
      <c r="Z231" s="121">
        <f t="shared" si="230"/>
        <v>0.01408450704</v>
      </c>
    </row>
    <row r="232">
      <c r="A232" s="59"/>
      <c r="B232" s="58">
        <v>41366.0</v>
      </c>
      <c r="C232" s="34">
        <v>52.44</v>
      </c>
      <c r="D232" s="34">
        <v>84.3</v>
      </c>
      <c r="E232" s="34">
        <v>30.33</v>
      </c>
      <c r="F232" s="34">
        <v>10.8</v>
      </c>
      <c r="G232" s="34">
        <v>46.44</v>
      </c>
      <c r="H232" s="34">
        <v>32.78</v>
      </c>
      <c r="I232" s="34">
        <v>11.63</v>
      </c>
      <c r="J232" s="34">
        <v>24.35</v>
      </c>
      <c r="K232" s="34">
        <v>32.46</v>
      </c>
      <c r="L232" s="34">
        <v>36.3</v>
      </c>
      <c r="M232" s="34">
        <v>9.94</v>
      </c>
      <c r="N232" s="80">
        <v>1091.27</v>
      </c>
      <c r="O232" s="120">
        <f t="shared" si="2"/>
        <v>-0.009368276764</v>
      </c>
      <c r="P232" s="121">
        <f t="shared" ref="P232:Z232" si="231">(C232-C233)/C233</f>
        <v>-0.01465614431</v>
      </c>
      <c r="Q232" s="121">
        <f t="shared" si="231"/>
        <v>-0.01530195071</v>
      </c>
      <c r="R232" s="121">
        <f t="shared" si="231"/>
        <v>-0.023817187</v>
      </c>
      <c r="S232" s="121">
        <f t="shared" si="231"/>
        <v>0</v>
      </c>
      <c r="T232" s="121">
        <f t="shared" si="231"/>
        <v>-0.01797420173</v>
      </c>
      <c r="U232" s="121">
        <f t="shared" si="231"/>
        <v>-0.00273805902</v>
      </c>
      <c r="V232" s="121">
        <f t="shared" si="231"/>
        <v>-0.03485477178</v>
      </c>
      <c r="W232" s="121">
        <f t="shared" si="231"/>
        <v>-0.01056481105</v>
      </c>
      <c r="X232" s="121">
        <f t="shared" si="231"/>
        <v>-0.01487101669</v>
      </c>
      <c r="Y232" s="121">
        <f t="shared" si="231"/>
        <v>-0.003021148036</v>
      </c>
      <c r="Z232" s="121">
        <f t="shared" si="231"/>
        <v>-0.029296875</v>
      </c>
    </row>
    <row r="233">
      <c r="A233" s="59"/>
      <c r="B233" s="58">
        <v>41276.0</v>
      </c>
      <c r="C233" s="34">
        <v>53.22</v>
      </c>
      <c r="D233" s="34">
        <v>85.61</v>
      </c>
      <c r="E233" s="34">
        <v>31.07</v>
      </c>
      <c r="F233" s="34">
        <v>10.8</v>
      </c>
      <c r="G233" s="34">
        <v>47.29</v>
      </c>
      <c r="H233" s="34">
        <v>32.87</v>
      </c>
      <c r="I233" s="34">
        <v>12.05</v>
      </c>
      <c r="J233" s="34">
        <v>24.61</v>
      </c>
      <c r="K233" s="34">
        <v>32.95</v>
      </c>
      <c r="L233" s="34">
        <v>36.41</v>
      </c>
      <c r="M233" s="34">
        <v>10.24</v>
      </c>
      <c r="N233" s="80">
        <v>1101.59</v>
      </c>
      <c r="O233" s="120">
        <f t="shared" si="2"/>
        <v>0.007490396927</v>
      </c>
      <c r="P233" s="121">
        <f t="shared" ref="P233:Z233" si="232">(C233-C234)/C234</f>
        <v>-0.002249718785</v>
      </c>
      <c r="Q233" s="121">
        <f t="shared" si="232"/>
        <v>-0.0005837030119</v>
      </c>
      <c r="R233" s="121">
        <f t="shared" si="232"/>
        <v>0.01106410674</v>
      </c>
      <c r="S233" s="121">
        <f t="shared" si="232"/>
        <v>0.01886792453</v>
      </c>
      <c r="T233" s="121">
        <f t="shared" si="232"/>
        <v>-0.005677039529</v>
      </c>
      <c r="U233" s="121">
        <f t="shared" si="232"/>
        <v>0.007355194606</v>
      </c>
      <c r="V233" s="121">
        <f t="shared" si="232"/>
        <v>-0.001657000829</v>
      </c>
      <c r="W233" s="121">
        <f t="shared" si="232"/>
        <v>0.005721291377</v>
      </c>
      <c r="X233" s="121">
        <f t="shared" si="232"/>
        <v>0.007337205747</v>
      </c>
      <c r="Y233" s="121">
        <f t="shared" si="232"/>
        <v>0.008028792913</v>
      </c>
      <c r="Z233" s="121">
        <f t="shared" si="232"/>
        <v>0.004906771344</v>
      </c>
    </row>
    <row r="234">
      <c r="A234" s="59"/>
      <c r="B234" s="41" t="s">
        <v>193</v>
      </c>
      <c r="C234" s="34">
        <v>53.34</v>
      </c>
      <c r="D234" s="34">
        <v>85.66</v>
      </c>
      <c r="E234" s="34">
        <v>30.73</v>
      </c>
      <c r="F234" s="34">
        <v>10.6</v>
      </c>
      <c r="G234" s="34">
        <v>47.56</v>
      </c>
      <c r="H234" s="34">
        <v>32.63</v>
      </c>
      <c r="I234" s="34">
        <v>12.07</v>
      </c>
      <c r="J234" s="34">
        <v>24.47</v>
      </c>
      <c r="K234" s="34">
        <v>32.71</v>
      </c>
      <c r="L234" s="34">
        <v>36.12</v>
      </c>
      <c r="M234" s="34">
        <v>10.19</v>
      </c>
      <c r="N234" s="80">
        <v>1093.4</v>
      </c>
      <c r="O234" s="120">
        <f t="shared" si="2"/>
        <v>0.00397586932</v>
      </c>
      <c r="P234" s="121">
        <f t="shared" ref="P234:Z234" si="233">(C234-C235)/C235</f>
        <v>0.004898266767</v>
      </c>
      <c r="Q234" s="121">
        <f t="shared" si="233"/>
        <v>0.007409149712</v>
      </c>
      <c r="R234" s="121">
        <f t="shared" si="233"/>
        <v>0.003920287488</v>
      </c>
      <c r="S234" s="121">
        <f t="shared" si="233"/>
        <v>0.01241642789</v>
      </c>
      <c r="T234" s="121">
        <f t="shared" si="233"/>
        <v>-0.003770423125</v>
      </c>
      <c r="U234" s="121">
        <f t="shared" si="233"/>
        <v>0.02771653543</v>
      </c>
      <c r="V234" s="121">
        <f t="shared" si="233"/>
        <v>0.004159733777</v>
      </c>
      <c r="W234" s="121">
        <f t="shared" si="233"/>
        <v>-0.002852485738</v>
      </c>
      <c r="X234" s="121">
        <f t="shared" si="233"/>
        <v>-0.006077180188</v>
      </c>
      <c r="Y234" s="121">
        <f t="shared" si="233"/>
        <v>0.003054707026</v>
      </c>
      <c r="Z234" s="121">
        <f t="shared" si="233"/>
        <v>0.009910802775</v>
      </c>
    </row>
    <row r="235">
      <c r="A235" s="59"/>
      <c r="B235" s="41" t="s">
        <v>194</v>
      </c>
      <c r="C235" s="34">
        <v>53.08</v>
      </c>
      <c r="D235" s="34">
        <v>85.03</v>
      </c>
      <c r="E235" s="34">
        <v>30.61</v>
      </c>
      <c r="F235" s="34">
        <v>10.47</v>
      </c>
      <c r="G235" s="34">
        <v>47.74</v>
      </c>
      <c r="H235" s="34">
        <v>31.75</v>
      </c>
      <c r="I235" s="34">
        <v>12.02</v>
      </c>
      <c r="J235" s="34">
        <v>24.54</v>
      </c>
      <c r="K235" s="34">
        <v>32.91</v>
      </c>
      <c r="L235" s="34">
        <v>36.01</v>
      </c>
      <c r="M235" s="34">
        <v>10.09</v>
      </c>
      <c r="N235" s="80">
        <v>1089.07</v>
      </c>
      <c r="O235" s="120">
        <f t="shared" si="2"/>
        <v>-0.005733327247</v>
      </c>
      <c r="P235" s="121">
        <f t="shared" ref="P235:Z235" si="234">(C235-C236)/C236</f>
        <v>-0.006364657432</v>
      </c>
      <c r="Q235" s="121">
        <f t="shared" si="234"/>
        <v>-0.001995305164</v>
      </c>
      <c r="R235" s="121">
        <f t="shared" si="234"/>
        <v>-0.01066580478</v>
      </c>
      <c r="S235" s="121">
        <f t="shared" si="234"/>
        <v>-0.008522727273</v>
      </c>
      <c r="T235" s="121">
        <f t="shared" si="234"/>
        <v>0.02534364261</v>
      </c>
      <c r="U235" s="121">
        <f t="shared" si="234"/>
        <v>-0.008741804558</v>
      </c>
      <c r="V235" s="121">
        <f t="shared" si="234"/>
        <v>-0.05428796223</v>
      </c>
      <c r="W235" s="121">
        <f t="shared" si="234"/>
        <v>0.006562756358</v>
      </c>
      <c r="X235" s="121">
        <f t="shared" si="234"/>
        <v>-0.003331314355</v>
      </c>
      <c r="Y235" s="121">
        <f t="shared" si="234"/>
        <v>-0.008535242291</v>
      </c>
      <c r="Z235" s="121">
        <f t="shared" si="234"/>
        <v>-0.004930966469</v>
      </c>
    </row>
    <row r="236">
      <c r="A236" s="59"/>
      <c r="B236" s="41" t="s">
        <v>195</v>
      </c>
      <c r="C236" s="34">
        <v>53.42</v>
      </c>
      <c r="D236" s="34">
        <v>85.2</v>
      </c>
      <c r="E236" s="34">
        <v>30.94</v>
      </c>
      <c r="F236" s="34">
        <v>10.56</v>
      </c>
      <c r="G236" s="34">
        <v>46.56</v>
      </c>
      <c r="H236" s="34">
        <v>32.03</v>
      </c>
      <c r="I236" s="34">
        <v>12.71</v>
      </c>
      <c r="J236" s="34">
        <v>24.38</v>
      </c>
      <c r="K236" s="34">
        <v>33.02</v>
      </c>
      <c r="L236" s="34">
        <v>36.32</v>
      </c>
      <c r="M236" s="34">
        <v>10.14</v>
      </c>
      <c r="N236" s="80">
        <v>1095.35</v>
      </c>
      <c r="O236" s="120">
        <f t="shared" si="2"/>
        <v>0.0003287701258</v>
      </c>
      <c r="P236" s="121">
        <f t="shared" ref="P236:Z236" si="235">(C236-C237)/C237</f>
        <v>0.005079962371</v>
      </c>
      <c r="Q236" s="121">
        <f t="shared" si="235"/>
        <v>-0.05773059058</v>
      </c>
      <c r="R236" s="121">
        <f t="shared" si="235"/>
        <v>-0.006103437199</v>
      </c>
      <c r="S236" s="121">
        <f t="shared" si="235"/>
        <v>-0.003773584906</v>
      </c>
      <c r="T236" s="121">
        <f t="shared" si="235"/>
        <v>-0.003211303789</v>
      </c>
      <c r="U236" s="121">
        <f t="shared" si="235"/>
        <v>0.01041009464</v>
      </c>
      <c r="V236" s="121">
        <f t="shared" si="235"/>
        <v>0</v>
      </c>
      <c r="W236" s="121">
        <f t="shared" si="235"/>
        <v>0.001232032854</v>
      </c>
      <c r="X236" s="121">
        <f t="shared" si="235"/>
        <v>0.05596418292</v>
      </c>
      <c r="Y236" s="121">
        <f t="shared" si="235"/>
        <v>0.006930967563</v>
      </c>
      <c r="Z236" s="121">
        <f t="shared" si="235"/>
        <v>0.0119760479</v>
      </c>
    </row>
    <row r="237">
      <c r="A237" s="59"/>
      <c r="B237" s="41" t="s">
        <v>196</v>
      </c>
      <c r="C237" s="34">
        <v>53.15</v>
      </c>
      <c r="D237" s="34">
        <v>90.42</v>
      </c>
      <c r="E237" s="34">
        <v>31.13</v>
      </c>
      <c r="F237" s="34">
        <v>10.6</v>
      </c>
      <c r="G237" s="34">
        <v>46.71</v>
      </c>
      <c r="H237" s="34">
        <v>31.7</v>
      </c>
      <c r="I237" s="34">
        <v>12.71</v>
      </c>
      <c r="J237" s="34">
        <v>24.35</v>
      </c>
      <c r="K237" s="34">
        <v>31.27</v>
      </c>
      <c r="L237" s="34">
        <v>36.07</v>
      </c>
      <c r="M237" s="34">
        <v>10.02</v>
      </c>
      <c r="N237" s="80">
        <v>1094.99</v>
      </c>
      <c r="O237" s="120">
        <f t="shared" si="2"/>
        <v>-0.001559223124</v>
      </c>
      <c r="P237" s="121">
        <f t="shared" ref="P237:Z237" si="236">(C237-C238)/C238</f>
        <v>-0.01042636381</v>
      </c>
      <c r="Q237" s="121">
        <f t="shared" si="236"/>
        <v>-0.01395856052</v>
      </c>
      <c r="R237" s="121">
        <f t="shared" si="236"/>
        <v>-0.00701754386</v>
      </c>
      <c r="S237" s="121">
        <f t="shared" si="236"/>
        <v>0.0261374637</v>
      </c>
      <c r="T237" s="121">
        <f t="shared" si="236"/>
        <v>-0.01952141058</v>
      </c>
      <c r="U237" s="121">
        <f t="shared" si="236"/>
        <v>-0.001260239445</v>
      </c>
      <c r="V237" s="121">
        <f t="shared" si="236"/>
        <v>-0.01089494163</v>
      </c>
      <c r="W237" s="121">
        <f t="shared" si="236"/>
        <v>-0.006933115824</v>
      </c>
      <c r="X237" s="121">
        <f t="shared" si="236"/>
        <v>0.03680371353</v>
      </c>
      <c r="Y237" s="121">
        <f t="shared" si="236"/>
        <v>0.005575689992</v>
      </c>
      <c r="Z237" s="121">
        <f t="shared" si="236"/>
        <v>-0.009881422925</v>
      </c>
    </row>
    <row r="238">
      <c r="A238" s="59"/>
      <c r="B238" s="41" t="s">
        <v>197</v>
      </c>
      <c r="C238" s="34">
        <v>53.71</v>
      </c>
      <c r="D238" s="34">
        <v>91.7</v>
      </c>
      <c r="E238" s="34">
        <v>31.35</v>
      </c>
      <c r="F238" s="34">
        <v>10.33</v>
      </c>
      <c r="G238" s="34">
        <v>47.64</v>
      </c>
      <c r="H238" s="34">
        <v>31.74</v>
      </c>
      <c r="I238" s="34">
        <v>12.85</v>
      </c>
      <c r="J238" s="34">
        <v>24.52</v>
      </c>
      <c r="K238" s="34">
        <v>30.16</v>
      </c>
      <c r="L238" s="34">
        <v>35.87</v>
      </c>
      <c r="M238" s="34">
        <v>10.12</v>
      </c>
      <c r="N238" s="80">
        <v>1096.7</v>
      </c>
      <c r="O238" s="120">
        <f t="shared" si="2"/>
        <v>0.008867955771</v>
      </c>
      <c r="P238" s="121">
        <f t="shared" ref="P238:Z238" si="237">(C238-C239)/C239</f>
        <v>0.02168537189</v>
      </c>
      <c r="Q238" s="121">
        <f t="shared" si="237"/>
        <v>0.01561634733</v>
      </c>
      <c r="R238" s="121">
        <f t="shared" si="237"/>
        <v>-0.001592356688</v>
      </c>
      <c r="S238" s="121">
        <f t="shared" si="237"/>
        <v>0.005842259007</v>
      </c>
      <c r="T238" s="121">
        <f t="shared" si="237"/>
        <v>-0.002930096275</v>
      </c>
      <c r="U238" s="121">
        <f t="shared" si="237"/>
        <v>0.01698173662</v>
      </c>
      <c r="V238" s="121">
        <f t="shared" si="237"/>
        <v>0.01101494886</v>
      </c>
      <c r="W238" s="121">
        <f t="shared" si="237"/>
        <v>-0.02232854864</v>
      </c>
      <c r="X238" s="121">
        <f t="shared" si="237"/>
        <v>0.02794819359</v>
      </c>
      <c r="Y238" s="121">
        <f t="shared" si="237"/>
        <v>0.002795638803</v>
      </c>
      <c r="Z238" s="121">
        <f t="shared" si="237"/>
        <v>0.02222222222</v>
      </c>
    </row>
    <row r="239">
      <c r="A239" s="59"/>
      <c r="B239" s="41" t="s">
        <v>198</v>
      </c>
      <c r="C239" s="34">
        <v>52.57</v>
      </c>
      <c r="D239" s="34">
        <v>90.29</v>
      </c>
      <c r="E239" s="34">
        <v>31.4</v>
      </c>
      <c r="F239" s="34">
        <v>10.27</v>
      </c>
      <c r="G239" s="34">
        <v>47.78</v>
      </c>
      <c r="H239" s="34">
        <v>31.21</v>
      </c>
      <c r="I239" s="34">
        <v>12.71</v>
      </c>
      <c r="J239" s="34">
        <v>25.08</v>
      </c>
      <c r="K239" s="34">
        <v>29.34</v>
      </c>
      <c r="L239" s="34">
        <v>35.77</v>
      </c>
      <c r="M239" s="34">
        <v>9.9</v>
      </c>
      <c r="N239" s="80">
        <v>1087.06</v>
      </c>
      <c r="O239" s="120">
        <f t="shared" si="2"/>
        <v>0.004453725606</v>
      </c>
      <c r="P239" s="121">
        <f t="shared" ref="P239:Z239" si="238">(C239-C240)/C240</f>
        <v>-0.009234828496</v>
      </c>
      <c r="Q239" s="121">
        <f t="shared" si="238"/>
        <v>0.008488774712</v>
      </c>
      <c r="R239" s="121">
        <f t="shared" si="238"/>
        <v>0.005121638924</v>
      </c>
      <c r="S239" s="121">
        <f t="shared" si="238"/>
        <v>-0.002912621359</v>
      </c>
      <c r="T239" s="121">
        <f t="shared" si="238"/>
        <v>-0.003753127606</v>
      </c>
      <c r="U239" s="121">
        <f t="shared" si="238"/>
        <v>-0.00128</v>
      </c>
      <c r="V239" s="121">
        <f t="shared" si="238"/>
        <v>0.007930214116</v>
      </c>
      <c r="W239" s="121">
        <f t="shared" si="238"/>
        <v>-0.01337529504</v>
      </c>
      <c r="X239" s="121">
        <f t="shared" si="238"/>
        <v>0.00341997264</v>
      </c>
      <c r="Y239" s="121">
        <f t="shared" si="238"/>
        <v>-0.005836575875</v>
      </c>
      <c r="Z239" s="121">
        <f t="shared" si="238"/>
        <v>-0.005025125628</v>
      </c>
    </row>
    <row r="240">
      <c r="A240" s="59"/>
      <c r="B240" s="41" t="s">
        <v>199</v>
      </c>
      <c r="C240" s="34">
        <v>53.06</v>
      </c>
      <c r="D240" s="34">
        <v>89.53</v>
      </c>
      <c r="E240" s="34">
        <v>31.24</v>
      </c>
      <c r="F240" s="34">
        <v>10.3</v>
      </c>
      <c r="G240" s="34">
        <v>47.96</v>
      </c>
      <c r="H240" s="34">
        <v>31.25</v>
      </c>
      <c r="I240" s="34">
        <v>12.61</v>
      </c>
      <c r="J240" s="34">
        <v>25.42</v>
      </c>
      <c r="K240" s="34">
        <v>29.24</v>
      </c>
      <c r="L240" s="34">
        <v>35.98</v>
      </c>
      <c r="M240" s="34">
        <v>9.95</v>
      </c>
      <c r="N240" s="80">
        <v>1082.24</v>
      </c>
      <c r="O240" s="120">
        <f t="shared" si="2"/>
        <v>0.0002495448118</v>
      </c>
      <c r="P240" s="121">
        <f t="shared" ref="P240:Z240" si="239">(C240-C241)/C241</f>
        <v>-0.000188430375</v>
      </c>
      <c r="Q240" s="121">
        <f t="shared" si="239"/>
        <v>0.005051638976</v>
      </c>
      <c r="R240" s="121">
        <f t="shared" si="239"/>
        <v>0.004824702477</v>
      </c>
      <c r="S240" s="121">
        <f t="shared" si="239"/>
        <v>-0.007707129094</v>
      </c>
      <c r="T240" s="121">
        <f t="shared" si="239"/>
        <v>-0.02082482646</v>
      </c>
      <c r="U240" s="121">
        <f t="shared" si="239"/>
        <v>0.02024159321</v>
      </c>
      <c r="V240" s="121">
        <f t="shared" si="239"/>
        <v>-0.01020408163</v>
      </c>
      <c r="W240" s="121">
        <f t="shared" si="239"/>
        <v>0.001181567546</v>
      </c>
      <c r="X240" s="121">
        <f t="shared" si="239"/>
        <v>0.003431708991</v>
      </c>
      <c r="Y240" s="121">
        <f t="shared" si="239"/>
        <v>-0.006077348066</v>
      </c>
      <c r="Z240" s="121">
        <f t="shared" si="239"/>
        <v>-0.003006012024</v>
      </c>
    </row>
    <row r="241">
      <c r="A241" s="59"/>
      <c r="B241" s="41" t="s">
        <v>200</v>
      </c>
      <c r="C241" s="34">
        <v>53.07</v>
      </c>
      <c r="D241" s="34">
        <v>89.08</v>
      </c>
      <c r="E241" s="34">
        <v>31.09</v>
      </c>
      <c r="F241" s="34">
        <v>10.38</v>
      </c>
      <c r="G241" s="34">
        <v>48.98</v>
      </c>
      <c r="H241" s="34">
        <v>30.63</v>
      </c>
      <c r="I241" s="34">
        <v>12.74</v>
      </c>
      <c r="J241" s="34">
        <v>25.39</v>
      </c>
      <c r="K241" s="34">
        <v>29.14</v>
      </c>
      <c r="L241" s="34">
        <v>36.2</v>
      </c>
      <c r="M241" s="34">
        <v>9.98</v>
      </c>
      <c r="N241" s="80">
        <v>1081.97</v>
      </c>
      <c r="O241" s="120">
        <f t="shared" si="2"/>
        <v>0.007486521468</v>
      </c>
      <c r="P241" s="121">
        <f t="shared" ref="P241:Z241" si="240">(C241-C242)/C242</f>
        <v>0.01705634343</v>
      </c>
      <c r="Q241" s="121">
        <f t="shared" si="240"/>
        <v>0.005190701873</v>
      </c>
      <c r="R241" s="121">
        <f t="shared" si="240"/>
        <v>0.01667756704</v>
      </c>
      <c r="S241" s="121">
        <f t="shared" si="240"/>
        <v>0.01964636542</v>
      </c>
      <c r="T241" s="121">
        <f t="shared" si="240"/>
        <v>0.01808355851</v>
      </c>
      <c r="U241" s="121">
        <f t="shared" si="240"/>
        <v>-0.002605014653</v>
      </c>
      <c r="V241" s="121">
        <f t="shared" si="240"/>
        <v>0.002360346184</v>
      </c>
      <c r="W241" s="121">
        <f t="shared" si="240"/>
        <v>0.005544554455</v>
      </c>
      <c r="X241" s="121">
        <f t="shared" si="240"/>
        <v>0.003789183603</v>
      </c>
      <c r="Y241" s="121">
        <f t="shared" si="240"/>
        <v>0.01258741259</v>
      </c>
      <c r="Z241" s="121">
        <f t="shared" si="240"/>
        <v>0.04175365344</v>
      </c>
    </row>
    <row r="242">
      <c r="A242" s="59"/>
      <c r="B242" s="41" t="s">
        <v>201</v>
      </c>
      <c r="C242" s="34">
        <v>52.18</v>
      </c>
      <c r="D242" s="34">
        <v>88.62</v>
      </c>
      <c r="E242" s="34">
        <v>30.58</v>
      </c>
      <c r="F242" s="34">
        <v>10.18</v>
      </c>
      <c r="G242" s="34">
        <v>48.11</v>
      </c>
      <c r="H242" s="34">
        <v>30.71</v>
      </c>
      <c r="I242" s="34">
        <v>12.71</v>
      </c>
      <c r="J242" s="34">
        <v>25.25</v>
      </c>
      <c r="K242" s="34">
        <v>29.03</v>
      </c>
      <c r="L242" s="34">
        <v>35.75</v>
      </c>
      <c r="M242" s="34">
        <v>9.58</v>
      </c>
      <c r="N242" s="80">
        <v>1073.93</v>
      </c>
      <c r="O242" s="120">
        <f t="shared" si="2"/>
        <v>0.002670226969</v>
      </c>
      <c r="P242" s="121">
        <f t="shared" ref="P242:Z242" si="241">(C242-C243)/C243</f>
        <v>0.05542071197</v>
      </c>
      <c r="Q242" s="121">
        <f t="shared" si="241"/>
        <v>0.0005645252343</v>
      </c>
      <c r="R242" s="121">
        <f t="shared" si="241"/>
        <v>0.02859064918</v>
      </c>
      <c r="S242" s="121">
        <f t="shared" si="241"/>
        <v>0.031408308</v>
      </c>
      <c r="T242" s="121">
        <f t="shared" si="241"/>
        <v>0.002500520942</v>
      </c>
      <c r="U242" s="121">
        <f t="shared" si="241"/>
        <v>0.02332555815</v>
      </c>
      <c r="V242" s="121">
        <f t="shared" si="241"/>
        <v>0.003949447077</v>
      </c>
      <c r="W242" s="121">
        <f t="shared" si="241"/>
        <v>0.002381897578</v>
      </c>
      <c r="X242" s="121">
        <f t="shared" si="241"/>
        <v>-0.008199521695</v>
      </c>
      <c r="Y242" s="121">
        <f t="shared" si="241"/>
        <v>0.01620238772</v>
      </c>
      <c r="Z242" s="121">
        <f t="shared" si="241"/>
        <v>-0.001042752868</v>
      </c>
    </row>
    <row r="243">
      <c r="A243" s="59"/>
      <c r="B243" s="41" t="s">
        <v>202</v>
      </c>
      <c r="C243" s="34">
        <v>49.44</v>
      </c>
      <c r="D243" s="34">
        <v>88.57</v>
      </c>
      <c r="E243" s="34">
        <v>29.73</v>
      </c>
      <c r="F243" s="34">
        <v>9.87</v>
      </c>
      <c r="G243" s="34">
        <v>47.99</v>
      </c>
      <c r="H243" s="34">
        <v>30.01</v>
      </c>
      <c r="I243" s="34">
        <v>12.66</v>
      </c>
      <c r="J243" s="34">
        <v>25.19</v>
      </c>
      <c r="K243" s="34">
        <v>29.27</v>
      </c>
      <c r="L243" s="34">
        <v>35.18</v>
      </c>
      <c r="M243" s="34">
        <v>9.59</v>
      </c>
      <c r="N243" s="80">
        <v>1071.07</v>
      </c>
      <c r="O243" s="120">
        <f t="shared" si="2"/>
        <v>0.008417048761</v>
      </c>
      <c r="P243" s="121">
        <f t="shared" ref="P243:Z243" si="242">(C243-C244)/C244</f>
        <v>0.003246753247</v>
      </c>
      <c r="Q243" s="121">
        <f t="shared" si="242"/>
        <v>0.01536168749</v>
      </c>
      <c r="R243" s="121">
        <f t="shared" si="242"/>
        <v>0.01019367992</v>
      </c>
      <c r="S243" s="121">
        <f t="shared" si="242"/>
        <v>0.001014198783</v>
      </c>
      <c r="T243" s="121">
        <f t="shared" si="242"/>
        <v>0.0006255212677</v>
      </c>
      <c r="U243" s="121">
        <f t="shared" si="242"/>
        <v>-0.003652058433</v>
      </c>
      <c r="V243" s="121">
        <f t="shared" si="242"/>
        <v>0.01686746988</v>
      </c>
      <c r="W243" s="121">
        <f t="shared" si="242"/>
        <v>0.01449859041</v>
      </c>
      <c r="X243" s="121">
        <f t="shared" si="242"/>
        <v>0.0124524386</v>
      </c>
      <c r="Y243" s="121">
        <f t="shared" si="242"/>
        <v>0.00744558992</v>
      </c>
      <c r="Z243" s="121">
        <f t="shared" si="242"/>
        <v>0.003138075314</v>
      </c>
    </row>
    <row r="244">
      <c r="A244" s="59"/>
      <c r="B244" s="41" t="s">
        <v>203</v>
      </c>
      <c r="C244" s="34">
        <v>49.28</v>
      </c>
      <c r="D244" s="34">
        <v>87.23</v>
      </c>
      <c r="E244" s="34">
        <v>29.43</v>
      </c>
      <c r="F244" s="34">
        <v>9.86</v>
      </c>
      <c r="G244" s="34">
        <v>47.96</v>
      </c>
      <c r="H244" s="34">
        <v>30.12</v>
      </c>
      <c r="I244" s="34">
        <v>12.45</v>
      </c>
      <c r="J244" s="34">
        <v>24.83</v>
      </c>
      <c r="K244" s="34">
        <v>28.91</v>
      </c>
      <c r="L244" s="34">
        <v>34.92</v>
      </c>
      <c r="M244" s="34">
        <v>9.56</v>
      </c>
      <c r="N244" s="80">
        <v>1062.13</v>
      </c>
      <c r="O244" s="120">
        <f t="shared" si="2"/>
        <v>-0.002366975062</v>
      </c>
      <c r="P244" s="121">
        <f t="shared" ref="P244:Z244" si="243">(C244-C245)/C245</f>
        <v>-0.0126227209</v>
      </c>
      <c r="Q244" s="121">
        <f t="shared" si="243"/>
        <v>-0.007960877971</v>
      </c>
      <c r="R244" s="121">
        <f t="shared" si="243"/>
        <v>0.01622928177</v>
      </c>
      <c r="S244" s="121">
        <f t="shared" si="243"/>
        <v>0.009211873081</v>
      </c>
      <c r="T244" s="121">
        <f t="shared" si="243"/>
        <v>-0.009909165979</v>
      </c>
      <c r="U244" s="121">
        <f t="shared" si="243"/>
        <v>-0.00790513834</v>
      </c>
      <c r="V244" s="121">
        <f t="shared" si="243"/>
        <v>-0.0119047619</v>
      </c>
      <c r="W244" s="121">
        <f t="shared" si="243"/>
        <v>-0.003611556982</v>
      </c>
      <c r="X244" s="121">
        <f t="shared" si="243"/>
        <v>-0.007552351528</v>
      </c>
      <c r="Y244" s="121">
        <f t="shared" si="243"/>
        <v>0.001433897333</v>
      </c>
      <c r="Z244" s="121">
        <f t="shared" si="243"/>
        <v>-0.006237006237</v>
      </c>
    </row>
    <row r="245">
      <c r="A245" s="59"/>
      <c r="B245" s="41" t="s">
        <v>204</v>
      </c>
      <c r="C245" s="34">
        <v>49.91</v>
      </c>
      <c r="D245" s="34">
        <v>87.93</v>
      </c>
      <c r="E245" s="34">
        <v>28.96</v>
      </c>
      <c r="F245" s="34">
        <v>9.77</v>
      </c>
      <c r="G245" s="34">
        <v>48.44</v>
      </c>
      <c r="H245" s="34">
        <v>30.36</v>
      </c>
      <c r="I245" s="34">
        <v>12.6</v>
      </c>
      <c r="J245" s="34">
        <v>24.92</v>
      </c>
      <c r="K245" s="34">
        <v>29.13</v>
      </c>
      <c r="L245" s="34">
        <v>34.87</v>
      </c>
      <c r="M245" s="34">
        <v>9.62</v>
      </c>
      <c r="N245" s="80">
        <v>1064.65</v>
      </c>
      <c r="O245" s="120">
        <f t="shared" si="2"/>
        <v>0.005192843318</v>
      </c>
      <c r="P245" s="121">
        <f t="shared" ref="P245:Z245" si="244">(C245-C246)/C246</f>
        <v>-0.006766169154</v>
      </c>
      <c r="Q245" s="121">
        <f t="shared" si="244"/>
        <v>0.008140334786</v>
      </c>
      <c r="R245" s="121">
        <f t="shared" si="244"/>
        <v>0.006954102921</v>
      </c>
      <c r="S245" s="121">
        <f t="shared" si="244"/>
        <v>0.02950474183</v>
      </c>
      <c r="T245" s="121">
        <f t="shared" si="244"/>
        <v>0.004562422231</v>
      </c>
      <c r="U245" s="121">
        <f t="shared" si="244"/>
        <v>-0.0006583278473</v>
      </c>
      <c r="V245" s="121">
        <f t="shared" si="244"/>
        <v>0.007194244604</v>
      </c>
      <c r="W245" s="121">
        <f t="shared" si="244"/>
        <v>-0.0004011231448</v>
      </c>
      <c r="X245" s="121">
        <f t="shared" si="244"/>
        <v>0.002063983488</v>
      </c>
      <c r="Y245" s="121">
        <f t="shared" si="244"/>
        <v>0.008969907407</v>
      </c>
      <c r="Z245" s="121">
        <f t="shared" si="244"/>
        <v>-0.002074688797</v>
      </c>
    </row>
    <row r="246">
      <c r="A246" s="59"/>
      <c r="B246" s="41" t="s">
        <v>205</v>
      </c>
      <c r="C246" s="34">
        <v>50.25</v>
      </c>
      <c r="D246" s="34">
        <v>87.22</v>
      </c>
      <c r="E246" s="34">
        <v>28.76</v>
      </c>
      <c r="F246" s="34">
        <v>9.49</v>
      </c>
      <c r="G246" s="34">
        <v>48.22</v>
      </c>
      <c r="H246" s="34">
        <v>30.38</v>
      </c>
      <c r="I246" s="34">
        <v>12.51</v>
      </c>
      <c r="J246" s="34">
        <v>24.93</v>
      </c>
      <c r="K246" s="34">
        <v>29.07</v>
      </c>
      <c r="L246" s="34">
        <v>34.56</v>
      </c>
      <c r="M246" s="34">
        <v>9.64</v>
      </c>
      <c r="N246" s="80">
        <v>1059.15</v>
      </c>
      <c r="O246" s="120">
        <f t="shared" si="2"/>
        <v>0.001172122392</v>
      </c>
      <c r="P246" s="121">
        <f t="shared" ref="P246:Z246" si="245">(C246-C247)/C247</f>
        <v>0.01005025126</v>
      </c>
      <c r="Q246" s="121">
        <f t="shared" si="245"/>
        <v>-0.002516010979</v>
      </c>
      <c r="R246" s="121">
        <f t="shared" si="245"/>
        <v>-0.01337907376</v>
      </c>
      <c r="S246" s="121">
        <f t="shared" si="245"/>
        <v>-0.009394572025</v>
      </c>
      <c r="T246" s="121">
        <f t="shared" si="245"/>
        <v>0.003120449345</v>
      </c>
      <c r="U246" s="121">
        <f t="shared" si="245"/>
        <v>-0.01363636364</v>
      </c>
      <c r="V246" s="121">
        <f t="shared" si="245"/>
        <v>-0.007142857143</v>
      </c>
      <c r="W246" s="121">
        <f t="shared" si="245"/>
        <v>0.01506514658</v>
      </c>
      <c r="X246" s="121">
        <f t="shared" si="245"/>
        <v>-0.01491019993</v>
      </c>
      <c r="Y246" s="121">
        <f t="shared" si="245"/>
        <v>0.006113537118</v>
      </c>
      <c r="Z246" s="121">
        <f t="shared" si="245"/>
        <v>-0.007209062822</v>
      </c>
    </row>
    <row r="247">
      <c r="A247" s="59"/>
      <c r="B247" s="58">
        <v>41579.0</v>
      </c>
      <c r="C247" s="34">
        <v>49.75</v>
      </c>
      <c r="D247" s="34">
        <v>87.44</v>
      </c>
      <c r="E247" s="34">
        <v>29.15</v>
      </c>
      <c r="F247" s="34">
        <v>9.58</v>
      </c>
      <c r="G247" s="34">
        <v>48.07</v>
      </c>
      <c r="H247" s="34">
        <v>30.8</v>
      </c>
      <c r="I247" s="34">
        <v>12.6</v>
      </c>
      <c r="J247" s="34">
        <v>24.56</v>
      </c>
      <c r="K247" s="34">
        <v>29.51</v>
      </c>
      <c r="L247" s="34">
        <v>34.35</v>
      </c>
      <c r="M247" s="34">
        <v>9.71</v>
      </c>
      <c r="N247" s="80">
        <v>1057.91</v>
      </c>
      <c r="O247" s="120">
        <f t="shared" si="2"/>
        <v>-0.00009451706506</v>
      </c>
      <c r="P247" s="121">
        <f t="shared" ref="P247:Z247" si="246">(C247-C248)/C248</f>
        <v>-0.005397840864</v>
      </c>
      <c r="Q247" s="121">
        <f t="shared" si="246"/>
        <v>0.01238856084</v>
      </c>
      <c r="R247" s="121">
        <f t="shared" si="246"/>
        <v>0.006560773481</v>
      </c>
      <c r="S247" s="121">
        <f t="shared" si="246"/>
        <v>0.003141361257</v>
      </c>
      <c r="T247" s="121">
        <f t="shared" si="246"/>
        <v>-0.006202191441</v>
      </c>
      <c r="U247" s="121">
        <f t="shared" si="246"/>
        <v>-0.01376881204</v>
      </c>
      <c r="V247" s="121">
        <f t="shared" si="246"/>
        <v>-0.01869158879</v>
      </c>
      <c r="W247" s="121">
        <f t="shared" si="246"/>
        <v>-0.01087394281</v>
      </c>
      <c r="X247" s="121">
        <f t="shared" si="246"/>
        <v>-0.006397306397</v>
      </c>
      <c r="Y247" s="121">
        <f t="shared" si="246"/>
        <v>-0.004924681344</v>
      </c>
      <c r="Z247" s="121">
        <f t="shared" si="246"/>
        <v>-0.00512295082</v>
      </c>
    </row>
    <row r="248">
      <c r="A248" s="59"/>
      <c r="B248" s="58">
        <v>41548.0</v>
      </c>
      <c r="C248" s="34">
        <v>50.02</v>
      </c>
      <c r="D248" s="34">
        <v>86.37</v>
      </c>
      <c r="E248" s="34">
        <v>28.96</v>
      </c>
      <c r="F248" s="34">
        <v>9.55</v>
      </c>
      <c r="G248" s="34">
        <v>48.37</v>
      </c>
      <c r="H248" s="34">
        <v>31.23</v>
      </c>
      <c r="I248" s="34">
        <v>12.84</v>
      </c>
      <c r="J248" s="34">
        <v>24.83</v>
      </c>
      <c r="K248" s="34">
        <v>29.7</v>
      </c>
      <c r="L248" s="34">
        <v>34.52</v>
      </c>
      <c r="M248" s="34">
        <v>9.76</v>
      </c>
      <c r="N248" s="80">
        <v>1058.01</v>
      </c>
      <c r="O248" s="120">
        <f t="shared" si="2"/>
        <v>0.001476643476</v>
      </c>
      <c r="P248" s="121">
        <f t="shared" ref="P248:Z248" si="247">(C248-C249)/C249</f>
        <v>0.004821213339</v>
      </c>
      <c r="Q248" s="121">
        <f t="shared" si="247"/>
        <v>0.004886561955</v>
      </c>
      <c r="R248" s="121">
        <f t="shared" si="247"/>
        <v>0.001729505361</v>
      </c>
      <c r="S248" s="121">
        <f t="shared" si="247"/>
        <v>0.01921024546</v>
      </c>
      <c r="T248" s="121">
        <f t="shared" si="247"/>
        <v>0.01383357787</v>
      </c>
      <c r="U248" s="121">
        <f t="shared" si="247"/>
        <v>0.006121134021</v>
      </c>
      <c r="V248" s="121">
        <f t="shared" si="247"/>
        <v>-0.02947845805</v>
      </c>
      <c r="W248" s="121">
        <f t="shared" si="247"/>
        <v>0.01762295082</v>
      </c>
      <c r="X248" s="121">
        <f t="shared" si="247"/>
        <v>0.006779661017</v>
      </c>
      <c r="Y248" s="121">
        <f t="shared" si="247"/>
        <v>0.007883211679</v>
      </c>
      <c r="Z248" s="121">
        <f t="shared" si="247"/>
        <v>-0.007121057986</v>
      </c>
    </row>
    <row r="249">
      <c r="A249" s="59"/>
      <c r="B249" s="58">
        <v>41518.0</v>
      </c>
      <c r="C249" s="34">
        <v>49.78</v>
      </c>
      <c r="D249" s="34">
        <v>85.95</v>
      </c>
      <c r="E249" s="34">
        <v>28.91</v>
      </c>
      <c r="F249" s="34">
        <v>9.37</v>
      </c>
      <c r="G249" s="34">
        <v>47.71</v>
      </c>
      <c r="H249" s="34">
        <v>31.04</v>
      </c>
      <c r="I249" s="34">
        <v>13.23</v>
      </c>
      <c r="J249" s="34">
        <v>24.4</v>
      </c>
      <c r="K249" s="34">
        <v>29.5</v>
      </c>
      <c r="L249" s="34">
        <v>34.25</v>
      </c>
      <c r="M249" s="34">
        <v>9.83</v>
      </c>
      <c r="N249" s="80">
        <v>1056.45</v>
      </c>
      <c r="O249" s="120">
        <f t="shared" si="2"/>
        <v>0.005750135661</v>
      </c>
      <c r="P249" s="121">
        <f t="shared" ref="P249:Z249" si="248">(C249-C250)/C250</f>
        <v>0.01035112645</v>
      </c>
      <c r="Q249" s="121">
        <f t="shared" si="248"/>
        <v>0.0004656035386</v>
      </c>
      <c r="R249" s="121">
        <f t="shared" si="248"/>
        <v>-0.01297371116</v>
      </c>
      <c r="S249" s="121">
        <f t="shared" si="248"/>
        <v>0.01187904968</v>
      </c>
      <c r="T249" s="121">
        <f t="shared" si="248"/>
        <v>0.001679613689</v>
      </c>
      <c r="U249" s="121">
        <f t="shared" si="248"/>
        <v>0.004530744337</v>
      </c>
      <c r="V249" s="121">
        <f t="shared" si="248"/>
        <v>0.02320185615</v>
      </c>
      <c r="W249" s="121">
        <f t="shared" si="248"/>
        <v>0.01964061847</v>
      </c>
      <c r="X249" s="121">
        <f t="shared" si="248"/>
        <v>0.01409419044</v>
      </c>
      <c r="Y249" s="121">
        <f t="shared" si="248"/>
        <v>0.007056748015</v>
      </c>
      <c r="Z249" s="121">
        <f t="shared" si="248"/>
        <v>0.0260960334</v>
      </c>
    </row>
    <row r="250">
      <c r="A250" s="59"/>
      <c r="B250" s="58">
        <v>41487.0</v>
      </c>
      <c r="C250" s="34">
        <v>49.27</v>
      </c>
      <c r="D250" s="34">
        <v>85.91</v>
      </c>
      <c r="E250" s="34">
        <v>29.29</v>
      </c>
      <c r="F250" s="34">
        <v>9.26</v>
      </c>
      <c r="G250" s="34">
        <v>47.63</v>
      </c>
      <c r="H250" s="34">
        <v>30.9</v>
      </c>
      <c r="I250" s="34">
        <v>12.93</v>
      </c>
      <c r="J250" s="34">
        <v>23.93</v>
      </c>
      <c r="K250" s="34">
        <v>29.09</v>
      </c>
      <c r="L250" s="34">
        <v>34.01</v>
      </c>
      <c r="M250" s="34">
        <v>9.58</v>
      </c>
      <c r="N250" s="80">
        <v>1050.41</v>
      </c>
      <c r="O250" s="120">
        <f t="shared" si="2"/>
        <v>-0.002696415856</v>
      </c>
      <c r="P250" s="121">
        <f t="shared" ref="P250:Z250" si="249">(C250-C251)/C251</f>
        <v>-0.0126252505</v>
      </c>
      <c r="Q250" s="121">
        <f t="shared" si="249"/>
        <v>0.02152199762</v>
      </c>
      <c r="R250" s="121">
        <f t="shared" si="249"/>
        <v>0.007567939456</v>
      </c>
      <c r="S250" s="121">
        <f t="shared" si="249"/>
        <v>-0.009625668449</v>
      </c>
      <c r="T250" s="121">
        <f t="shared" si="249"/>
        <v>-0.0008391021607</v>
      </c>
      <c r="U250" s="121">
        <f t="shared" si="249"/>
        <v>-0.02338811631</v>
      </c>
      <c r="V250" s="121">
        <f t="shared" si="249"/>
        <v>0.003881987578</v>
      </c>
      <c r="W250" s="121">
        <f t="shared" si="249"/>
        <v>-0.000417710944</v>
      </c>
      <c r="X250" s="121">
        <f t="shared" si="249"/>
        <v>-0.002058319039</v>
      </c>
      <c r="Y250" s="121">
        <f t="shared" si="249"/>
        <v>0.00176730486</v>
      </c>
      <c r="Z250" s="121">
        <f t="shared" si="249"/>
        <v>0.01375661376</v>
      </c>
    </row>
    <row r="251">
      <c r="A251" s="59"/>
      <c r="B251" s="58">
        <v>41456.0</v>
      </c>
      <c r="C251" s="34">
        <v>49.9</v>
      </c>
      <c r="D251" s="34">
        <v>84.1</v>
      </c>
      <c r="E251" s="34">
        <v>29.07</v>
      </c>
      <c r="F251" s="34">
        <v>9.35</v>
      </c>
      <c r="G251" s="34">
        <v>47.67</v>
      </c>
      <c r="H251" s="34">
        <v>31.64</v>
      </c>
      <c r="I251" s="34">
        <v>12.88</v>
      </c>
      <c r="J251" s="34">
        <v>23.94</v>
      </c>
      <c r="K251" s="34">
        <v>29.15</v>
      </c>
      <c r="L251" s="34">
        <v>33.95</v>
      </c>
      <c r="M251" s="34">
        <v>9.45</v>
      </c>
      <c r="N251" s="80">
        <v>1053.25</v>
      </c>
      <c r="O251" s="120">
        <f t="shared" si="2"/>
        <v>-0.002670277538</v>
      </c>
      <c r="P251" s="121">
        <f t="shared" ref="P251:Z251" si="250">(C251-C252)/C252</f>
        <v>-0.002199560088</v>
      </c>
      <c r="Q251" s="121">
        <f t="shared" si="250"/>
        <v>-0.001306258164</v>
      </c>
      <c r="R251" s="121">
        <f t="shared" si="250"/>
        <v>0.01183431953</v>
      </c>
      <c r="S251" s="121">
        <f t="shared" si="250"/>
        <v>-0.004259850905</v>
      </c>
      <c r="T251" s="121">
        <f t="shared" si="250"/>
        <v>0.003367712061</v>
      </c>
      <c r="U251" s="121">
        <f t="shared" si="250"/>
        <v>-0.001892744479</v>
      </c>
      <c r="V251" s="121">
        <f t="shared" si="250"/>
        <v>-0.004636785162</v>
      </c>
      <c r="W251" s="121">
        <f t="shared" si="250"/>
        <v>0.004616030214</v>
      </c>
      <c r="X251" s="121">
        <f t="shared" si="250"/>
        <v>0.006908462867</v>
      </c>
      <c r="Y251" s="121">
        <f t="shared" si="250"/>
        <v>-0.02302158273</v>
      </c>
      <c r="Z251" s="121">
        <f t="shared" si="250"/>
        <v>0.003184713376</v>
      </c>
    </row>
    <row r="252">
      <c r="A252" s="59"/>
      <c r="B252" s="58">
        <v>41365.0</v>
      </c>
      <c r="C252" s="34">
        <v>50.01</v>
      </c>
      <c r="D252" s="34">
        <v>84.21</v>
      </c>
      <c r="E252" s="34">
        <v>28.73</v>
      </c>
      <c r="F252" s="34">
        <v>9.39</v>
      </c>
      <c r="G252" s="34">
        <v>47.51</v>
      </c>
      <c r="H252" s="34">
        <v>31.7</v>
      </c>
      <c r="I252" s="34">
        <v>12.94</v>
      </c>
      <c r="J252" s="34">
        <v>23.83</v>
      </c>
      <c r="K252" s="34">
        <v>28.95</v>
      </c>
      <c r="L252" s="34">
        <v>34.75</v>
      </c>
      <c r="M252" s="34">
        <v>9.42</v>
      </c>
      <c r="N252" s="80">
        <v>1056.07</v>
      </c>
      <c r="O252" s="120">
        <f t="shared" si="2"/>
        <v>0.007498497438</v>
      </c>
      <c r="P252" s="121">
        <f t="shared" ref="P252:Z252" si="251">(C252-C253)/C253</f>
        <v>0.01234817814</v>
      </c>
      <c r="Q252" s="121">
        <f t="shared" si="251"/>
        <v>-0.001067615658</v>
      </c>
      <c r="R252" s="121">
        <f t="shared" si="251"/>
        <v>0.01376146789</v>
      </c>
      <c r="S252" s="121">
        <f t="shared" si="251"/>
        <v>0.02176278564</v>
      </c>
      <c r="T252" s="121">
        <f t="shared" si="251"/>
        <v>0.02326082274</v>
      </c>
      <c r="U252" s="121">
        <f t="shared" si="251"/>
        <v>0.006668783741</v>
      </c>
      <c r="V252" s="121">
        <f t="shared" si="251"/>
        <v>0.01970055162</v>
      </c>
      <c r="W252" s="121">
        <f t="shared" si="251"/>
        <v>0.0004198152813</v>
      </c>
      <c r="X252" s="121">
        <f t="shared" si="251"/>
        <v>0.005557485238</v>
      </c>
      <c r="Y252" s="121">
        <f t="shared" si="251"/>
        <v>0.009880848591</v>
      </c>
      <c r="Z252" s="121">
        <f t="shared" si="251"/>
        <v>0.01072961373</v>
      </c>
    </row>
    <row r="253">
      <c r="A253" s="59"/>
      <c r="B253" s="58">
        <v>41334.0</v>
      </c>
      <c r="C253" s="34">
        <v>49.4</v>
      </c>
      <c r="D253" s="34">
        <v>84.3</v>
      </c>
      <c r="E253" s="34">
        <v>28.34</v>
      </c>
      <c r="F253" s="34">
        <v>9.19</v>
      </c>
      <c r="G253" s="34">
        <v>46.43</v>
      </c>
      <c r="H253" s="34">
        <v>31.49</v>
      </c>
      <c r="I253" s="34">
        <v>12.69</v>
      </c>
      <c r="J253" s="34">
        <v>23.82</v>
      </c>
      <c r="K253" s="34">
        <v>28.79</v>
      </c>
      <c r="L253" s="34">
        <v>34.41</v>
      </c>
      <c r="M253" s="34">
        <v>9.32</v>
      </c>
      <c r="N253" s="80">
        <v>1048.21</v>
      </c>
      <c r="O253" s="120">
        <f t="shared" si="2"/>
        <v>0.001806330759</v>
      </c>
      <c r="P253" s="121">
        <f t="shared" ref="P253:Z253" si="252">(C253-C254)/C254</f>
        <v>0.00508646999</v>
      </c>
      <c r="Q253" s="121">
        <f t="shared" si="252"/>
        <v>-0.005896226415</v>
      </c>
      <c r="R253" s="121">
        <f t="shared" si="252"/>
        <v>0.02606806662</v>
      </c>
      <c r="S253" s="121">
        <f t="shared" si="252"/>
        <v>0</v>
      </c>
      <c r="T253" s="121">
        <f t="shared" si="252"/>
        <v>0.01999121265</v>
      </c>
      <c r="U253" s="121">
        <f t="shared" si="252"/>
        <v>0.01711886305</v>
      </c>
      <c r="V253" s="121">
        <f t="shared" si="252"/>
        <v>0.005546751189</v>
      </c>
      <c r="W253" s="121">
        <f t="shared" si="252"/>
        <v>-0.009151414309</v>
      </c>
      <c r="X253" s="121">
        <f t="shared" si="252"/>
        <v>0.01408946812</v>
      </c>
      <c r="Y253" s="121">
        <f t="shared" si="252"/>
        <v>-0.004916136495</v>
      </c>
      <c r="Z253" s="121">
        <f t="shared" si="252"/>
        <v>-0.00320855615</v>
      </c>
    </row>
    <row r="254">
      <c r="A254" s="59"/>
      <c r="B254" s="58">
        <v>41306.0</v>
      </c>
      <c r="C254" s="34">
        <v>49.15</v>
      </c>
      <c r="D254" s="34">
        <v>84.8</v>
      </c>
      <c r="E254" s="34">
        <v>27.62</v>
      </c>
      <c r="F254" s="34">
        <v>9.19</v>
      </c>
      <c r="G254" s="34">
        <v>45.52</v>
      </c>
      <c r="H254" s="34">
        <v>30.96</v>
      </c>
      <c r="I254" s="34">
        <v>12.62</v>
      </c>
      <c r="J254" s="34">
        <v>24.04</v>
      </c>
      <c r="K254" s="34">
        <v>28.39</v>
      </c>
      <c r="L254" s="34">
        <v>34.58</v>
      </c>
      <c r="M254" s="34">
        <v>9.35</v>
      </c>
      <c r="N254" s="80">
        <v>1046.32</v>
      </c>
      <c r="O254" s="120">
        <f t="shared" si="2"/>
        <v>0.02537165705</v>
      </c>
      <c r="P254" s="121">
        <f t="shared" ref="P254:Z254" si="253">(C254-C255)/C255</f>
        <v>0.01949802945</v>
      </c>
      <c r="Q254" s="121">
        <f t="shared" si="253"/>
        <v>0.02452579437</v>
      </c>
      <c r="R254" s="121">
        <f t="shared" si="253"/>
        <v>-0.005759539237</v>
      </c>
      <c r="S254" s="121">
        <f t="shared" si="253"/>
        <v>0.02681564246</v>
      </c>
      <c r="T254" s="121">
        <f t="shared" si="253"/>
        <v>0.02177328844</v>
      </c>
      <c r="U254" s="121">
        <f t="shared" si="253"/>
        <v>0.02414819716</v>
      </c>
      <c r="V254" s="121">
        <f t="shared" si="253"/>
        <v>0.04125412541</v>
      </c>
      <c r="W254" s="121">
        <f t="shared" si="253"/>
        <v>0.04749455338</v>
      </c>
      <c r="X254" s="121">
        <f t="shared" si="253"/>
        <v>0.02602096133</v>
      </c>
      <c r="Y254" s="121">
        <f t="shared" si="253"/>
        <v>0.01825677267</v>
      </c>
      <c r="Z254" s="121">
        <f t="shared" si="253"/>
        <v>0.01081081081</v>
      </c>
    </row>
    <row r="255">
      <c r="A255" s="59"/>
      <c r="B255" s="41" t="s">
        <v>53</v>
      </c>
      <c r="C255" s="34">
        <v>48.21</v>
      </c>
      <c r="D255" s="34">
        <v>82.77</v>
      </c>
      <c r="E255" s="34">
        <v>27.78</v>
      </c>
      <c r="F255" s="34">
        <v>8.95</v>
      </c>
      <c r="G255" s="34">
        <v>44.55</v>
      </c>
      <c r="H255" s="34">
        <v>30.23</v>
      </c>
      <c r="I255" s="34">
        <v>12.12</v>
      </c>
      <c r="J255" s="34">
        <v>22.95</v>
      </c>
      <c r="K255" s="34">
        <v>27.67</v>
      </c>
      <c r="L255" s="34">
        <v>33.96</v>
      </c>
      <c r="M255" s="34">
        <v>9.25</v>
      </c>
      <c r="N255" s="80">
        <v>1020.43</v>
      </c>
    </row>
    <row r="256">
      <c r="A256" s="59"/>
      <c r="B256" s="59"/>
      <c r="C256" s="122">
        <v>0.0955</v>
      </c>
      <c r="D256" s="122">
        <v>0.1116</v>
      </c>
      <c r="E256" s="122">
        <v>0.0742</v>
      </c>
      <c r="F256" s="122">
        <v>0.1405</v>
      </c>
      <c r="G256" s="122">
        <v>0.0875</v>
      </c>
      <c r="H256" s="122">
        <v>0.0865</v>
      </c>
      <c r="I256" s="122">
        <v>0.1128</v>
      </c>
      <c r="J256" s="122">
        <v>0.1326</v>
      </c>
      <c r="K256" s="122">
        <v>0.1587</v>
      </c>
      <c r="L256" s="123">
        <v>0.0</v>
      </c>
      <c r="M256" s="124">
        <v>0.0</v>
      </c>
      <c r="N256" s="112"/>
    </row>
    <row r="257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111"/>
      <c r="M257" s="59"/>
      <c r="N257" s="125" t="s">
        <v>18</v>
      </c>
      <c r="O257" s="126"/>
      <c r="P257" s="126">
        <f t="shared" ref="P257:Z257" si="254">COVAR(P3:P254,$O3:$O254)/var($O3:$O54)</f>
        <v>1.720091358</v>
      </c>
      <c r="Q257" s="126">
        <f t="shared" si="254"/>
        <v>1.939037685</v>
      </c>
      <c r="R257" s="126">
        <f t="shared" si="254"/>
        <v>1.446639188</v>
      </c>
      <c r="S257" s="126">
        <f t="shared" si="254"/>
        <v>1.968060599</v>
      </c>
      <c r="T257" s="126">
        <f t="shared" si="254"/>
        <v>2.031926927</v>
      </c>
      <c r="U257" s="126">
        <f t="shared" si="254"/>
        <v>1.019836702</v>
      </c>
      <c r="V257" s="126">
        <f t="shared" si="254"/>
        <v>1.269752972</v>
      </c>
      <c r="W257" s="126">
        <f t="shared" si="254"/>
        <v>1.363214162</v>
      </c>
      <c r="X257" s="126">
        <f t="shared" si="254"/>
        <v>1.380998847</v>
      </c>
      <c r="Y257" s="126">
        <f t="shared" si="254"/>
        <v>1.298814636</v>
      </c>
      <c r="Z257" s="126">
        <f t="shared" si="254"/>
        <v>2.03577222</v>
      </c>
    </row>
    <row r="258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111"/>
      <c r="M258" s="59"/>
      <c r="N258" s="112"/>
    </row>
    <row r="259">
      <c r="A259" s="59"/>
      <c r="B259" s="124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112"/>
    </row>
    <row r="260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111"/>
      <c r="M260" s="59"/>
      <c r="N260" s="112"/>
    </row>
    <row r="26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111"/>
      <c r="M261" s="59"/>
      <c r="N261" s="112"/>
    </row>
    <row r="262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111"/>
      <c r="M262" s="59"/>
      <c r="N262" s="112"/>
    </row>
    <row r="263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111"/>
      <c r="M263" s="59"/>
      <c r="N263" s="112"/>
    </row>
    <row r="264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111"/>
      <c r="M264" s="59"/>
      <c r="N264" s="112"/>
    </row>
    <row r="26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111"/>
      <c r="M265" s="59"/>
      <c r="N265" s="112"/>
    </row>
    <row r="266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111"/>
      <c r="M266" s="59"/>
      <c r="N266" s="112"/>
    </row>
    <row r="267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111"/>
      <c r="M267" s="59"/>
      <c r="N267" s="112"/>
    </row>
    <row r="268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111"/>
      <c r="M268" s="59"/>
      <c r="N268" s="112"/>
    </row>
    <row r="269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111"/>
      <c r="M269" s="59"/>
      <c r="N269" s="112"/>
    </row>
    <row r="270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111"/>
      <c r="M270" s="59"/>
      <c r="N270" s="112"/>
    </row>
    <row r="27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111"/>
      <c r="M271" s="59"/>
      <c r="N271" s="112"/>
    </row>
    <row r="272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111"/>
      <c r="M272" s="59"/>
      <c r="N272" s="112"/>
    </row>
    <row r="273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111"/>
      <c r="M273" s="59"/>
      <c r="N273" s="112"/>
    </row>
    <row r="274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111"/>
      <c r="M274" s="59"/>
      <c r="N274" s="112"/>
    </row>
    <row r="27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111"/>
      <c r="M275" s="59"/>
      <c r="N275" s="112"/>
    </row>
    <row r="276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111"/>
      <c r="M276" s="59"/>
      <c r="N276" s="127"/>
      <c r="O276" s="128" t="s">
        <v>25</v>
      </c>
      <c r="P276" s="128" t="s">
        <v>26</v>
      </c>
      <c r="Y276" s="13"/>
    </row>
    <row r="277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111"/>
      <c r="M277" s="59"/>
      <c r="N277" s="128" t="s">
        <v>1</v>
      </c>
      <c r="O277" s="51">
        <f>AVERAGE(O3:O255)*252</f>
        <v>0.2831777388</v>
      </c>
      <c r="P277" s="51">
        <f>STDEV(O3:O255)*SQRT(252)</f>
        <v>0.1320146168</v>
      </c>
      <c r="Y277" s="13"/>
    </row>
    <row r="278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111"/>
      <c r="M278" s="59"/>
      <c r="P278" s="13"/>
      <c r="Y278" s="13"/>
    </row>
    <row r="279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111"/>
      <c r="M279" s="59"/>
      <c r="N279" s="128" t="s">
        <v>14</v>
      </c>
      <c r="O279" s="129"/>
      <c r="P279" s="129">
        <v>0.02</v>
      </c>
      <c r="Q279" s="13"/>
      <c r="R279" s="13"/>
      <c r="S279" s="13"/>
      <c r="T279" s="13"/>
      <c r="U279" s="13"/>
      <c r="V279" s="13"/>
      <c r="W279" s="13"/>
      <c r="X279" s="13"/>
      <c r="Y279" s="13"/>
    </row>
    <row r="280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111"/>
      <c r="M280" s="59"/>
      <c r="Q280" s="13"/>
      <c r="R280" s="13"/>
      <c r="S280" s="13"/>
      <c r="T280" s="13"/>
      <c r="U280" s="13"/>
      <c r="V280" s="13"/>
      <c r="W280" s="13"/>
      <c r="X280" s="13"/>
      <c r="Y280" s="13"/>
    </row>
    <row r="28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111"/>
      <c r="M281" s="59"/>
      <c r="Q281" s="13"/>
      <c r="R281" s="13"/>
      <c r="S281" s="13"/>
      <c r="T281" s="13"/>
      <c r="U281" s="13"/>
      <c r="V281" s="13"/>
      <c r="W281" s="13"/>
      <c r="X281" s="13"/>
      <c r="Y281" s="13"/>
    </row>
    <row r="282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111"/>
      <c r="M282" s="59"/>
      <c r="N282" s="11" t="s">
        <v>27</v>
      </c>
      <c r="P282" s="13"/>
      <c r="Q282" s="13"/>
      <c r="R282" s="13"/>
      <c r="S282" s="13"/>
      <c r="T282" s="13"/>
      <c r="U282" s="13"/>
      <c r="V282" s="13"/>
      <c r="W282" s="13"/>
      <c r="X282" s="13"/>
      <c r="Y282" s="13"/>
    </row>
    <row r="283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111"/>
      <c r="M283" s="59"/>
      <c r="N283" s="130" t="s">
        <v>28</v>
      </c>
      <c r="O283" s="16">
        <v>0.15</v>
      </c>
      <c r="P283" s="16">
        <v>0.17</v>
      </c>
      <c r="Q283" s="16">
        <v>0.19</v>
      </c>
      <c r="R283" s="16">
        <v>0.21</v>
      </c>
      <c r="S283" s="16">
        <v>0.23</v>
      </c>
      <c r="T283" s="16">
        <v>0.25</v>
      </c>
      <c r="U283" s="16">
        <v>0.27</v>
      </c>
      <c r="V283" s="16">
        <v>0.29</v>
      </c>
      <c r="W283" s="16">
        <v>0.31</v>
      </c>
      <c r="X283" s="16">
        <v>0.33</v>
      </c>
      <c r="Y283" s="16">
        <v>0.35</v>
      </c>
    </row>
    <row r="284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111"/>
      <c r="M284" s="59"/>
      <c r="N284" s="28" t="s">
        <v>29</v>
      </c>
      <c r="O284" s="20">
        <v>0.0684</v>
      </c>
      <c r="P284" s="20">
        <v>0.0752</v>
      </c>
      <c r="Q284" s="20">
        <v>0.087</v>
      </c>
      <c r="R284" s="20">
        <v>0.1022</v>
      </c>
      <c r="S284" s="20">
        <v>0.1194</v>
      </c>
      <c r="T284" s="20">
        <v>0.1379</v>
      </c>
      <c r="U284" s="20">
        <v>0.1572</v>
      </c>
      <c r="V284" s="20">
        <v>0.1771</v>
      </c>
      <c r="W284" s="20">
        <v>0.1974</v>
      </c>
      <c r="X284" s="20">
        <v>0.2179</v>
      </c>
      <c r="Y284" s="20">
        <v>0.2387</v>
      </c>
    </row>
    <row r="28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111"/>
      <c r="M285" s="59"/>
      <c r="N285" s="28" t="s">
        <v>18</v>
      </c>
      <c r="O285" s="22">
        <v>1.2752913168001627</v>
      </c>
      <c r="P285" s="22">
        <v>1.3361274008690127</v>
      </c>
      <c r="Q285" s="22">
        <v>1.3928703788799268</v>
      </c>
      <c r="R285" s="22">
        <v>1.4522598237611453</v>
      </c>
      <c r="S285" s="22">
        <v>1.513010411523811</v>
      </c>
      <c r="T285" s="22">
        <v>1.5723998564050305</v>
      </c>
      <c r="U285" s="22">
        <v>1.6333294016641844</v>
      </c>
      <c r="V285" s="22">
        <v>1.6890597175017572</v>
      </c>
      <c r="W285" s="22">
        <v>1.748431377698149</v>
      </c>
      <c r="X285" s="22">
        <v>1.8082476250645514</v>
      </c>
      <c r="Y285" s="22">
        <v>1.8696985917346023</v>
      </c>
    </row>
    <row r="286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111"/>
      <c r="M286" s="59"/>
      <c r="N286" s="28" t="s">
        <v>19</v>
      </c>
      <c r="O286" s="24">
        <f t="shared" ref="O286:Y286" si="255">(O283-$P279)/O284</f>
        <v>1.900584795</v>
      </c>
      <c r="P286" s="24">
        <f t="shared" si="255"/>
        <v>1.994680851</v>
      </c>
      <c r="Q286" s="24">
        <f t="shared" si="255"/>
        <v>1.954022989</v>
      </c>
      <c r="R286" s="24">
        <f t="shared" si="255"/>
        <v>1.859099804</v>
      </c>
      <c r="S286" s="24">
        <f t="shared" si="255"/>
        <v>1.75879397</v>
      </c>
      <c r="T286" s="24">
        <f t="shared" si="255"/>
        <v>1.667875272</v>
      </c>
      <c r="U286" s="24">
        <f t="shared" si="255"/>
        <v>1.590330789</v>
      </c>
      <c r="V286" s="24">
        <f t="shared" si="255"/>
        <v>1.524562394</v>
      </c>
      <c r="W286" s="24">
        <f t="shared" si="255"/>
        <v>1.469098278</v>
      </c>
      <c r="X286" s="24">
        <f t="shared" si="255"/>
        <v>1.42267095</v>
      </c>
      <c r="Y286" s="24">
        <f t="shared" si="255"/>
        <v>1.382488479</v>
      </c>
    </row>
    <row r="287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111"/>
      <c r="M287" s="59"/>
      <c r="N287" s="28" t="s">
        <v>20</v>
      </c>
      <c r="O287" s="22">
        <f t="shared" ref="O287:Y287" si="256">(O283-$P279)/O285</f>
        <v>0.1019374933</v>
      </c>
      <c r="P287" s="22">
        <f t="shared" si="256"/>
        <v>0.1122647435</v>
      </c>
      <c r="Q287" s="22">
        <f t="shared" si="256"/>
        <v>0.1220501222</v>
      </c>
      <c r="R287" s="22">
        <f t="shared" si="256"/>
        <v>0.1308305834</v>
      </c>
      <c r="S287" s="22">
        <f t="shared" si="256"/>
        <v>0.1387961368</v>
      </c>
      <c r="T287" s="22">
        <f t="shared" si="256"/>
        <v>0.1462732263</v>
      </c>
      <c r="U287" s="22">
        <f t="shared" si="256"/>
        <v>0.1530615929</v>
      </c>
      <c r="V287" s="22">
        <f t="shared" si="256"/>
        <v>0.1598522522</v>
      </c>
      <c r="W287" s="22">
        <f t="shared" si="256"/>
        <v>0.1658629579</v>
      </c>
      <c r="X287" s="22">
        <f t="shared" si="256"/>
        <v>0.1714366969</v>
      </c>
      <c r="Y287" s="22">
        <f t="shared" si="256"/>
        <v>0.1764990365</v>
      </c>
    </row>
    <row r="288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111"/>
      <c r="M288" s="59"/>
      <c r="N288" s="28" t="s">
        <v>21</v>
      </c>
      <c r="O288" s="24">
        <f t="shared" ref="O288:Y288" si="257">(O283-$P$77) - O285*($P$75-$P$77)</f>
        <v>0.1245305787</v>
      </c>
      <c r="P288" s="24">
        <f t="shared" si="257"/>
        <v>0.1437666579</v>
      </c>
      <c r="Q288" s="24">
        <f t="shared" si="257"/>
        <v>0.1630541343</v>
      </c>
      <c r="R288" s="24">
        <f t="shared" si="257"/>
        <v>0.182308379</v>
      </c>
      <c r="S288" s="24">
        <f t="shared" si="257"/>
        <v>0.2015455317</v>
      </c>
      <c r="T288" s="24">
        <f t="shared" si="257"/>
        <v>0.2207997764</v>
      </c>
      <c r="U288" s="24">
        <f t="shared" si="257"/>
        <v>0.240034682</v>
      </c>
      <c r="V288" s="24">
        <f t="shared" si="257"/>
        <v>0.2593348744</v>
      </c>
      <c r="W288" s="24">
        <f t="shared" si="257"/>
        <v>0.2785893424</v>
      </c>
      <c r="X288" s="24">
        <f t="shared" si="257"/>
        <v>0.2978382277</v>
      </c>
      <c r="Y288" s="24">
        <f t="shared" si="257"/>
        <v>0.3170665858</v>
      </c>
    </row>
    <row r="289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111"/>
      <c r="M289" s="59"/>
      <c r="N289" s="13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</row>
    <row r="290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111"/>
      <c r="M290" s="59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</row>
    <row r="29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111"/>
      <c r="M291" s="59"/>
      <c r="N291" s="112"/>
    </row>
    <row r="292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111"/>
      <c r="M292" s="59"/>
      <c r="N292" s="112"/>
    </row>
    <row r="293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111"/>
      <c r="M293" s="59"/>
      <c r="N293" s="112"/>
    </row>
    <row r="294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111"/>
      <c r="M294" s="59"/>
      <c r="N294" s="112"/>
    </row>
    <row r="29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111"/>
      <c r="M295" s="59"/>
      <c r="N295" s="112"/>
    </row>
    <row r="296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111"/>
      <c r="M296" s="59"/>
      <c r="N296" s="112"/>
    </row>
    <row r="297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111"/>
      <c r="M297" s="59"/>
      <c r="N297" s="112"/>
    </row>
    <row r="298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111"/>
      <c r="M298" s="59"/>
      <c r="N298" s="112"/>
    </row>
    <row r="299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111"/>
      <c r="M299" s="59"/>
      <c r="N299" s="112"/>
    </row>
    <row r="300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111"/>
      <c r="M300" s="59"/>
      <c r="N300" s="112"/>
    </row>
    <row r="30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111"/>
      <c r="M301" s="59"/>
      <c r="N301" s="112"/>
    </row>
    <row r="302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111"/>
      <c r="M302" s="59"/>
      <c r="N302" s="112"/>
    </row>
    <row r="303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111"/>
      <c r="M303" s="59"/>
      <c r="N303" s="112"/>
    </row>
    <row r="304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111"/>
      <c r="M304" s="59"/>
      <c r="N304" s="112"/>
    </row>
    <row r="30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111"/>
      <c r="M305" s="59"/>
      <c r="N305" s="112"/>
    </row>
    <row r="306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111"/>
      <c r="M306" s="59"/>
      <c r="N306" s="112"/>
    </row>
    <row r="307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111"/>
      <c r="M307" s="59"/>
      <c r="N307" s="112"/>
    </row>
    <row r="308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111"/>
      <c r="M308" s="59"/>
      <c r="N308" s="112"/>
    </row>
    <row r="309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111"/>
      <c r="M309" s="59"/>
      <c r="N309" s="112"/>
    </row>
    <row r="310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111"/>
      <c r="M310" s="59"/>
      <c r="N310" s="112"/>
    </row>
    <row r="31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111"/>
      <c r="M311" s="59"/>
      <c r="N311" s="112"/>
    </row>
    <row r="312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111"/>
      <c r="M312" s="59"/>
      <c r="N312" s="112"/>
    </row>
    <row r="313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111"/>
      <c r="M313" s="59"/>
      <c r="N313" s="112"/>
    </row>
    <row r="314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111"/>
      <c r="M314" s="59"/>
      <c r="N314" s="112"/>
    </row>
    <row r="31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111"/>
      <c r="M315" s="59"/>
      <c r="N315" s="112"/>
    </row>
    <row r="316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111"/>
      <c r="M316" s="59"/>
      <c r="N316" s="112"/>
    </row>
    <row r="317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111"/>
      <c r="M317" s="59"/>
      <c r="N317" s="112"/>
    </row>
    <row r="318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111"/>
      <c r="M318" s="59"/>
      <c r="N318" s="112"/>
    </row>
    <row r="319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111"/>
      <c r="M319" s="59"/>
      <c r="N319" s="112"/>
    </row>
    <row r="320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111"/>
      <c r="M320" s="59"/>
      <c r="N320" s="112"/>
    </row>
    <row r="32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111"/>
      <c r="M321" s="59"/>
      <c r="N321" s="112"/>
    </row>
    <row r="322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111"/>
      <c r="M322" s="59"/>
      <c r="N322" s="112"/>
    </row>
    <row r="323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111"/>
      <c r="M323" s="59"/>
      <c r="N323" s="112"/>
    </row>
    <row r="324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111"/>
      <c r="M324" s="59"/>
      <c r="N324" s="112"/>
    </row>
    <row r="3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111"/>
      <c r="M325" s="59"/>
      <c r="N325" s="112"/>
    </row>
    <row r="326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111"/>
      <c r="M326" s="59"/>
      <c r="N326" s="112"/>
    </row>
    <row r="327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111"/>
      <c r="M327" s="59"/>
      <c r="N327" s="112"/>
    </row>
    <row r="328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111"/>
      <c r="M328" s="59"/>
      <c r="N328" s="112"/>
    </row>
    <row r="329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111"/>
      <c r="M329" s="59"/>
      <c r="N329" s="112"/>
    </row>
    <row r="330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111"/>
      <c r="M330" s="59"/>
      <c r="N330" s="112"/>
    </row>
    <row r="33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111"/>
      <c r="M331" s="59"/>
      <c r="N331" s="112"/>
    </row>
    <row r="332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111"/>
      <c r="M332" s="59"/>
      <c r="N332" s="112"/>
    </row>
    <row r="333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111"/>
      <c r="M333" s="59"/>
      <c r="N333" s="112"/>
    </row>
    <row r="334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111"/>
      <c r="M334" s="59"/>
      <c r="N334" s="112"/>
    </row>
    <row r="33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111"/>
      <c r="M335" s="59"/>
      <c r="N335" s="112"/>
    </row>
    <row r="336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111"/>
      <c r="M336" s="59"/>
      <c r="N336" s="112"/>
    </row>
    <row r="337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111"/>
      <c r="M337" s="59"/>
      <c r="N337" s="112"/>
    </row>
    <row r="338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111"/>
      <c r="M338" s="59"/>
      <c r="N338" s="112"/>
    </row>
    <row r="339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111"/>
      <c r="M339" s="59"/>
      <c r="N339" s="112"/>
    </row>
    <row r="340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111"/>
      <c r="M340" s="59"/>
      <c r="N340" s="112"/>
    </row>
    <row r="34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111"/>
      <c r="M341" s="59"/>
      <c r="N341" s="112"/>
    </row>
    <row r="342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111"/>
      <c r="M342" s="59"/>
      <c r="N342" s="112"/>
    </row>
    <row r="343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111"/>
      <c r="M343" s="59"/>
      <c r="N343" s="112"/>
    </row>
    <row r="344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111"/>
      <c r="M344" s="59"/>
      <c r="N344" s="112"/>
    </row>
    <row r="34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111"/>
      <c r="M345" s="59"/>
      <c r="N345" s="112"/>
    </row>
    <row r="346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111"/>
      <c r="M346" s="59"/>
      <c r="N346" s="112"/>
    </row>
    <row r="347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111"/>
      <c r="M347" s="59"/>
      <c r="N347" s="112"/>
    </row>
    <row r="348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111"/>
      <c r="M348" s="59"/>
      <c r="N348" s="112"/>
    </row>
    <row r="349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111"/>
      <c r="M349" s="59"/>
      <c r="N349" s="112"/>
    </row>
    <row r="350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111"/>
      <c r="M350" s="59"/>
      <c r="N350" s="112"/>
    </row>
    <row r="35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111"/>
      <c r="M351" s="59"/>
      <c r="N351" s="112"/>
    </row>
    <row r="352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111"/>
      <c r="M352" s="59"/>
      <c r="N352" s="112"/>
    </row>
    <row r="353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111"/>
      <c r="M353" s="59"/>
      <c r="N353" s="112"/>
    </row>
    <row r="354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111"/>
      <c r="M354" s="59"/>
      <c r="N354" s="112"/>
    </row>
    <row r="35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111"/>
      <c r="M355" s="59"/>
      <c r="N355" s="112"/>
    </row>
    <row r="356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111"/>
      <c r="M356" s="59"/>
      <c r="N356" s="112"/>
    </row>
    <row r="357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111"/>
      <c r="M357" s="59"/>
      <c r="N357" s="112"/>
    </row>
    <row r="358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111"/>
      <c r="M358" s="59"/>
      <c r="N358" s="112"/>
    </row>
    <row r="359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111"/>
      <c r="M359" s="59"/>
      <c r="N359" s="112"/>
    </row>
    <row r="360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111"/>
      <c r="M360" s="59"/>
      <c r="N360" s="112"/>
    </row>
    <row r="36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111"/>
      <c r="M361" s="59"/>
      <c r="N361" s="112"/>
    </row>
    <row r="362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111"/>
      <c r="M362" s="59"/>
      <c r="N362" s="112"/>
    </row>
    <row r="363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111"/>
      <c r="M363" s="59"/>
      <c r="N363" s="112"/>
    </row>
    <row r="364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111"/>
      <c r="M364" s="59"/>
      <c r="N364" s="112"/>
    </row>
    <row r="36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111"/>
      <c r="M365" s="59"/>
      <c r="N365" s="112"/>
    </row>
    <row r="366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111"/>
      <c r="M366" s="59"/>
      <c r="N366" s="112"/>
    </row>
    <row r="367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111"/>
      <c r="M367" s="59"/>
      <c r="N367" s="112"/>
    </row>
    <row r="368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111"/>
      <c r="M368" s="59"/>
      <c r="N368" s="112"/>
    </row>
    <row r="369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111"/>
      <c r="M369" s="59"/>
      <c r="N369" s="112"/>
    </row>
    <row r="370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111"/>
      <c r="M370" s="59"/>
      <c r="N370" s="112"/>
    </row>
    <row r="37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111"/>
      <c r="M371" s="59"/>
      <c r="N371" s="112"/>
    </row>
    <row r="372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111"/>
      <c r="M372" s="59"/>
      <c r="N372" s="112"/>
    </row>
    <row r="373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111"/>
      <c r="M373" s="59"/>
      <c r="N373" s="112"/>
    </row>
    <row r="374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111"/>
      <c r="M374" s="59"/>
      <c r="N374" s="112"/>
    </row>
    <row r="37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111"/>
      <c r="M375" s="59"/>
      <c r="N375" s="112"/>
    </row>
    <row r="376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111"/>
      <c r="M376" s="59"/>
      <c r="N376" s="112"/>
    </row>
    <row r="377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111"/>
      <c r="M377" s="59"/>
      <c r="N377" s="112"/>
    </row>
    <row r="378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111"/>
      <c r="M378" s="59"/>
      <c r="N378" s="112"/>
    </row>
    <row r="379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111"/>
      <c r="M379" s="59"/>
      <c r="N379" s="112"/>
    </row>
    <row r="380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111"/>
      <c r="M380" s="59"/>
      <c r="N380" s="112"/>
    </row>
    <row r="38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111"/>
      <c r="M381" s="59"/>
      <c r="N381" s="112"/>
    </row>
    <row r="382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111"/>
      <c r="M382" s="59"/>
      <c r="N382" s="112"/>
    </row>
    <row r="383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111"/>
      <c r="M383" s="59"/>
      <c r="N383" s="112"/>
    </row>
    <row r="384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111"/>
      <c r="M384" s="59"/>
      <c r="N384" s="112"/>
    </row>
    <row r="38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111"/>
      <c r="M385" s="59"/>
      <c r="N385" s="112"/>
    </row>
    <row r="386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111"/>
      <c r="M386" s="59"/>
      <c r="N386" s="112"/>
    </row>
    <row r="387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111"/>
      <c r="M387" s="59"/>
      <c r="N387" s="112"/>
    </row>
    <row r="388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111"/>
      <c r="M388" s="59"/>
      <c r="N388" s="112"/>
    </row>
    <row r="389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111"/>
      <c r="M389" s="59"/>
      <c r="N389" s="112"/>
    </row>
    <row r="390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111"/>
      <c r="M390" s="59"/>
      <c r="N390" s="112"/>
    </row>
    <row r="39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111"/>
      <c r="M391" s="59"/>
      <c r="N391" s="112"/>
    </row>
    <row r="392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111"/>
      <c r="M392" s="59"/>
      <c r="N392" s="112"/>
    </row>
    <row r="393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111"/>
      <c r="M393" s="59"/>
      <c r="N393" s="112"/>
    </row>
    <row r="394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111"/>
      <c r="M394" s="59"/>
      <c r="N394" s="112"/>
    </row>
    <row r="39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111"/>
      <c r="M395" s="59"/>
      <c r="N395" s="112"/>
    </row>
    <row r="396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111"/>
      <c r="M396" s="59"/>
      <c r="N396" s="112"/>
    </row>
    <row r="397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111"/>
      <c r="M397" s="59"/>
      <c r="N397" s="112"/>
    </row>
    <row r="398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111"/>
      <c r="M398" s="59"/>
      <c r="N398" s="112"/>
    </row>
    <row r="399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111"/>
      <c r="M399" s="59"/>
      <c r="N399" s="112"/>
    </row>
    <row r="400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111"/>
      <c r="M400" s="59"/>
      <c r="N400" s="112"/>
    </row>
    <row r="40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111"/>
      <c r="M401" s="59"/>
      <c r="N401" s="112"/>
    </row>
    <row r="402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111"/>
      <c r="M402" s="59"/>
      <c r="N402" s="112"/>
    </row>
    <row r="403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111"/>
      <c r="M403" s="59"/>
      <c r="N403" s="112"/>
    </row>
    <row r="404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111"/>
      <c r="M404" s="59"/>
      <c r="N404" s="112"/>
    </row>
    <row r="40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111"/>
      <c r="M405" s="59"/>
      <c r="N405" s="112"/>
    </row>
    <row r="406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111"/>
      <c r="M406" s="59"/>
      <c r="N406" s="112"/>
    </row>
    <row r="407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111"/>
      <c r="M407" s="59"/>
      <c r="N407" s="112"/>
    </row>
    <row r="408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111"/>
      <c r="M408" s="59"/>
      <c r="N408" s="112"/>
    </row>
    <row r="409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111"/>
      <c r="M409" s="59"/>
      <c r="N409" s="112"/>
    </row>
    <row r="410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111"/>
      <c r="M410" s="59"/>
      <c r="N410" s="112"/>
    </row>
    <row r="41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111"/>
      <c r="M411" s="59"/>
      <c r="N411" s="112"/>
    </row>
    <row r="412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111"/>
      <c r="M412" s="59"/>
      <c r="N412" s="112"/>
    </row>
    <row r="413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111"/>
      <c r="M413" s="59"/>
      <c r="N413" s="112"/>
    </row>
    <row r="414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111"/>
      <c r="M414" s="59"/>
      <c r="N414" s="112"/>
    </row>
    <row r="41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111"/>
      <c r="M415" s="59"/>
      <c r="N415" s="112"/>
    </row>
    <row r="416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111"/>
      <c r="M416" s="59"/>
      <c r="N416" s="112"/>
    </row>
    <row r="417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111"/>
      <c r="M417" s="59"/>
      <c r="N417" s="112"/>
    </row>
    <row r="418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111"/>
      <c r="M418" s="59"/>
      <c r="N418" s="112"/>
    </row>
    <row r="419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111"/>
      <c r="M419" s="59"/>
      <c r="N419" s="112"/>
    </row>
    <row r="420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111"/>
      <c r="M420" s="59"/>
      <c r="N420" s="112"/>
    </row>
    <row r="42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111"/>
      <c r="M421" s="59"/>
      <c r="N421" s="112"/>
    </row>
    <row r="422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111"/>
      <c r="M422" s="59"/>
      <c r="N422" s="112"/>
    </row>
    <row r="423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111"/>
      <c r="M423" s="59"/>
      <c r="N423" s="112"/>
    </row>
    <row r="424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111"/>
      <c r="M424" s="59"/>
      <c r="N424" s="112"/>
    </row>
    <row r="4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111"/>
      <c r="M425" s="59"/>
      <c r="N425" s="112"/>
    </row>
    <row r="426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111"/>
      <c r="M426" s="59"/>
      <c r="N426" s="112"/>
    </row>
    <row r="427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111"/>
      <c r="M427" s="59"/>
      <c r="N427" s="112"/>
    </row>
    <row r="428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111"/>
      <c r="M428" s="59"/>
      <c r="N428" s="112"/>
    </row>
    <row r="429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111"/>
      <c r="M429" s="59"/>
      <c r="N429" s="112"/>
    </row>
    <row r="430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111"/>
      <c r="M430" s="59"/>
      <c r="N430" s="112"/>
    </row>
    <row r="43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111"/>
      <c r="M431" s="59"/>
      <c r="N431" s="112"/>
    </row>
    <row r="432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111"/>
      <c r="M432" s="59"/>
      <c r="N432" s="112"/>
    </row>
    <row r="433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111"/>
      <c r="M433" s="59"/>
      <c r="N433" s="112"/>
    </row>
    <row r="434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111"/>
      <c r="M434" s="59"/>
      <c r="N434" s="112"/>
    </row>
    <row r="43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111"/>
      <c r="M435" s="59"/>
      <c r="N435" s="112"/>
    </row>
    <row r="436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111"/>
      <c r="M436" s="59"/>
      <c r="N436" s="112"/>
    </row>
    <row r="437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111"/>
      <c r="M437" s="59"/>
      <c r="N437" s="112"/>
    </row>
    <row r="438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111"/>
      <c r="M438" s="59"/>
      <c r="N438" s="112"/>
    </row>
    <row r="439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111"/>
      <c r="M439" s="59"/>
      <c r="N439" s="112"/>
    </row>
    <row r="440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111"/>
      <c r="M440" s="59"/>
      <c r="N440" s="112"/>
    </row>
    <row r="44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111"/>
      <c r="M441" s="59"/>
      <c r="N441" s="112"/>
    </row>
    <row r="442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111"/>
      <c r="M442" s="59"/>
      <c r="N442" s="112"/>
    </row>
    <row r="443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111"/>
      <c r="M443" s="59"/>
      <c r="N443" s="112"/>
    </row>
    <row r="444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111"/>
      <c r="M444" s="59"/>
      <c r="N444" s="112"/>
    </row>
    <row r="44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111"/>
      <c r="M445" s="59"/>
      <c r="N445" s="112"/>
    </row>
    <row r="446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111"/>
      <c r="M446" s="59"/>
      <c r="N446" s="112"/>
    </row>
    <row r="447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111"/>
      <c r="M447" s="59"/>
      <c r="N447" s="112"/>
    </row>
    <row r="448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111"/>
      <c r="M448" s="59"/>
      <c r="N448" s="112"/>
    </row>
    <row r="449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111"/>
      <c r="M449" s="59"/>
      <c r="N449" s="112"/>
    </row>
    <row r="450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111"/>
      <c r="M450" s="59"/>
      <c r="N450" s="112"/>
    </row>
    <row r="45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111"/>
      <c r="M451" s="59"/>
      <c r="N451" s="112"/>
    </row>
    <row r="452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111"/>
      <c r="M452" s="59"/>
      <c r="N452" s="112"/>
    </row>
    <row r="453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111"/>
      <c r="M453" s="59"/>
      <c r="N453" s="112"/>
    </row>
    <row r="454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111"/>
      <c r="M454" s="59"/>
      <c r="N454" s="112"/>
    </row>
    <row r="45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111"/>
      <c r="M455" s="59"/>
      <c r="N455" s="112"/>
    </row>
    <row r="456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111"/>
      <c r="M456" s="59"/>
      <c r="N456" s="112"/>
    </row>
    <row r="457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111"/>
      <c r="M457" s="59"/>
      <c r="N457" s="112"/>
    </row>
    <row r="458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111"/>
      <c r="M458" s="59"/>
      <c r="N458" s="112"/>
    </row>
    <row r="459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111"/>
      <c r="M459" s="59"/>
      <c r="N459" s="112"/>
    </row>
    <row r="460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111"/>
      <c r="M460" s="59"/>
      <c r="N460" s="112"/>
    </row>
    <row r="46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111"/>
      <c r="M461" s="59"/>
      <c r="N461" s="112"/>
    </row>
    <row r="462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111"/>
      <c r="M462" s="59"/>
      <c r="N462" s="112"/>
    </row>
    <row r="463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111"/>
      <c r="M463" s="59"/>
      <c r="N463" s="112"/>
    </row>
    <row r="464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111"/>
      <c r="M464" s="59"/>
      <c r="N464" s="112"/>
    </row>
    <row r="46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111"/>
      <c r="M465" s="59"/>
      <c r="N465" s="112"/>
    </row>
    <row r="466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111"/>
      <c r="M466" s="59"/>
      <c r="N466" s="112"/>
    </row>
    <row r="467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111"/>
      <c r="M467" s="59"/>
      <c r="N467" s="112"/>
    </row>
    <row r="468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111"/>
      <c r="M468" s="59"/>
      <c r="N468" s="112"/>
    </row>
    <row r="469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111"/>
      <c r="M469" s="59"/>
      <c r="N469" s="112"/>
    </row>
    <row r="470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111"/>
      <c r="M470" s="59"/>
      <c r="N470" s="112"/>
    </row>
    <row r="47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111"/>
      <c r="M471" s="59"/>
      <c r="N471" s="112"/>
    </row>
    <row r="472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111"/>
      <c r="M472" s="59"/>
      <c r="N472" s="112"/>
    </row>
    <row r="473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111"/>
      <c r="M473" s="59"/>
      <c r="N473" s="112"/>
    </row>
    <row r="474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111"/>
      <c r="M474" s="59"/>
      <c r="N474" s="112"/>
    </row>
    <row r="47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111"/>
      <c r="M475" s="59"/>
      <c r="N475" s="112"/>
    </row>
    <row r="476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111"/>
      <c r="M476" s="59"/>
      <c r="N476" s="112"/>
    </row>
    <row r="477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111"/>
      <c r="M477" s="59"/>
      <c r="N477" s="112"/>
    </row>
    <row r="478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111"/>
      <c r="M478" s="59"/>
      <c r="N478" s="112"/>
    </row>
    <row r="479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111"/>
      <c r="M479" s="59"/>
      <c r="N479" s="112"/>
    </row>
    <row r="480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111"/>
      <c r="M480" s="59"/>
      <c r="N480" s="112"/>
    </row>
    <row r="48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111"/>
      <c r="M481" s="59"/>
      <c r="N481" s="112"/>
    </row>
    <row r="482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111"/>
      <c r="M482" s="59"/>
      <c r="N482" s="112"/>
    </row>
    <row r="483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111"/>
      <c r="M483" s="59"/>
      <c r="N483" s="112"/>
    </row>
    <row r="484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111"/>
      <c r="M484" s="59"/>
      <c r="N484" s="112"/>
    </row>
    <row r="48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111"/>
      <c r="M485" s="59"/>
      <c r="N485" s="112"/>
    </row>
    <row r="486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111"/>
      <c r="M486" s="59"/>
      <c r="N486" s="112"/>
    </row>
    <row r="487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111"/>
      <c r="M487" s="59"/>
      <c r="N487" s="112"/>
    </row>
    <row r="488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111"/>
      <c r="M488" s="59"/>
      <c r="N488" s="112"/>
    </row>
    <row r="489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111"/>
      <c r="M489" s="59"/>
      <c r="N489" s="112"/>
    </row>
    <row r="490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111"/>
      <c r="M490" s="59"/>
      <c r="N490" s="112"/>
    </row>
    <row r="49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111"/>
      <c r="M491" s="59"/>
      <c r="N491" s="112"/>
    </row>
    <row r="492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111"/>
      <c r="M492" s="59"/>
      <c r="N492" s="112"/>
    </row>
    <row r="493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111"/>
      <c r="M493" s="59"/>
      <c r="N493" s="112"/>
    </row>
    <row r="494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111"/>
      <c r="M494" s="59"/>
      <c r="N494" s="112"/>
    </row>
    <row r="49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111"/>
      <c r="M495" s="59"/>
      <c r="N495" s="112"/>
    </row>
    <row r="496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111"/>
      <c r="M496" s="59"/>
      <c r="N496" s="112"/>
    </row>
    <row r="497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111"/>
      <c r="M497" s="59"/>
      <c r="N497" s="112"/>
    </row>
    <row r="498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111"/>
      <c r="M498" s="59"/>
      <c r="N498" s="112"/>
    </row>
    <row r="499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111"/>
      <c r="M499" s="59"/>
      <c r="N499" s="112"/>
    </row>
    <row r="500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111"/>
      <c r="M500" s="59"/>
      <c r="N500" s="112"/>
    </row>
    <row r="50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111"/>
      <c r="M501" s="59"/>
      <c r="N501" s="112"/>
    </row>
    <row r="502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111"/>
      <c r="M502" s="59"/>
      <c r="N502" s="112"/>
    </row>
    <row r="503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111"/>
      <c r="M503" s="59"/>
      <c r="N503" s="112"/>
    </row>
    <row r="504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111"/>
      <c r="M504" s="59"/>
      <c r="N504" s="112"/>
    </row>
    <row r="50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111"/>
      <c r="M505" s="59"/>
      <c r="N505" s="112"/>
    </row>
    <row r="506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111"/>
      <c r="M506" s="59"/>
      <c r="N506" s="112"/>
    </row>
    <row r="507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111"/>
      <c r="M507" s="59"/>
      <c r="N507" s="112"/>
    </row>
    <row r="508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111"/>
      <c r="M508" s="59"/>
      <c r="N508" s="112"/>
    </row>
    <row r="509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111"/>
      <c r="M509" s="59"/>
      <c r="N509" s="112"/>
    </row>
    <row r="510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111"/>
      <c r="M510" s="59"/>
      <c r="N510" s="112"/>
    </row>
    <row r="51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111"/>
      <c r="M511" s="59"/>
      <c r="N511" s="112"/>
    </row>
    <row r="51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111"/>
      <c r="M512" s="59"/>
      <c r="N512" s="112"/>
    </row>
    <row r="513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111"/>
      <c r="M513" s="59"/>
      <c r="N513" s="112"/>
    </row>
    <row r="514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111"/>
      <c r="M514" s="59"/>
      <c r="N514" s="112"/>
    </row>
    <row r="51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111"/>
      <c r="M515" s="59"/>
      <c r="N515" s="112"/>
    </row>
    <row r="516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111"/>
      <c r="M516" s="59"/>
      <c r="N516" s="112"/>
    </row>
    <row r="517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111"/>
      <c r="M517" s="59"/>
      <c r="N517" s="112"/>
    </row>
    <row r="518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111"/>
      <c r="M518" s="59"/>
      <c r="N518" s="112"/>
    </row>
    <row r="519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111"/>
      <c r="M519" s="59"/>
      <c r="N519" s="112"/>
    </row>
    <row r="520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111"/>
      <c r="M520" s="59"/>
      <c r="N520" s="112"/>
    </row>
    <row r="52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111"/>
      <c r="M521" s="59"/>
      <c r="N521" s="112"/>
    </row>
    <row r="52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111"/>
      <c r="M522" s="59"/>
      <c r="N522" s="112"/>
    </row>
    <row r="523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111"/>
      <c r="M523" s="59"/>
      <c r="N523" s="112"/>
    </row>
    <row r="524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111"/>
      <c r="M524" s="59"/>
      <c r="N524" s="112"/>
    </row>
    <row r="5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111"/>
      <c r="M525" s="59"/>
      <c r="N525" s="112"/>
    </row>
    <row r="526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111"/>
      <c r="M526" s="59"/>
      <c r="N526" s="112"/>
    </row>
    <row r="527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111"/>
      <c r="M527" s="59"/>
      <c r="N527" s="112"/>
    </row>
    <row r="528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111"/>
      <c r="M528" s="59"/>
      <c r="N528" s="112"/>
    </row>
    <row r="529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111"/>
      <c r="M529" s="59"/>
      <c r="N529" s="112"/>
    </row>
    <row r="530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111"/>
      <c r="M530" s="59"/>
      <c r="N530" s="112"/>
    </row>
    <row r="53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111"/>
      <c r="M531" s="59"/>
      <c r="N531" s="112"/>
    </row>
    <row r="53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111"/>
      <c r="M532" s="59"/>
      <c r="N532" s="112"/>
    </row>
    <row r="533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111"/>
      <c r="M533" s="59"/>
      <c r="N533" s="112"/>
    </row>
    <row r="534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111"/>
      <c r="M534" s="59"/>
      <c r="N534" s="112"/>
    </row>
    <row r="53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111"/>
      <c r="M535" s="59"/>
      <c r="N535" s="112"/>
    </row>
    <row r="536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111"/>
      <c r="M536" s="59"/>
      <c r="N536" s="112"/>
    </row>
    <row r="537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111"/>
      <c r="M537" s="59"/>
      <c r="N537" s="112"/>
    </row>
    <row r="538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111"/>
      <c r="M538" s="59"/>
      <c r="N538" s="112"/>
    </row>
    <row r="539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111"/>
      <c r="M539" s="59"/>
      <c r="N539" s="112"/>
    </row>
    <row r="540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111"/>
      <c r="M540" s="59"/>
      <c r="N540" s="112"/>
    </row>
    <row r="54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111"/>
      <c r="M541" s="59"/>
      <c r="N541" s="112"/>
    </row>
    <row r="54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111"/>
      <c r="M542" s="59"/>
      <c r="N542" s="112"/>
    </row>
    <row r="543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111"/>
      <c r="M543" s="59"/>
      <c r="N543" s="112"/>
    </row>
    <row r="544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111"/>
      <c r="M544" s="59"/>
      <c r="N544" s="112"/>
    </row>
    <row r="54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111"/>
      <c r="M545" s="59"/>
      <c r="N545" s="112"/>
    </row>
    <row r="546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111"/>
      <c r="M546" s="59"/>
      <c r="N546" s="112"/>
    </row>
    <row r="547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111"/>
      <c r="M547" s="59"/>
      <c r="N547" s="112"/>
    </row>
    <row r="548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111"/>
      <c r="M548" s="59"/>
      <c r="N548" s="112"/>
    </row>
    <row r="549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111"/>
      <c r="M549" s="59"/>
      <c r="N549" s="112"/>
    </row>
    <row r="550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111"/>
      <c r="M550" s="59"/>
      <c r="N550" s="112"/>
    </row>
    <row r="55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111"/>
      <c r="M551" s="59"/>
      <c r="N551" s="112"/>
    </row>
    <row r="55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111"/>
      <c r="M552" s="59"/>
      <c r="N552" s="112"/>
    </row>
    <row r="553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111"/>
      <c r="M553" s="59"/>
      <c r="N553" s="112"/>
    </row>
    <row r="554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111"/>
      <c r="M554" s="59"/>
      <c r="N554" s="112"/>
    </row>
    <row r="55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111"/>
      <c r="M555" s="59"/>
      <c r="N555" s="112"/>
    </row>
    <row r="556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111"/>
      <c r="M556" s="59"/>
      <c r="N556" s="112"/>
    </row>
    <row r="557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111"/>
      <c r="M557" s="59"/>
      <c r="N557" s="112"/>
    </row>
    <row r="558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111"/>
      <c r="M558" s="59"/>
      <c r="N558" s="112"/>
    </row>
    <row r="559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111"/>
      <c r="M559" s="59"/>
      <c r="N559" s="112"/>
    </row>
    <row r="560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111"/>
      <c r="M560" s="59"/>
      <c r="N560" s="112"/>
    </row>
    <row r="56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111"/>
      <c r="M561" s="59"/>
      <c r="N561" s="112"/>
    </row>
    <row r="56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111"/>
      <c r="M562" s="59"/>
      <c r="N562" s="112"/>
    </row>
    <row r="563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111"/>
      <c r="M563" s="59"/>
      <c r="N563" s="112"/>
    </row>
    <row r="564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111"/>
      <c r="M564" s="59"/>
      <c r="N564" s="112"/>
    </row>
    <row r="56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111"/>
      <c r="M565" s="59"/>
      <c r="N565" s="112"/>
    </row>
    <row r="566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111"/>
      <c r="M566" s="59"/>
      <c r="N566" s="112"/>
    </row>
    <row r="567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111"/>
      <c r="M567" s="59"/>
      <c r="N567" s="112"/>
    </row>
    <row r="568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111"/>
      <c r="M568" s="59"/>
      <c r="N568" s="112"/>
    </row>
    <row r="569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111"/>
      <c r="M569" s="59"/>
      <c r="N569" s="112"/>
    </row>
    <row r="570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111"/>
      <c r="M570" s="59"/>
      <c r="N570" s="112"/>
    </row>
    <row r="57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111"/>
      <c r="M571" s="59"/>
      <c r="N571" s="112"/>
    </row>
    <row r="57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111"/>
      <c r="M572" s="59"/>
      <c r="N572" s="112"/>
    </row>
    <row r="573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111"/>
      <c r="M573" s="59"/>
      <c r="N573" s="112"/>
    </row>
    <row r="574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111"/>
      <c r="M574" s="59"/>
      <c r="N574" s="112"/>
    </row>
    <row r="57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111"/>
      <c r="M575" s="59"/>
      <c r="N575" s="112"/>
    </row>
    <row r="576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111"/>
      <c r="M576" s="59"/>
      <c r="N576" s="112"/>
    </row>
    <row r="577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111"/>
      <c r="M577" s="59"/>
      <c r="N577" s="112"/>
    </row>
    <row r="578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111"/>
      <c r="M578" s="59"/>
      <c r="N578" s="112"/>
    </row>
    <row r="579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111"/>
      <c r="M579" s="59"/>
      <c r="N579" s="112"/>
    </row>
    <row r="580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111"/>
      <c r="M580" s="59"/>
      <c r="N580" s="112"/>
    </row>
    <row r="58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111"/>
      <c r="M581" s="59"/>
      <c r="N581" s="112"/>
    </row>
    <row r="58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111"/>
      <c r="M582" s="59"/>
      <c r="N582" s="112"/>
    </row>
    <row r="583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111"/>
      <c r="M583" s="59"/>
      <c r="N583" s="112"/>
    </row>
    <row r="584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111"/>
      <c r="M584" s="59"/>
      <c r="N584" s="112"/>
    </row>
    <row r="58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111"/>
      <c r="M585" s="59"/>
      <c r="N585" s="112"/>
    </row>
    <row r="586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111"/>
      <c r="M586" s="59"/>
      <c r="N586" s="112"/>
    </row>
    <row r="587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111"/>
      <c r="M587" s="59"/>
      <c r="N587" s="112"/>
    </row>
    <row r="588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111"/>
      <c r="M588" s="59"/>
      <c r="N588" s="112"/>
    </row>
    <row r="589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111"/>
      <c r="M589" s="59"/>
      <c r="N589" s="112"/>
    </row>
    <row r="590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111"/>
      <c r="M590" s="59"/>
      <c r="N590" s="112"/>
    </row>
    <row r="59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111"/>
      <c r="M591" s="59"/>
      <c r="N591" s="112"/>
    </row>
    <row r="59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111"/>
      <c r="M592" s="59"/>
      <c r="N592" s="112"/>
    </row>
    <row r="593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111"/>
      <c r="M593" s="59"/>
      <c r="N593" s="112"/>
    </row>
    <row r="594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111"/>
      <c r="M594" s="59"/>
      <c r="N594" s="112"/>
    </row>
    <row r="59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111"/>
      <c r="M595" s="59"/>
      <c r="N595" s="112"/>
    </row>
    <row r="596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111"/>
      <c r="M596" s="59"/>
      <c r="N596" s="112"/>
    </row>
    <row r="597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111"/>
      <c r="M597" s="59"/>
      <c r="N597" s="112"/>
    </row>
    <row r="598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111"/>
      <c r="M598" s="59"/>
      <c r="N598" s="112"/>
    </row>
    <row r="599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111"/>
      <c r="M599" s="59"/>
      <c r="N599" s="112"/>
    </row>
    <row r="600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111"/>
      <c r="M600" s="59"/>
      <c r="N600" s="112"/>
    </row>
    <row r="60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111"/>
      <c r="M601" s="59"/>
      <c r="N601" s="112"/>
    </row>
    <row r="60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111"/>
      <c r="M602" s="59"/>
      <c r="N602" s="112"/>
    </row>
    <row r="603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111"/>
      <c r="M603" s="59"/>
      <c r="N603" s="112"/>
    </row>
    <row r="604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111"/>
      <c r="M604" s="59"/>
      <c r="N604" s="112"/>
    </row>
    <row r="60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111"/>
      <c r="M605" s="59"/>
      <c r="N605" s="112"/>
    </row>
    <row r="606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111"/>
      <c r="M606" s="59"/>
      <c r="N606" s="112"/>
    </row>
    <row r="607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111"/>
      <c r="M607" s="59"/>
      <c r="N607" s="112"/>
    </row>
    <row r="608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111"/>
      <c r="M608" s="59"/>
      <c r="N608" s="112"/>
    </row>
    <row r="609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111"/>
      <c r="M609" s="59"/>
      <c r="N609" s="112"/>
    </row>
    <row r="610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111"/>
      <c r="M610" s="59"/>
      <c r="N610" s="112"/>
    </row>
    <row r="61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111"/>
      <c r="M611" s="59"/>
      <c r="N611" s="112"/>
    </row>
    <row r="61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111"/>
      <c r="M612" s="59"/>
      <c r="N612" s="112"/>
    </row>
    <row r="613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111"/>
      <c r="M613" s="59"/>
      <c r="N613" s="112"/>
    </row>
    <row r="614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111"/>
      <c r="M614" s="59"/>
      <c r="N614" s="112"/>
    </row>
    <row r="61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111"/>
      <c r="M615" s="59"/>
      <c r="N615" s="112"/>
    </row>
    <row r="616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111"/>
      <c r="M616" s="59"/>
      <c r="N616" s="112"/>
    </row>
    <row r="617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111"/>
      <c r="M617" s="59"/>
      <c r="N617" s="112"/>
    </row>
    <row r="618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111"/>
      <c r="M618" s="59"/>
      <c r="N618" s="112"/>
    </row>
    <row r="619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111"/>
      <c r="M619" s="59"/>
      <c r="N619" s="112"/>
    </row>
    <row r="620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111"/>
      <c r="M620" s="59"/>
      <c r="N620" s="112"/>
    </row>
    <row r="62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111"/>
      <c r="M621" s="59"/>
      <c r="N621" s="112"/>
    </row>
    <row r="62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111"/>
      <c r="M622" s="59"/>
      <c r="N622" s="112"/>
    </row>
    <row r="623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111"/>
      <c r="M623" s="59"/>
      <c r="N623" s="112"/>
    </row>
    <row r="624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111"/>
      <c r="M624" s="59"/>
      <c r="N624" s="112"/>
    </row>
    <row r="6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111"/>
      <c r="M625" s="59"/>
      <c r="N625" s="112"/>
    </row>
    <row r="626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111"/>
      <c r="M626" s="59"/>
      <c r="N626" s="112"/>
    </row>
    <row r="627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111"/>
      <c r="M627" s="59"/>
      <c r="N627" s="112"/>
    </row>
    <row r="628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111"/>
      <c r="M628" s="59"/>
      <c r="N628" s="112"/>
    </row>
    <row r="629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111"/>
      <c r="M629" s="59"/>
      <c r="N629" s="112"/>
    </row>
    <row r="630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111"/>
      <c r="M630" s="59"/>
      <c r="N630" s="112"/>
    </row>
    <row r="63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111"/>
      <c r="M631" s="59"/>
      <c r="N631" s="112"/>
    </row>
    <row r="632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111"/>
      <c r="M632" s="59"/>
      <c r="N632" s="112"/>
    </row>
    <row r="633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111"/>
      <c r="M633" s="59"/>
      <c r="N633" s="112"/>
    </row>
    <row r="634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111"/>
      <c r="M634" s="59"/>
      <c r="N634" s="112"/>
    </row>
    <row r="63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111"/>
      <c r="M635" s="59"/>
      <c r="N635" s="112"/>
    </row>
    <row r="636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111"/>
      <c r="M636" s="59"/>
      <c r="N636" s="112"/>
    </row>
    <row r="637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111"/>
      <c r="M637" s="59"/>
      <c r="N637" s="112"/>
    </row>
    <row r="638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111"/>
      <c r="M638" s="59"/>
      <c r="N638" s="112"/>
    </row>
    <row r="639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111"/>
      <c r="M639" s="59"/>
      <c r="N639" s="112"/>
    </row>
    <row r="640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111"/>
      <c r="M640" s="59"/>
      <c r="N640" s="112"/>
    </row>
    <row r="64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111"/>
      <c r="M641" s="59"/>
      <c r="N641" s="112"/>
    </row>
    <row r="642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111"/>
      <c r="M642" s="59"/>
      <c r="N642" s="112"/>
    </row>
    <row r="643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111"/>
      <c r="M643" s="59"/>
      <c r="N643" s="112"/>
    </row>
    <row r="644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111"/>
      <c r="M644" s="59"/>
      <c r="N644" s="112"/>
    </row>
    <row r="64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111"/>
      <c r="M645" s="59"/>
      <c r="N645" s="112"/>
    </row>
    <row r="646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111"/>
      <c r="M646" s="59"/>
      <c r="N646" s="112"/>
    </row>
    <row r="647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111"/>
      <c r="M647" s="59"/>
      <c r="N647" s="112"/>
    </row>
    <row r="648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111"/>
      <c r="M648" s="59"/>
      <c r="N648" s="112"/>
    </row>
    <row r="649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111"/>
      <c r="M649" s="59"/>
      <c r="N649" s="112"/>
    </row>
    <row r="650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111"/>
      <c r="M650" s="59"/>
      <c r="N650" s="112"/>
    </row>
    <row r="65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111"/>
      <c r="M651" s="59"/>
      <c r="N651" s="112"/>
    </row>
    <row r="652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111"/>
      <c r="M652" s="59"/>
      <c r="N652" s="112"/>
    </row>
    <row r="653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111"/>
      <c r="M653" s="59"/>
      <c r="N653" s="112"/>
    </row>
    <row r="654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111"/>
      <c r="M654" s="59"/>
      <c r="N654" s="112"/>
    </row>
    <row r="65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111"/>
      <c r="M655" s="59"/>
      <c r="N655" s="112"/>
    </row>
    <row r="656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111"/>
      <c r="M656" s="59"/>
      <c r="N656" s="112"/>
    </row>
    <row r="657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111"/>
      <c r="M657" s="59"/>
      <c r="N657" s="112"/>
    </row>
    <row r="658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111"/>
      <c r="M658" s="59"/>
      <c r="N658" s="112"/>
    </row>
    <row r="659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111"/>
      <c r="M659" s="59"/>
      <c r="N659" s="112"/>
    </row>
    <row r="660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111"/>
      <c r="M660" s="59"/>
      <c r="N660" s="112"/>
    </row>
    <row r="66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111"/>
      <c r="M661" s="59"/>
      <c r="N661" s="112"/>
    </row>
    <row r="662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111"/>
      <c r="M662" s="59"/>
      <c r="N662" s="112"/>
    </row>
    <row r="663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111"/>
      <c r="M663" s="59"/>
      <c r="N663" s="112"/>
    </row>
    <row r="664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111"/>
      <c r="M664" s="59"/>
      <c r="N664" s="112"/>
    </row>
    <row r="66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111"/>
      <c r="M665" s="59"/>
      <c r="N665" s="112"/>
    </row>
    <row r="666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111"/>
      <c r="M666" s="59"/>
      <c r="N666" s="112"/>
    </row>
    <row r="667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111"/>
      <c r="M667" s="59"/>
      <c r="N667" s="112"/>
    </row>
    <row r="668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111"/>
      <c r="M668" s="59"/>
      <c r="N668" s="112"/>
    </row>
    <row r="669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111"/>
      <c r="M669" s="59"/>
      <c r="N669" s="112"/>
    </row>
    <row r="670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111"/>
      <c r="M670" s="59"/>
      <c r="N670" s="112"/>
    </row>
    <row r="67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111"/>
      <c r="M671" s="59"/>
      <c r="N671" s="112"/>
    </row>
    <row r="672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111"/>
      <c r="M672" s="59"/>
      <c r="N672" s="112"/>
    </row>
    <row r="673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111"/>
      <c r="M673" s="59"/>
      <c r="N673" s="112"/>
    </row>
    <row r="674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111"/>
      <c r="M674" s="59"/>
      <c r="N674" s="112"/>
    </row>
    <row r="67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111"/>
      <c r="M675" s="59"/>
      <c r="N675" s="112"/>
    </row>
    <row r="676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111"/>
      <c r="M676" s="59"/>
      <c r="N676" s="112"/>
    </row>
    <row r="677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111"/>
      <c r="M677" s="59"/>
      <c r="N677" s="112"/>
    </row>
    <row r="678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111"/>
      <c r="M678" s="59"/>
      <c r="N678" s="112"/>
    </row>
    <row r="679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111"/>
      <c r="M679" s="59"/>
      <c r="N679" s="112"/>
    </row>
    <row r="680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111"/>
      <c r="M680" s="59"/>
      <c r="N680" s="112"/>
    </row>
    <row r="68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111"/>
      <c r="M681" s="59"/>
      <c r="N681" s="112"/>
    </row>
    <row r="682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111"/>
      <c r="M682" s="59"/>
      <c r="N682" s="112"/>
    </row>
    <row r="683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111"/>
      <c r="M683" s="59"/>
      <c r="N683" s="112"/>
    </row>
    <row r="684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111"/>
      <c r="M684" s="59"/>
      <c r="N684" s="112"/>
    </row>
    <row r="68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111"/>
      <c r="M685" s="59"/>
      <c r="N685" s="112"/>
    </row>
    <row r="686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111"/>
      <c r="M686" s="59"/>
      <c r="N686" s="112"/>
    </row>
    <row r="687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111"/>
      <c r="M687" s="59"/>
      <c r="N687" s="112"/>
    </row>
    <row r="688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111"/>
      <c r="M688" s="59"/>
      <c r="N688" s="112"/>
    </row>
    <row r="689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111"/>
      <c r="M689" s="59"/>
      <c r="N689" s="112"/>
    </row>
    <row r="690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111"/>
      <c r="M690" s="59"/>
      <c r="N690" s="112"/>
    </row>
    <row r="69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111"/>
      <c r="M691" s="59"/>
      <c r="N691" s="112"/>
    </row>
    <row r="692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111"/>
      <c r="M692" s="59"/>
      <c r="N692" s="112"/>
    </row>
    <row r="693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111"/>
      <c r="M693" s="59"/>
      <c r="N693" s="112"/>
    </row>
    <row r="694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111"/>
      <c r="M694" s="59"/>
      <c r="N694" s="112"/>
    </row>
    <row r="69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111"/>
      <c r="M695" s="59"/>
      <c r="N695" s="112"/>
    </row>
    <row r="696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111"/>
      <c r="M696" s="59"/>
      <c r="N696" s="112"/>
    </row>
    <row r="697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111"/>
      <c r="M697" s="59"/>
      <c r="N697" s="112"/>
    </row>
    <row r="698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111"/>
      <c r="M698" s="59"/>
      <c r="N698" s="112"/>
    </row>
    <row r="699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111"/>
      <c r="M699" s="59"/>
      <c r="N699" s="112"/>
    </row>
    <row r="700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111"/>
      <c r="M700" s="59"/>
      <c r="N700" s="112"/>
    </row>
    <row r="70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111"/>
      <c r="M701" s="59"/>
      <c r="N701" s="112"/>
    </row>
    <row r="702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111"/>
      <c r="M702" s="59"/>
      <c r="N702" s="112"/>
    </row>
    <row r="703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111"/>
      <c r="M703" s="59"/>
      <c r="N703" s="112"/>
    </row>
    <row r="704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111"/>
      <c r="M704" s="59"/>
      <c r="N704" s="112"/>
    </row>
    <row r="70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111"/>
      <c r="M705" s="59"/>
      <c r="N705" s="112"/>
    </row>
    <row r="706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111"/>
      <c r="M706" s="59"/>
      <c r="N706" s="112"/>
    </row>
    <row r="707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111"/>
      <c r="M707" s="59"/>
      <c r="N707" s="112"/>
    </row>
    <row r="708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111"/>
      <c r="M708" s="59"/>
      <c r="N708" s="112"/>
    </row>
    <row r="709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111"/>
      <c r="M709" s="59"/>
      <c r="N709" s="112"/>
    </row>
    <row r="710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111"/>
      <c r="M710" s="59"/>
      <c r="N710" s="112"/>
    </row>
    <row r="71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111"/>
      <c r="M711" s="59"/>
      <c r="N711" s="112"/>
    </row>
    <row r="712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111"/>
      <c r="M712" s="59"/>
      <c r="N712" s="112"/>
    </row>
    <row r="713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111"/>
      <c r="M713" s="59"/>
      <c r="N713" s="112"/>
    </row>
    <row r="714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111"/>
      <c r="M714" s="59"/>
      <c r="N714" s="112"/>
    </row>
    <row r="71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111"/>
      <c r="M715" s="59"/>
      <c r="N715" s="112"/>
    </row>
    <row r="716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111"/>
      <c r="M716" s="59"/>
      <c r="N716" s="112"/>
    </row>
    <row r="717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111"/>
      <c r="M717" s="59"/>
      <c r="N717" s="112"/>
    </row>
    <row r="718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111"/>
      <c r="M718" s="59"/>
      <c r="N718" s="112"/>
    </row>
    <row r="719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111"/>
      <c r="M719" s="59"/>
      <c r="N719" s="112"/>
    </row>
    <row r="720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111"/>
      <c r="M720" s="59"/>
      <c r="N720" s="112"/>
    </row>
    <row r="72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111"/>
      <c r="M721" s="59"/>
      <c r="N721" s="112"/>
    </row>
    <row r="722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111"/>
      <c r="M722" s="59"/>
      <c r="N722" s="112"/>
    </row>
    <row r="723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111"/>
      <c r="M723" s="59"/>
      <c r="N723" s="112"/>
    </row>
    <row r="724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111"/>
      <c r="M724" s="59"/>
      <c r="N724" s="112"/>
    </row>
    <row r="7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111"/>
      <c r="M725" s="59"/>
      <c r="N725" s="112"/>
    </row>
    <row r="726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111"/>
      <c r="M726" s="59"/>
      <c r="N726" s="112"/>
    </row>
    <row r="727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111"/>
      <c r="M727" s="59"/>
      <c r="N727" s="112"/>
    </row>
    <row r="728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111"/>
      <c r="M728" s="59"/>
      <c r="N728" s="112"/>
    </row>
    <row r="729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111"/>
      <c r="M729" s="59"/>
      <c r="N729" s="112"/>
    </row>
    <row r="730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111"/>
      <c r="M730" s="59"/>
      <c r="N730" s="112"/>
    </row>
    <row r="73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111"/>
      <c r="M731" s="59"/>
      <c r="N731" s="112"/>
    </row>
    <row r="732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111"/>
      <c r="M732" s="59"/>
      <c r="N732" s="112"/>
    </row>
    <row r="733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111"/>
      <c r="M733" s="59"/>
      <c r="N733" s="112"/>
    </row>
    <row r="734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111"/>
      <c r="M734" s="59"/>
      <c r="N734" s="112"/>
    </row>
    <row r="73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111"/>
      <c r="M735" s="59"/>
      <c r="N735" s="112"/>
    </row>
    <row r="736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111"/>
      <c r="M736" s="59"/>
      <c r="N736" s="112"/>
    </row>
    <row r="737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111"/>
      <c r="M737" s="59"/>
      <c r="N737" s="112"/>
    </row>
    <row r="738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111"/>
      <c r="M738" s="59"/>
      <c r="N738" s="112"/>
    </row>
    <row r="739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111"/>
      <c r="M739" s="59"/>
      <c r="N739" s="112"/>
    </row>
    <row r="740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111"/>
      <c r="M740" s="59"/>
      <c r="N740" s="112"/>
    </row>
    <row r="74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111"/>
      <c r="M741" s="59"/>
      <c r="N741" s="112"/>
    </row>
    <row r="742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111"/>
      <c r="M742" s="59"/>
      <c r="N742" s="112"/>
    </row>
    <row r="743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111"/>
      <c r="M743" s="59"/>
      <c r="N743" s="112"/>
    </row>
    <row r="744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111"/>
      <c r="M744" s="59"/>
      <c r="N744" s="112"/>
    </row>
    <row r="74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111"/>
      <c r="M745" s="59"/>
      <c r="N745" s="112"/>
    </row>
    <row r="746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111"/>
      <c r="M746" s="59"/>
      <c r="N746" s="112"/>
    </row>
    <row r="747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111"/>
      <c r="M747" s="59"/>
      <c r="N747" s="112"/>
    </row>
    <row r="748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111"/>
      <c r="M748" s="59"/>
      <c r="N748" s="112"/>
    </row>
    <row r="749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111"/>
      <c r="M749" s="59"/>
      <c r="N749" s="112"/>
    </row>
    <row r="750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111"/>
      <c r="M750" s="59"/>
      <c r="N750" s="112"/>
    </row>
    <row r="75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111"/>
      <c r="M751" s="59"/>
      <c r="N751" s="112"/>
    </row>
    <row r="752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111"/>
      <c r="M752" s="59"/>
      <c r="N752" s="112"/>
    </row>
    <row r="753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111"/>
      <c r="M753" s="59"/>
      <c r="N753" s="112"/>
    </row>
    <row r="754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111"/>
      <c r="M754" s="59"/>
      <c r="N754" s="112"/>
    </row>
    <row r="75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111"/>
      <c r="M755" s="59"/>
      <c r="N755" s="112"/>
    </row>
    <row r="756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111"/>
      <c r="M756" s="59"/>
      <c r="N756" s="112"/>
    </row>
    <row r="757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111"/>
      <c r="M757" s="59"/>
      <c r="N757" s="112"/>
    </row>
    <row r="758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111"/>
      <c r="M758" s="59"/>
      <c r="N758" s="112"/>
    </row>
    <row r="759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111"/>
      <c r="M759" s="59"/>
      <c r="N759" s="112"/>
    </row>
    <row r="760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111"/>
      <c r="M760" s="59"/>
      <c r="N760" s="112"/>
    </row>
    <row r="76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111"/>
      <c r="M761" s="59"/>
      <c r="N761" s="112"/>
    </row>
    <row r="762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111"/>
      <c r="M762" s="59"/>
      <c r="N762" s="112"/>
    </row>
    <row r="763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111"/>
      <c r="M763" s="59"/>
      <c r="N763" s="112"/>
    </row>
    <row r="764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111"/>
      <c r="M764" s="59"/>
      <c r="N764" s="112"/>
    </row>
    <row r="76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111"/>
      <c r="M765" s="59"/>
      <c r="N765" s="112"/>
    </row>
    <row r="766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111"/>
      <c r="M766" s="59"/>
      <c r="N766" s="112"/>
    </row>
    <row r="767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111"/>
      <c r="M767" s="59"/>
      <c r="N767" s="112"/>
    </row>
    <row r="768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111"/>
      <c r="M768" s="59"/>
      <c r="N768" s="112"/>
    </row>
    <row r="769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111"/>
      <c r="M769" s="59"/>
      <c r="N769" s="112"/>
    </row>
    <row r="770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111"/>
      <c r="M770" s="59"/>
      <c r="N770" s="112"/>
    </row>
    <row r="77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111"/>
      <c r="M771" s="59"/>
      <c r="N771" s="112"/>
    </row>
    <row r="772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111"/>
      <c r="M772" s="59"/>
      <c r="N772" s="112"/>
    </row>
    <row r="773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111"/>
      <c r="M773" s="59"/>
      <c r="N773" s="112"/>
    </row>
    <row r="774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111"/>
      <c r="M774" s="59"/>
      <c r="N774" s="112"/>
    </row>
    <row r="77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111"/>
      <c r="M775" s="59"/>
      <c r="N775" s="112"/>
    </row>
    <row r="776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111"/>
      <c r="M776" s="59"/>
      <c r="N776" s="112"/>
    </row>
    <row r="777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111"/>
      <c r="M777" s="59"/>
      <c r="N777" s="112"/>
    </row>
    <row r="778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111"/>
      <c r="M778" s="59"/>
      <c r="N778" s="112"/>
    </row>
    <row r="779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111"/>
      <c r="M779" s="59"/>
      <c r="N779" s="112"/>
    </row>
    <row r="780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111"/>
      <c r="M780" s="59"/>
      <c r="N780" s="112"/>
    </row>
    <row r="78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111"/>
      <c r="M781" s="59"/>
      <c r="N781" s="112"/>
    </row>
    <row r="782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111"/>
      <c r="M782" s="59"/>
      <c r="N782" s="112"/>
    </row>
    <row r="783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111"/>
      <c r="M783" s="59"/>
      <c r="N783" s="112"/>
    </row>
    <row r="784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111"/>
      <c r="M784" s="59"/>
      <c r="N784" s="112"/>
    </row>
    <row r="78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111"/>
      <c r="M785" s="59"/>
      <c r="N785" s="112"/>
    </row>
    <row r="786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111"/>
      <c r="M786" s="59"/>
      <c r="N786" s="112"/>
    </row>
    <row r="787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111"/>
      <c r="M787" s="59"/>
      <c r="N787" s="112"/>
    </row>
    <row r="788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111"/>
      <c r="M788" s="59"/>
      <c r="N788" s="112"/>
    </row>
    <row r="789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111"/>
      <c r="M789" s="59"/>
      <c r="N789" s="112"/>
    </row>
    <row r="790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111"/>
      <c r="M790" s="59"/>
      <c r="N790" s="112"/>
    </row>
    <row r="79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111"/>
      <c r="M791" s="59"/>
      <c r="N791" s="112"/>
    </row>
    <row r="792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111"/>
      <c r="M792" s="59"/>
      <c r="N792" s="112"/>
    </row>
    <row r="793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111"/>
      <c r="M793" s="59"/>
      <c r="N793" s="112"/>
    </row>
    <row r="794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111"/>
      <c r="M794" s="59"/>
      <c r="N794" s="112"/>
    </row>
    <row r="79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111"/>
      <c r="M795" s="59"/>
      <c r="N795" s="112"/>
    </row>
    <row r="796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111"/>
      <c r="M796" s="59"/>
      <c r="N796" s="112"/>
    </row>
    <row r="797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111"/>
      <c r="M797" s="59"/>
      <c r="N797" s="112"/>
    </row>
    <row r="798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111"/>
      <c r="M798" s="59"/>
      <c r="N798" s="112"/>
    </row>
    <row r="799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111"/>
      <c r="M799" s="59"/>
      <c r="N799" s="112"/>
    </row>
    <row r="800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111"/>
      <c r="M800" s="59"/>
      <c r="N800" s="112"/>
    </row>
    <row r="80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111"/>
      <c r="M801" s="59"/>
      <c r="N801" s="112"/>
    </row>
    <row r="802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111"/>
      <c r="M802" s="59"/>
      <c r="N802" s="112"/>
    </row>
    <row r="803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111"/>
      <c r="M803" s="59"/>
      <c r="N803" s="112"/>
    </row>
    <row r="804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111"/>
      <c r="M804" s="59"/>
      <c r="N804" s="112"/>
    </row>
    <row r="80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111"/>
      <c r="M805" s="59"/>
      <c r="N805" s="112"/>
    </row>
    <row r="806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111"/>
      <c r="M806" s="59"/>
      <c r="N806" s="112"/>
    </row>
    <row r="807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111"/>
      <c r="M807" s="59"/>
      <c r="N807" s="112"/>
    </row>
    <row r="808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111"/>
      <c r="M808" s="59"/>
      <c r="N808" s="112"/>
    </row>
    <row r="809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111"/>
      <c r="M809" s="59"/>
      <c r="N809" s="112"/>
    </row>
    <row r="810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111"/>
      <c r="M810" s="59"/>
      <c r="N810" s="112"/>
    </row>
    <row r="81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111"/>
      <c r="M811" s="59"/>
      <c r="N811" s="112"/>
    </row>
    <row r="812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111"/>
      <c r="M812" s="59"/>
      <c r="N812" s="112"/>
    </row>
    <row r="813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111"/>
      <c r="M813" s="59"/>
      <c r="N813" s="112"/>
    </row>
    <row r="814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111"/>
      <c r="M814" s="59"/>
      <c r="N814" s="112"/>
    </row>
    <row r="81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111"/>
      <c r="M815" s="59"/>
      <c r="N815" s="112"/>
    </row>
    <row r="816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111"/>
      <c r="M816" s="59"/>
      <c r="N816" s="112"/>
    </row>
    <row r="817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111"/>
      <c r="M817" s="59"/>
      <c r="N817" s="112"/>
    </row>
    <row r="818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111"/>
      <c r="M818" s="59"/>
      <c r="N818" s="112"/>
    </row>
    <row r="819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111"/>
      <c r="M819" s="59"/>
      <c r="N819" s="112"/>
    </row>
    <row r="820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111"/>
      <c r="M820" s="59"/>
      <c r="N820" s="112"/>
    </row>
    <row r="82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111"/>
      <c r="M821" s="59"/>
      <c r="N821" s="112"/>
    </row>
    <row r="822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111"/>
      <c r="M822" s="59"/>
      <c r="N822" s="112"/>
    </row>
    <row r="823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111"/>
      <c r="M823" s="59"/>
      <c r="N823" s="112"/>
    </row>
    <row r="824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111"/>
      <c r="M824" s="59"/>
      <c r="N824" s="112"/>
    </row>
    <row r="82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111"/>
      <c r="M825" s="59"/>
      <c r="N825" s="112"/>
    </row>
    <row r="826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111"/>
      <c r="M826" s="59"/>
      <c r="N826" s="112"/>
    </row>
    <row r="827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111"/>
      <c r="M827" s="59"/>
      <c r="N827" s="112"/>
    </row>
    <row r="828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111"/>
      <c r="M828" s="59"/>
      <c r="N828" s="112"/>
    </row>
    <row r="829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111"/>
      <c r="M829" s="59"/>
      <c r="N829" s="112"/>
    </row>
    <row r="830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111"/>
      <c r="M830" s="59"/>
      <c r="N830" s="112"/>
    </row>
    <row r="83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111"/>
      <c r="M831" s="59"/>
      <c r="N831" s="112"/>
    </row>
    <row r="832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111"/>
      <c r="M832" s="59"/>
      <c r="N832" s="112"/>
    </row>
    <row r="833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111"/>
      <c r="M833" s="59"/>
      <c r="N833" s="112"/>
    </row>
    <row r="834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111"/>
      <c r="M834" s="59"/>
      <c r="N834" s="112"/>
    </row>
    <row r="83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111"/>
      <c r="M835" s="59"/>
      <c r="N835" s="112"/>
    </row>
    <row r="836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111"/>
      <c r="M836" s="59"/>
      <c r="N836" s="112"/>
    </row>
    <row r="837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111"/>
      <c r="M837" s="59"/>
      <c r="N837" s="112"/>
    </row>
    <row r="838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111"/>
      <c r="M838" s="59"/>
      <c r="N838" s="112"/>
    </row>
    <row r="839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111"/>
      <c r="M839" s="59"/>
      <c r="N839" s="112"/>
    </row>
    <row r="840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111"/>
      <c r="M840" s="59"/>
      <c r="N840" s="112"/>
    </row>
    <row r="84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111"/>
      <c r="M841" s="59"/>
      <c r="N841" s="112"/>
    </row>
    <row r="842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111"/>
      <c r="M842" s="59"/>
      <c r="N842" s="112"/>
    </row>
    <row r="843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111"/>
      <c r="M843" s="59"/>
      <c r="N843" s="112"/>
    </row>
    <row r="844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111"/>
      <c r="M844" s="59"/>
      <c r="N844" s="112"/>
    </row>
    <row r="84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111"/>
      <c r="M845" s="59"/>
      <c r="N845" s="112"/>
    </row>
    <row r="846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111"/>
      <c r="M846" s="59"/>
      <c r="N846" s="112"/>
    </row>
    <row r="847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111"/>
      <c r="M847" s="59"/>
      <c r="N847" s="112"/>
    </row>
    <row r="848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111"/>
      <c r="M848" s="59"/>
      <c r="N848" s="112"/>
    </row>
    <row r="849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111"/>
      <c r="M849" s="59"/>
      <c r="N849" s="112"/>
    </row>
    <row r="850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111"/>
      <c r="M850" s="59"/>
      <c r="N850" s="112"/>
    </row>
    <row r="85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111"/>
      <c r="M851" s="59"/>
      <c r="N851" s="112"/>
    </row>
    <row r="852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111"/>
      <c r="M852" s="59"/>
      <c r="N852" s="112"/>
    </row>
    <row r="853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111"/>
      <c r="M853" s="59"/>
      <c r="N853" s="112"/>
    </row>
    <row r="854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111"/>
      <c r="M854" s="59"/>
      <c r="N854" s="112"/>
    </row>
    <row r="85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111"/>
      <c r="M855" s="59"/>
      <c r="N855" s="112"/>
    </row>
    <row r="856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111"/>
      <c r="M856" s="59"/>
      <c r="N856" s="112"/>
    </row>
    <row r="857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111"/>
      <c r="M857" s="59"/>
      <c r="N857" s="112"/>
    </row>
    <row r="858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111"/>
      <c r="M858" s="59"/>
      <c r="N858" s="112"/>
    </row>
    <row r="859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111"/>
      <c r="M859" s="59"/>
      <c r="N859" s="112"/>
    </row>
    <row r="860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111"/>
      <c r="M860" s="59"/>
      <c r="N860" s="112"/>
    </row>
    <row r="86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111"/>
      <c r="M861" s="59"/>
      <c r="N861" s="112"/>
    </row>
    <row r="862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111"/>
      <c r="M862" s="59"/>
      <c r="N862" s="112"/>
    </row>
    <row r="863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111"/>
      <c r="M863" s="59"/>
      <c r="N863" s="112"/>
    </row>
    <row r="864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111"/>
      <c r="M864" s="59"/>
      <c r="N864" s="112"/>
    </row>
    <row r="86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111"/>
      <c r="M865" s="59"/>
      <c r="N865" s="112"/>
    </row>
    <row r="866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111"/>
      <c r="M866" s="59"/>
      <c r="N866" s="112"/>
    </row>
    <row r="867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111"/>
      <c r="M867" s="59"/>
      <c r="N867" s="112"/>
    </row>
    <row r="868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111"/>
      <c r="M868" s="59"/>
      <c r="N868" s="112"/>
    </row>
    <row r="869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111"/>
      <c r="M869" s="59"/>
      <c r="N869" s="112"/>
    </row>
    <row r="870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111"/>
      <c r="M870" s="59"/>
      <c r="N870" s="112"/>
    </row>
    <row r="87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111"/>
      <c r="M871" s="59"/>
      <c r="N871" s="112"/>
    </row>
    <row r="872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111"/>
      <c r="M872" s="59"/>
      <c r="N872" s="112"/>
    </row>
    <row r="873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111"/>
      <c r="M873" s="59"/>
      <c r="N873" s="112"/>
    </row>
    <row r="874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111"/>
      <c r="M874" s="59"/>
      <c r="N874" s="112"/>
    </row>
    <row r="87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111"/>
      <c r="M875" s="59"/>
      <c r="N875" s="112"/>
    </row>
    <row r="876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111"/>
      <c r="M876" s="59"/>
      <c r="N876" s="112"/>
    </row>
    <row r="877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111"/>
      <c r="M877" s="59"/>
      <c r="N877" s="112"/>
    </row>
    <row r="878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111"/>
      <c r="M878" s="59"/>
      <c r="N878" s="112"/>
    </row>
    <row r="879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111"/>
      <c r="M879" s="59"/>
      <c r="N879" s="112"/>
    </row>
    <row r="880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111"/>
      <c r="M880" s="59"/>
      <c r="N880" s="112"/>
    </row>
    <row r="88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111"/>
      <c r="M881" s="59"/>
      <c r="N881" s="112"/>
    </row>
    <row r="882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111"/>
      <c r="M882" s="59"/>
      <c r="N882" s="112"/>
    </row>
    <row r="883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111"/>
      <c r="M883" s="59"/>
      <c r="N883" s="112"/>
    </row>
    <row r="884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111"/>
      <c r="M884" s="59"/>
      <c r="N884" s="112"/>
    </row>
    <row r="88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111"/>
      <c r="M885" s="59"/>
      <c r="N885" s="112"/>
    </row>
    <row r="886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111"/>
      <c r="M886" s="59"/>
      <c r="N886" s="112"/>
    </row>
    <row r="887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111"/>
      <c r="M887" s="59"/>
      <c r="N887" s="112"/>
    </row>
    <row r="888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111"/>
      <c r="M888" s="59"/>
      <c r="N888" s="112"/>
    </row>
    <row r="889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111"/>
      <c r="M889" s="59"/>
      <c r="N889" s="112"/>
    </row>
    <row r="890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111"/>
      <c r="M890" s="59"/>
      <c r="N890" s="112"/>
    </row>
    <row r="89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111"/>
      <c r="M891" s="59"/>
      <c r="N891" s="112"/>
    </row>
    <row r="892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111"/>
      <c r="M892" s="59"/>
      <c r="N892" s="112"/>
    </row>
    <row r="893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111"/>
      <c r="M893" s="59"/>
      <c r="N893" s="112"/>
    </row>
    <row r="894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111"/>
      <c r="M894" s="59"/>
      <c r="N894" s="112"/>
    </row>
    <row r="89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111"/>
      <c r="M895" s="59"/>
      <c r="N895" s="112"/>
    </row>
    <row r="896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111"/>
      <c r="M896" s="59"/>
      <c r="N896" s="112"/>
    </row>
    <row r="897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111"/>
      <c r="M897" s="59"/>
      <c r="N897" s="112"/>
    </row>
    <row r="898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111"/>
      <c r="M898" s="59"/>
      <c r="N898" s="112"/>
    </row>
    <row r="899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111"/>
      <c r="M899" s="59"/>
      <c r="N899" s="112"/>
    </row>
    <row r="900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111"/>
      <c r="M900" s="59"/>
      <c r="N900" s="112"/>
    </row>
    <row r="90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111"/>
      <c r="M901" s="59"/>
      <c r="N901" s="112"/>
    </row>
    <row r="902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111"/>
      <c r="M902" s="59"/>
      <c r="N902" s="112"/>
    </row>
    <row r="903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111"/>
      <c r="M903" s="59"/>
      <c r="N903" s="112"/>
    </row>
    <row r="904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111"/>
      <c r="M904" s="59"/>
      <c r="N904" s="112"/>
    </row>
    <row r="90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111"/>
      <c r="M905" s="59"/>
      <c r="N905" s="112"/>
    </row>
    <row r="906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111"/>
      <c r="M906" s="59"/>
      <c r="N906" s="112"/>
    </row>
    <row r="907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111"/>
      <c r="M907" s="59"/>
      <c r="N907" s="112"/>
    </row>
    <row r="908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111"/>
      <c r="M908" s="59"/>
      <c r="N908" s="112"/>
    </row>
    <row r="909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111"/>
      <c r="M909" s="59"/>
      <c r="N909" s="112"/>
    </row>
    <row r="910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111"/>
      <c r="M910" s="59"/>
      <c r="N910" s="112"/>
    </row>
    <row r="91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111"/>
      <c r="M911" s="59"/>
      <c r="N911" s="112"/>
    </row>
    <row r="912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111"/>
      <c r="M912" s="59"/>
      <c r="N912" s="112"/>
    </row>
    <row r="913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111"/>
      <c r="M913" s="59"/>
      <c r="N913" s="112"/>
    </row>
    <row r="914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111"/>
      <c r="M914" s="59"/>
      <c r="N914" s="112"/>
    </row>
    <row r="91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111"/>
      <c r="M915" s="59"/>
      <c r="N915" s="112"/>
    </row>
    <row r="916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111"/>
      <c r="M916" s="59"/>
      <c r="N916" s="112"/>
    </row>
    <row r="917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111"/>
      <c r="M917" s="59"/>
      <c r="N917" s="112"/>
    </row>
    <row r="918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111"/>
      <c r="M918" s="59"/>
      <c r="N918" s="112"/>
    </row>
    <row r="919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111"/>
      <c r="M919" s="59"/>
      <c r="N919" s="112"/>
    </row>
    <row r="920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111"/>
      <c r="M920" s="59"/>
      <c r="N920" s="112"/>
    </row>
    <row r="92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111"/>
      <c r="M921" s="59"/>
      <c r="N921" s="112"/>
    </row>
    <row r="922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111"/>
      <c r="M922" s="59"/>
      <c r="N922" s="112"/>
    </row>
    <row r="923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111"/>
      <c r="M923" s="59"/>
      <c r="N923" s="112"/>
    </row>
    <row r="924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111"/>
      <c r="M924" s="59"/>
      <c r="N924" s="112"/>
    </row>
    <row r="92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111"/>
      <c r="M925" s="59"/>
      <c r="N925" s="112"/>
    </row>
    <row r="926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111"/>
      <c r="M926" s="59"/>
      <c r="N926" s="112"/>
    </row>
    <row r="927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111"/>
      <c r="M927" s="59"/>
      <c r="N927" s="112"/>
    </row>
    <row r="928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111"/>
      <c r="M928" s="59"/>
      <c r="N928" s="112"/>
    </row>
    <row r="929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111"/>
      <c r="M929" s="59"/>
      <c r="N929" s="112"/>
    </row>
    <row r="930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111"/>
      <c r="M930" s="59"/>
      <c r="N930" s="112"/>
    </row>
    <row r="93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111"/>
      <c r="M931" s="59"/>
      <c r="N931" s="112"/>
    </row>
    <row r="932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111"/>
      <c r="M932" s="59"/>
      <c r="N932" s="112"/>
    </row>
    <row r="933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111"/>
      <c r="M933" s="59"/>
      <c r="N933" s="112"/>
    </row>
    <row r="934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111"/>
      <c r="M934" s="59"/>
      <c r="N934" s="112"/>
    </row>
    <row r="93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111"/>
      <c r="M935" s="59"/>
      <c r="N935" s="112"/>
    </row>
    <row r="936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111"/>
      <c r="M936" s="59"/>
      <c r="N936" s="112"/>
    </row>
    <row r="937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111"/>
      <c r="M937" s="59"/>
      <c r="N937" s="112"/>
    </row>
    <row r="938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111"/>
      <c r="M938" s="59"/>
      <c r="N938" s="112"/>
    </row>
    <row r="939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111"/>
      <c r="M939" s="59"/>
      <c r="N939" s="112"/>
    </row>
    <row r="940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111"/>
      <c r="M940" s="59"/>
      <c r="N940" s="112"/>
    </row>
    <row r="94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111"/>
      <c r="M941" s="59"/>
      <c r="N941" s="112"/>
    </row>
    <row r="942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111"/>
      <c r="M942" s="59"/>
      <c r="N942" s="112"/>
    </row>
    <row r="943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111"/>
      <c r="M943" s="59"/>
      <c r="N943" s="112"/>
    </row>
    <row r="944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111"/>
      <c r="M944" s="59"/>
      <c r="N944" s="112"/>
    </row>
    <row r="94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111"/>
      <c r="M945" s="59"/>
      <c r="N945" s="112"/>
    </row>
    <row r="946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111"/>
      <c r="M946" s="59"/>
      <c r="N946" s="112"/>
    </row>
    <row r="947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111"/>
      <c r="M947" s="59"/>
      <c r="N947" s="112"/>
    </row>
    <row r="948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111"/>
      <c r="M948" s="59"/>
      <c r="N948" s="112"/>
    </row>
    <row r="949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111"/>
      <c r="M949" s="59"/>
      <c r="N949" s="112"/>
    </row>
    <row r="950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111"/>
      <c r="M950" s="59"/>
      <c r="N950" s="112"/>
    </row>
    <row r="95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111"/>
      <c r="M951" s="59"/>
      <c r="N951" s="112"/>
    </row>
    <row r="952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111"/>
      <c r="M952" s="59"/>
      <c r="N952" s="112"/>
    </row>
    <row r="953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111"/>
      <c r="M953" s="59"/>
      <c r="N953" s="112"/>
    </row>
    <row r="954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111"/>
      <c r="M954" s="59"/>
      <c r="N954" s="112"/>
    </row>
    <row r="95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111"/>
      <c r="M955" s="59"/>
      <c r="N955" s="112"/>
    </row>
    <row r="956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111"/>
      <c r="M956" s="59"/>
      <c r="N956" s="112"/>
    </row>
    <row r="957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111"/>
      <c r="M957" s="59"/>
      <c r="N957" s="112"/>
    </row>
    <row r="958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111"/>
      <c r="M958" s="59"/>
      <c r="N958" s="112"/>
    </row>
    <row r="959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111"/>
      <c r="M959" s="59"/>
      <c r="N959" s="112"/>
    </row>
    <row r="960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111"/>
      <c r="M960" s="59"/>
      <c r="N960" s="112"/>
    </row>
    <row r="96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111"/>
      <c r="M961" s="59"/>
      <c r="N961" s="112"/>
    </row>
    <row r="962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111"/>
      <c r="M962" s="59"/>
      <c r="N962" s="112"/>
    </row>
    <row r="963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111"/>
      <c r="M963" s="59"/>
      <c r="N963" s="112"/>
    </row>
    <row r="964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111"/>
      <c r="M964" s="59"/>
      <c r="N964" s="112"/>
    </row>
    <row r="965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111"/>
      <c r="M965" s="59"/>
      <c r="N965" s="112"/>
    </row>
    <row r="966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111"/>
      <c r="M966" s="59"/>
      <c r="N966" s="112"/>
    </row>
    <row r="967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111"/>
      <c r="M967" s="59"/>
      <c r="N967" s="112"/>
    </row>
    <row r="968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111"/>
      <c r="M968" s="59"/>
      <c r="N968" s="112"/>
    </row>
    <row r="969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111"/>
      <c r="M969" s="59"/>
      <c r="N969" s="112"/>
    </row>
    <row r="970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111"/>
      <c r="M970" s="59"/>
      <c r="N970" s="112"/>
    </row>
    <row r="97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111"/>
      <c r="M971" s="59"/>
      <c r="N971" s="112"/>
    </row>
    <row r="972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111"/>
      <c r="M972" s="59"/>
      <c r="N972" s="112"/>
    </row>
    <row r="973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111"/>
      <c r="M973" s="59"/>
      <c r="N973" s="112"/>
    </row>
    <row r="974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111"/>
      <c r="M974" s="59"/>
      <c r="N974" s="112"/>
    </row>
    <row r="975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111"/>
      <c r="M975" s="59"/>
      <c r="N975" s="112"/>
    </row>
    <row r="976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111"/>
      <c r="M976" s="59"/>
      <c r="N976" s="112"/>
    </row>
    <row r="977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111"/>
      <c r="M977" s="59"/>
      <c r="N977" s="112"/>
    </row>
    <row r="978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111"/>
      <c r="M978" s="59"/>
      <c r="N978" s="112"/>
    </row>
    <row r="979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111"/>
      <c r="M979" s="59"/>
      <c r="N979" s="112"/>
    </row>
    <row r="980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111"/>
      <c r="M980" s="59"/>
      <c r="N980" s="112"/>
    </row>
    <row r="98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111"/>
      <c r="M981" s="59"/>
      <c r="N981" s="112"/>
    </row>
    <row r="982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111"/>
      <c r="M982" s="59"/>
      <c r="N982" s="112"/>
    </row>
    <row r="983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111"/>
      <c r="M983" s="59"/>
      <c r="N983" s="112"/>
    </row>
    <row r="984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111"/>
      <c r="M984" s="59"/>
      <c r="N984" s="112"/>
    </row>
    <row r="985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111"/>
      <c r="M985" s="59"/>
      <c r="N985" s="112"/>
    </row>
    <row r="986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111"/>
      <c r="M986" s="59"/>
      <c r="N986" s="112"/>
    </row>
    <row r="987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111"/>
      <c r="M987" s="59"/>
      <c r="N987" s="112"/>
    </row>
    <row r="988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111"/>
      <c r="M988" s="59"/>
      <c r="N988" s="112"/>
    </row>
    <row r="989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111"/>
      <c r="M989" s="59"/>
      <c r="N989" s="112"/>
    </row>
    <row r="990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111"/>
      <c r="M990" s="59"/>
      <c r="N990" s="112"/>
    </row>
    <row r="99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111"/>
      <c r="M991" s="59"/>
      <c r="N991" s="112"/>
    </row>
    <row r="992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111"/>
      <c r="M992" s="59"/>
      <c r="N992" s="112"/>
    </row>
    <row r="993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111"/>
      <c r="M993" s="59"/>
      <c r="N993" s="112"/>
    </row>
    <row r="994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111"/>
      <c r="M994" s="59"/>
      <c r="N994" s="112"/>
    </row>
    <row r="995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111"/>
      <c r="M995" s="59"/>
      <c r="N995" s="112"/>
    </row>
    <row r="996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111"/>
      <c r="M996" s="59"/>
      <c r="N996" s="112"/>
    </row>
    <row r="997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111"/>
      <c r="M997" s="59"/>
      <c r="N997" s="112"/>
    </row>
    <row r="998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111"/>
      <c r="M998" s="59"/>
      <c r="N998" s="112"/>
    </row>
    <row r="999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111"/>
      <c r="M999" s="59"/>
      <c r="N999" s="112"/>
    </row>
    <row r="1000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111"/>
      <c r="M1000" s="59"/>
      <c r="N1000" s="112"/>
    </row>
    <row r="1001">
      <c r="A1001" s="59"/>
      <c r="B1001" s="59"/>
      <c r="C1001" s="59"/>
      <c r="D1001" s="59"/>
      <c r="E1001" s="59"/>
      <c r="F1001" s="59"/>
      <c r="G1001" s="59"/>
      <c r="H1001" s="59"/>
      <c r="I1001" s="59"/>
      <c r="J1001" s="59"/>
      <c r="K1001" s="59"/>
      <c r="L1001" s="111"/>
      <c r="M1001" s="59"/>
      <c r="N1001" s="112"/>
    </row>
    <row r="1002">
      <c r="A1002" s="59"/>
      <c r="B1002" s="59"/>
      <c r="C1002" s="59"/>
      <c r="D1002" s="59"/>
      <c r="E1002" s="59"/>
      <c r="F1002" s="59"/>
      <c r="G1002" s="59"/>
      <c r="H1002" s="59"/>
      <c r="I1002" s="59"/>
      <c r="J1002" s="59"/>
      <c r="K1002" s="59"/>
      <c r="L1002" s="111"/>
      <c r="M1002" s="59"/>
      <c r="N1002" s="112"/>
    </row>
    <row r="1003">
      <c r="A1003" s="59"/>
      <c r="B1003" s="59"/>
      <c r="C1003" s="59"/>
      <c r="D1003" s="59"/>
      <c r="E1003" s="59"/>
      <c r="F1003" s="59"/>
      <c r="G1003" s="59"/>
      <c r="H1003" s="59"/>
      <c r="I1003" s="59"/>
      <c r="J1003" s="59"/>
      <c r="K1003" s="59"/>
      <c r="L1003" s="111"/>
      <c r="M1003" s="59"/>
      <c r="N1003" s="112"/>
    </row>
    <row r="1004">
      <c r="A1004" s="59"/>
      <c r="B1004" s="59"/>
      <c r="C1004" s="59"/>
      <c r="D1004" s="59"/>
      <c r="E1004" s="59"/>
      <c r="F1004" s="59"/>
      <c r="G1004" s="59"/>
      <c r="H1004" s="59"/>
      <c r="I1004" s="59"/>
      <c r="J1004" s="59"/>
      <c r="K1004" s="59"/>
      <c r="L1004" s="111"/>
      <c r="M1004" s="59"/>
      <c r="N1004" s="112"/>
    </row>
    <row r="1005">
      <c r="A1005" s="59"/>
      <c r="B1005" s="59"/>
      <c r="C1005" s="59"/>
      <c r="D1005" s="59"/>
      <c r="E1005" s="59"/>
      <c r="F1005" s="59"/>
      <c r="G1005" s="59"/>
      <c r="H1005" s="59"/>
      <c r="I1005" s="59"/>
      <c r="J1005" s="59"/>
      <c r="K1005" s="59"/>
      <c r="L1005" s="111"/>
      <c r="M1005" s="59"/>
      <c r="N1005" s="112"/>
    </row>
    <row r="1006">
      <c r="A1006" s="59"/>
      <c r="B1006" s="59"/>
      <c r="C1006" s="59"/>
      <c r="D1006" s="59"/>
      <c r="E1006" s="59"/>
      <c r="F1006" s="59"/>
      <c r="G1006" s="59"/>
      <c r="H1006" s="59"/>
      <c r="I1006" s="59"/>
      <c r="J1006" s="59"/>
      <c r="K1006" s="59"/>
      <c r="L1006" s="111"/>
      <c r="M1006" s="59"/>
      <c r="N1006" s="112"/>
    </row>
    <row r="1007">
      <c r="A1007" s="59"/>
      <c r="B1007" s="59"/>
      <c r="C1007" s="59"/>
      <c r="D1007" s="59"/>
      <c r="E1007" s="59"/>
      <c r="F1007" s="59"/>
      <c r="G1007" s="59"/>
      <c r="H1007" s="59"/>
      <c r="I1007" s="59"/>
      <c r="J1007" s="59"/>
      <c r="K1007" s="59"/>
      <c r="L1007" s="111"/>
      <c r="M1007" s="59"/>
      <c r="N1007" s="112"/>
    </row>
    <row r="1008">
      <c r="A1008" s="59"/>
      <c r="B1008" s="59"/>
      <c r="C1008" s="59"/>
      <c r="D1008" s="59"/>
      <c r="E1008" s="59"/>
      <c r="F1008" s="59"/>
      <c r="G1008" s="59"/>
      <c r="H1008" s="59"/>
      <c r="I1008" s="59"/>
      <c r="J1008" s="59"/>
      <c r="K1008" s="59"/>
      <c r="L1008" s="111"/>
      <c r="M1008" s="59"/>
      <c r="N1008" s="112"/>
    </row>
    <row r="1009">
      <c r="A1009" s="59"/>
      <c r="B1009" s="59"/>
      <c r="C1009" s="59"/>
      <c r="D1009" s="59"/>
      <c r="E1009" s="59"/>
      <c r="F1009" s="59"/>
      <c r="G1009" s="59"/>
      <c r="H1009" s="59"/>
      <c r="I1009" s="59"/>
      <c r="J1009" s="59"/>
      <c r="K1009" s="59"/>
      <c r="L1009" s="111"/>
      <c r="M1009" s="59"/>
      <c r="N1009" s="112"/>
    </row>
    <row r="1010">
      <c r="A1010" s="59"/>
      <c r="B1010" s="59"/>
      <c r="C1010" s="59"/>
      <c r="D1010" s="59"/>
      <c r="E1010" s="59"/>
      <c r="F1010" s="59"/>
      <c r="G1010" s="59"/>
      <c r="H1010" s="59"/>
      <c r="I1010" s="59"/>
      <c r="J1010" s="59"/>
      <c r="K1010" s="59"/>
      <c r="L1010" s="111"/>
      <c r="M1010" s="59"/>
      <c r="N1010" s="112"/>
    </row>
    <row r="1011">
      <c r="A1011" s="59"/>
      <c r="B1011" s="59"/>
      <c r="C1011" s="59"/>
      <c r="D1011" s="59"/>
      <c r="E1011" s="59"/>
      <c r="F1011" s="59"/>
      <c r="G1011" s="59"/>
      <c r="H1011" s="59"/>
      <c r="I1011" s="59"/>
      <c r="J1011" s="59"/>
      <c r="K1011" s="59"/>
      <c r="L1011" s="111"/>
      <c r="M1011" s="59"/>
      <c r="N1011" s="112"/>
    </row>
    <row r="1012">
      <c r="A1012" s="59"/>
      <c r="B1012" s="59"/>
      <c r="C1012" s="59"/>
      <c r="D1012" s="59"/>
      <c r="E1012" s="59"/>
      <c r="F1012" s="59"/>
      <c r="G1012" s="59"/>
      <c r="H1012" s="59"/>
      <c r="I1012" s="59"/>
      <c r="J1012" s="59"/>
      <c r="K1012" s="59"/>
      <c r="L1012" s="111"/>
      <c r="M1012" s="59"/>
      <c r="N1012" s="112"/>
    </row>
    <row r="1013">
      <c r="A1013" s="59"/>
      <c r="B1013" s="59"/>
      <c r="C1013" s="59"/>
      <c r="D1013" s="59"/>
      <c r="E1013" s="59"/>
      <c r="F1013" s="59"/>
      <c r="G1013" s="59"/>
      <c r="H1013" s="59"/>
      <c r="I1013" s="59"/>
      <c r="J1013" s="59"/>
      <c r="K1013" s="59"/>
      <c r="L1013" s="111"/>
      <c r="M1013" s="59"/>
      <c r="N1013" s="112"/>
    </row>
    <row r="1014">
      <c r="A1014" s="59"/>
      <c r="B1014" s="59"/>
      <c r="C1014" s="59"/>
      <c r="D1014" s="59"/>
      <c r="E1014" s="59"/>
      <c r="F1014" s="59"/>
      <c r="G1014" s="59"/>
      <c r="H1014" s="59"/>
      <c r="I1014" s="59"/>
      <c r="J1014" s="59"/>
      <c r="K1014" s="59"/>
      <c r="L1014" s="111"/>
      <c r="M1014" s="59"/>
      <c r="N1014" s="112"/>
    </row>
    <row r="1015">
      <c r="A1015" s="59"/>
      <c r="B1015" s="59"/>
      <c r="C1015" s="59"/>
      <c r="D1015" s="59"/>
      <c r="E1015" s="59"/>
      <c r="F1015" s="59"/>
      <c r="G1015" s="59"/>
      <c r="H1015" s="59"/>
      <c r="I1015" s="59"/>
      <c r="J1015" s="59"/>
      <c r="K1015" s="59"/>
      <c r="L1015" s="111"/>
      <c r="M1015" s="59"/>
      <c r="N1015" s="112"/>
    </row>
    <row r="1016">
      <c r="A1016" s="59"/>
      <c r="B1016" s="59"/>
      <c r="C1016" s="59"/>
      <c r="D1016" s="59"/>
      <c r="E1016" s="59"/>
      <c r="F1016" s="59"/>
      <c r="G1016" s="59"/>
      <c r="H1016" s="59"/>
      <c r="I1016" s="59"/>
      <c r="J1016" s="59"/>
      <c r="K1016" s="59"/>
      <c r="L1016" s="111"/>
      <c r="M1016" s="59"/>
      <c r="N1016" s="112"/>
    </row>
    <row r="1017">
      <c r="A1017" s="59"/>
      <c r="B1017" s="59"/>
      <c r="C1017" s="59"/>
      <c r="D1017" s="59"/>
      <c r="E1017" s="59"/>
      <c r="F1017" s="59"/>
      <c r="G1017" s="59"/>
      <c r="H1017" s="59"/>
      <c r="I1017" s="59"/>
      <c r="J1017" s="59"/>
      <c r="K1017" s="59"/>
      <c r="L1017" s="111"/>
      <c r="M1017" s="59"/>
      <c r="N1017" s="112"/>
    </row>
    <row r="1018">
      <c r="A1018" s="59"/>
      <c r="B1018" s="59"/>
      <c r="C1018" s="59"/>
      <c r="D1018" s="59"/>
      <c r="E1018" s="59"/>
      <c r="F1018" s="59"/>
      <c r="G1018" s="59"/>
      <c r="H1018" s="59"/>
      <c r="I1018" s="59"/>
      <c r="J1018" s="59"/>
      <c r="K1018" s="59"/>
      <c r="L1018" s="111"/>
      <c r="M1018" s="59"/>
      <c r="N1018" s="112"/>
    </row>
    <row r="1019">
      <c r="A1019" s="59"/>
      <c r="B1019" s="59"/>
      <c r="C1019" s="59"/>
      <c r="D1019" s="59"/>
      <c r="E1019" s="59"/>
      <c r="F1019" s="59"/>
      <c r="G1019" s="59"/>
      <c r="H1019" s="59"/>
      <c r="I1019" s="59"/>
      <c r="J1019" s="59"/>
      <c r="K1019" s="59"/>
      <c r="L1019" s="111"/>
      <c r="M1019" s="59"/>
      <c r="N1019" s="112"/>
    </row>
    <row r="1020">
      <c r="A1020" s="59"/>
      <c r="B1020" s="59"/>
      <c r="C1020" s="59"/>
      <c r="D1020" s="59"/>
      <c r="E1020" s="59"/>
      <c r="F1020" s="59"/>
      <c r="G1020" s="59"/>
      <c r="H1020" s="59"/>
      <c r="I1020" s="59"/>
      <c r="J1020" s="59"/>
      <c r="K1020" s="59"/>
      <c r="L1020" s="111"/>
      <c r="M1020" s="59"/>
      <c r="N1020" s="112"/>
    </row>
    <row r="1021">
      <c r="A1021" s="59"/>
      <c r="B1021" s="59"/>
      <c r="C1021" s="59"/>
      <c r="D1021" s="59"/>
      <c r="E1021" s="59"/>
      <c r="F1021" s="59"/>
      <c r="G1021" s="59"/>
      <c r="H1021" s="59"/>
      <c r="I1021" s="59"/>
      <c r="J1021" s="59"/>
      <c r="K1021" s="59"/>
      <c r="L1021" s="111"/>
      <c r="M1021" s="59"/>
      <c r="N1021" s="112"/>
    </row>
    <row r="1022">
      <c r="A1022" s="59"/>
      <c r="B1022" s="59"/>
      <c r="C1022" s="59"/>
      <c r="D1022" s="59"/>
      <c r="E1022" s="59"/>
      <c r="F1022" s="59"/>
      <c r="G1022" s="59"/>
      <c r="H1022" s="59"/>
      <c r="I1022" s="59"/>
      <c r="J1022" s="59"/>
      <c r="K1022" s="59"/>
      <c r="L1022" s="111"/>
      <c r="M1022" s="59"/>
      <c r="N1022" s="112"/>
    </row>
    <row r="1023">
      <c r="A1023" s="59"/>
      <c r="B1023" s="59"/>
      <c r="C1023" s="59"/>
      <c r="D1023" s="59"/>
      <c r="E1023" s="59"/>
      <c r="F1023" s="59"/>
      <c r="G1023" s="59"/>
      <c r="H1023" s="59"/>
      <c r="I1023" s="59"/>
      <c r="J1023" s="59"/>
      <c r="K1023" s="59"/>
      <c r="L1023" s="111"/>
      <c r="M1023" s="59"/>
      <c r="N1023" s="112"/>
    </row>
    <row r="1024">
      <c r="A1024" s="59"/>
      <c r="B1024" s="59"/>
      <c r="C1024" s="59"/>
      <c r="D1024" s="59"/>
      <c r="E1024" s="59"/>
      <c r="F1024" s="59"/>
      <c r="G1024" s="59"/>
      <c r="H1024" s="59"/>
      <c r="I1024" s="59"/>
      <c r="J1024" s="59"/>
      <c r="K1024" s="59"/>
      <c r="L1024" s="111"/>
      <c r="M1024" s="59"/>
      <c r="N1024" s="112"/>
    </row>
    <row r="1025">
      <c r="A1025" s="59"/>
      <c r="B1025" s="59"/>
      <c r="C1025" s="59"/>
      <c r="D1025" s="59"/>
      <c r="E1025" s="59"/>
      <c r="F1025" s="59"/>
      <c r="G1025" s="59"/>
      <c r="H1025" s="59"/>
      <c r="I1025" s="59"/>
      <c r="J1025" s="59"/>
      <c r="K1025" s="59"/>
      <c r="L1025" s="111"/>
      <c r="M1025" s="59"/>
      <c r="N1025" s="112"/>
    </row>
    <row r="1026">
      <c r="A1026" s="59"/>
      <c r="B1026" s="59"/>
      <c r="C1026" s="59"/>
      <c r="D1026" s="59"/>
      <c r="E1026" s="59"/>
      <c r="F1026" s="59"/>
      <c r="G1026" s="59"/>
      <c r="H1026" s="59"/>
      <c r="I1026" s="59"/>
      <c r="J1026" s="59"/>
      <c r="K1026" s="59"/>
      <c r="L1026" s="111"/>
      <c r="M1026" s="59"/>
      <c r="N1026" s="112"/>
    </row>
    <row r="1027">
      <c r="A1027" s="59"/>
      <c r="B1027" s="59"/>
      <c r="C1027" s="59"/>
      <c r="D1027" s="59"/>
      <c r="E1027" s="59"/>
      <c r="F1027" s="59"/>
      <c r="G1027" s="59"/>
      <c r="H1027" s="59"/>
      <c r="I1027" s="59"/>
      <c r="J1027" s="59"/>
      <c r="K1027" s="59"/>
      <c r="L1027" s="111"/>
      <c r="M1027" s="59"/>
      <c r="N1027" s="112"/>
    </row>
    <row r="1028">
      <c r="A1028" s="59"/>
      <c r="B1028" s="59"/>
      <c r="C1028" s="59"/>
      <c r="D1028" s="59"/>
      <c r="E1028" s="59"/>
      <c r="F1028" s="59"/>
      <c r="G1028" s="59"/>
      <c r="H1028" s="59"/>
      <c r="I1028" s="59"/>
      <c r="J1028" s="59"/>
      <c r="K1028" s="59"/>
      <c r="L1028" s="111"/>
      <c r="M1028" s="59"/>
      <c r="N1028" s="112"/>
    </row>
    <row r="1029">
      <c r="A1029" s="59"/>
      <c r="B1029" s="59"/>
      <c r="C1029" s="59"/>
      <c r="D1029" s="59"/>
      <c r="E1029" s="59"/>
      <c r="F1029" s="59"/>
      <c r="G1029" s="59"/>
      <c r="H1029" s="59"/>
      <c r="I1029" s="59"/>
      <c r="J1029" s="59"/>
      <c r="K1029" s="59"/>
      <c r="L1029" s="111"/>
      <c r="M1029" s="59"/>
      <c r="N1029" s="112"/>
    </row>
    <row r="1030">
      <c r="A1030" s="59"/>
      <c r="B1030" s="59"/>
      <c r="C1030" s="59"/>
      <c r="D1030" s="59"/>
      <c r="E1030" s="59"/>
      <c r="F1030" s="59"/>
      <c r="G1030" s="59"/>
      <c r="H1030" s="59"/>
      <c r="I1030" s="59"/>
      <c r="J1030" s="59"/>
      <c r="K1030" s="59"/>
      <c r="L1030" s="111"/>
      <c r="M1030" s="59"/>
      <c r="N1030" s="112"/>
    </row>
    <row r="1031">
      <c r="A1031" s="59"/>
      <c r="B1031" s="59"/>
      <c r="C1031" s="59"/>
      <c r="D1031" s="59"/>
      <c r="E1031" s="59"/>
      <c r="F1031" s="59"/>
      <c r="G1031" s="59"/>
      <c r="H1031" s="59"/>
      <c r="I1031" s="59"/>
      <c r="J1031" s="59"/>
      <c r="K1031" s="59"/>
      <c r="L1031" s="111"/>
      <c r="M1031" s="59"/>
      <c r="N1031" s="112"/>
    </row>
    <row r="1032">
      <c r="A1032" s="59"/>
      <c r="B1032" s="59"/>
      <c r="C1032" s="59"/>
      <c r="D1032" s="59"/>
      <c r="E1032" s="59"/>
      <c r="F1032" s="59"/>
      <c r="G1032" s="59"/>
      <c r="H1032" s="59"/>
      <c r="I1032" s="59"/>
      <c r="J1032" s="59"/>
      <c r="K1032" s="59"/>
      <c r="L1032" s="111"/>
      <c r="M1032" s="59"/>
      <c r="N1032" s="112"/>
    </row>
    <row r="1033">
      <c r="A1033" s="59"/>
      <c r="B1033" s="59"/>
      <c r="C1033" s="59"/>
      <c r="D1033" s="59"/>
      <c r="E1033" s="59"/>
      <c r="F1033" s="59"/>
      <c r="G1033" s="59"/>
      <c r="H1033" s="59"/>
      <c r="I1033" s="59"/>
      <c r="J1033" s="59"/>
      <c r="K1033" s="59"/>
      <c r="L1033" s="111"/>
      <c r="M1033" s="59"/>
      <c r="N1033" s="112"/>
    </row>
    <row r="1034">
      <c r="A1034" s="59"/>
      <c r="B1034" s="59"/>
      <c r="C1034" s="59"/>
      <c r="D1034" s="59"/>
      <c r="E1034" s="59"/>
      <c r="F1034" s="59"/>
      <c r="G1034" s="59"/>
      <c r="H1034" s="59"/>
      <c r="I1034" s="59"/>
      <c r="J1034" s="59"/>
      <c r="K1034" s="59"/>
      <c r="L1034" s="111"/>
      <c r="M1034" s="59"/>
      <c r="N1034" s="112"/>
    </row>
    <row r="1035">
      <c r="A1035" s="59"/>
      <c r="B1035" s="59"/>
      <c r="C1035" s="59"/>
      <c r="D1035" s="59"/>
      <c r="E1035" s="59"/>
      <c r="F1035" s="59"/>
      <c r="G1035" s="59"/>
      <c r="H1035" s="59"/>
      <c r="I1035" s="59"/>
      <c r="J1035" s="59"/>
      <c r="K1035" s="59"/>
      <c r="L1035" s="111"/>
      <c r="M1035" s="59"/>
      <c r="N1035" s="112"/>
    </row>
    <row r="1036">
      <c r="A1036" s="59"/>
      <c r="B1036" s="59"/>
      <c r="C1036" s="59"/>
      <c r="D1036" s="59"/>
      <c r="E1036" s="59"/>
      <c r="F1036" s="59"/>
      <c r="G1036" s="59"/>
      <c r="H1036" s="59"/>
      <c r="I1036" s="59"/>
      <c r="J1036" s="59"/>
      <c r="K1036" s="59"/>
      <c r="L1036" s="111"/>
      <c r="M1036" s="59"/>
      <c r="N1036" s="112"/>
    </row>
    <row r="1037">
      <c r="A1037" s="59"/>
      <c r="B1037" s="59"/>
      <c r="C1037" s="59"/>
      <c r="D1037" s="59"/>
      <c r="E1037" s="59"/>
      <c r="F1037" s="59"/>
      <c r="G1037" s="59"/>
      <c r="H1037" s="59"/>
      <c r="I1037" s="59"/>
      <c r="J1037" s="59"/>
      <c r="K1037" s="59"/>
      <c r="L1037" s="111"/>
      <c r="M1037" s="59"/>
      <c r="N1037" s="112"/>
    </row>
    <row r="1038">
      <c r="A1038" s="59"/>
      <c r="B1038" s="59"/>
      <c r="C1038" s="59"/>
      <c r="D1038" s="59"/>
      <c r="E1038" s="59"/>
      <c r="F1038" s="59"/>
      <c r="G1038" s="59"/>
      <c r="H1038" s="59"/>
      <c r="I1038" s="59"/>
      <c r="J1038" s="59"/>
      <c r="K1038" s="59"/>
      <c r="L1038" s="111"/>
      <c r="M1038" s="59"/>
      <c r="N1038" s="112"/>
    </row>
    <row r="1039">
      <c r="A1039" s="59"/>
      <c r="B1039" s="59"/>
      <c r="C1039" s="59"/>
      <c r="D1039" s="59"/>
      <c r="E1039" s="59"/>
      <c r="F1039" s="59"/>
      <c r="G1039" s="59"/>
      <c r="H1039" s="59"/>
      <c r="I1039" s="59"/>
      <c r="J1039" s="59"/>
      <c r="K1039" s="59"/>
      <c r="L1039" s="111"/>
      <c r="M1039" s="59"/>
      <c r="N1039" s="112"/>
    </row>
    <row r="1040">
      <c r="A1040" s="59"/>
      <c r="B1040" s="59"/>
      <c r="C1040" s="59"/>
      <c r="D1040" s="59"/>
      <c r="E1040" s="59"/>
      <c r="F1040" s="59"/>
      <c r="G1040" s="59"/>
      <c r="H1040" s="59"/>
      <c r="I1040" s="59"/>
      <c r="J1040" s="59"/>
      <c r="K1040" s="59"/>
      <c r="L1040" s="111"/>
      <c r="M1040" s="59"/>
      <c r="N1040" s="112"/>
    </row>
    <row r="1041">
      <c r="A1041" s="59"/>
      <c r="B1041" s="59"/>
      <c r="C1041" s="59"/>
      <c r="D1041" s="59"/>
      <c r="E1041" s="59"/>
      <c r="F1041" s="59"/>
      <c r="G1041" s="59"/>
      <c r="H1041" s="59"/>
      <c r="I1041" s="59"/>
      <c r="J1041" s="59"/>
      <c r="K1041" s="59"/>
      <c r="L1041" s="111"/>
      <c r="M1041" s="59"/>
      <c r="N1041" s="112"/>
    </row>
    <row r="1042">
      <c r="A1042" s="59"/>
      <c r="B1042" s="59"/>
      <c r="C1042" s="59"/>
      <c r="D1042" s="59"/>
      <c r="E1042" s="59"/>
      <c r="F1042" s="59"/>
      <c r="G1042" s="59"/>
      <c r="H1042" s="59"/>
      <c r="I1042" s="59"/>
      <c r="J1042" s="59"/>
      <c r="K1042" s="59"/>
      <c r="L1042" s="111"/>
      <c r="M1042" s="59"/>
      <c r="N1042" s="112"/>
    </row>
    <row r="1043">
      <c r="A1043" s="59"/>
      <c r="B1043" s="59"/>
      <c r="C1043" s="59"/>
      <c r="D1043" s="59"/>
      <c r="E1043" s="59"/>
      <c r="F1043" s="59"/>
      <c r="G1043" s="59"/>
      <c r="H1043" s="59"/>
      <c r="I1043" s="59"/>
      <c r="J1043" s="59"/>
      <c r="K1043" s="59"/>
      <c r="L1043" s="111"/>
      <c r="M1043" s="59"/>
      <c r="N1043" s="112"/>
    </row>
    <row r="1044">
      <c r="A1044" s="59"/>
      <c r="B1044" s="59"/>
      <c r="C1044" s="59"/>
      <c r="D1044" s="59"/>
      <c r="E1044" s="59"/>
      <c r="F1044" s="59"/>
      <c r="G1044" s="59"/>
      <c r="H1044" s="59"/>
      <c r="I1044" s="59"/>
      <c r="J1044" s="59"/>
      <c r="K1044" s="59"/>
      <c r="L1044" s="111"/>
      <c r="M1044" s="59"/>
      <c r="N1044" s="112"/>
    </row>
    <row r="1045">
      <c r="A1045" s="59"/>
      <c r="B1045" s="59"/>
      <c r="C1045" s="59"/>
      <c r="D1045" s="59"/>
      <c r="E1045" s="59"/>
      <c r="F1045" s="59"/>
      <c r="G1045" s="59"/>
      <c r="H1045" s="59"/>
      <c r="I1045" s="59"/>
      <c r="J1045" s="59"/>
      <c r="K1045" s="59"/>
      <c r="L1045" s="111"/>
      <c r="M1045" s="59"/>
      <c r="N1045" s="112"/>
    </row>
    <row r="1046">
      <c r="A1046" s="59"/>
      <c r="B1046" s="59"/>
      <c r="C1046" s="59"/>
      <c r="D1046" s="59"/>
      <c r="E1046" s="59"/>
      <c r="F1046" s="59"/>
      <c r="G1046" s="59"/>
      <c r="H1046" s="59"/>
      <c r="I1046" s="59"/>
      <c r="J1046" s="59"/>
      <c r="K1046" s="59"/>
      <c r="L1046" s="111"/>
      <c r="M1046" s="59"/>
      <c r="N1046" s="112"/>
    </row>
    <row r="1047">
      <c r="A1047" s="59"/>
      <c r="B1047" s="59"/>
      <c r="C1047" s="59"/>
      <c r="D1047" s="59"/>
      <c r="E1047" s="59"/>
      <c r="F1047" s="59"/>
      <c r="G1047" s="59"/>
      <c r="H1047" s="59"/>
      <c r="I1047" s="59"/>
      <c r="J1047" s="59"/>
      <c r="K1047" s="59"/>
      <c r="L1047" s="111"/>
      <c r="M1047" s="59"/>
      <c r="N1047" s="112"/>
    </row>
    <row r="1048">
      <c r="A1048" s="59"/>
      <c r="B1048" s="59"/>
      <c r="C1048" s="59"/>
      <c r="D1048" s="59"/>
      <c r="E1048" s="59"/>
      <c r="F1048" s="59"/>
      <c r="G1048" s="59"/>
      <c r="H1048" s="59"/>
      <c r="I1048" s="59"/>
      <c r="J1048" s="59"/>
      <c r="K1048" s="59"/>
      <c r="L1048" s="111"/>
      <c r="M1048" s="59"/>
      <c r="N1048" s="112"/>
    </row>
    <row r="1049">
      <c r="A1049" s="59"/>
      <c r="B1049" s="59"/>
      <c r="C1049" s="59"/>
      <c r="D1049" s="59"/>
      <c r="E1049" s="59"/>
      <c r="F1049" s="59"/>
      <c r="G1049" s="59"/>
      <c r="H1049" s="59"/>
      <c r="I1049" s="59"/>
      <c r="J1049" s="59"/>
      <c r="K1049" s="59"/>
      <c r="L1049" s="111"/>
      <c r="M1049" s="59"/>
      <c r="N1049" s="112"/>
    </row>
    <row r="1050">
      <c r="A1050" s="59"/>
      <c r="B1050" s="59"/>
      <c r="C1050" s="59"/>
      <c r="D1050" s="59"/>
      <c r="E1050" s="59"/>
      <c r="F1050" s="59"/>
      <c r="G1050" s="59"/>
      <c r="H1050" s="59"/>
      <c r="I1050" s="59"/>
      <c r="J1050" s="59"/>
      <c r="K1050" s="59"/>
      <c r="L1050" s="111"/>
      <c r="M1050" s="59"/>
      <c r="N1050" s="112"/>
    </row>
    <row r="1051">
      <c r="A1051" s="59"/>
      <c r="B1051" s="59"/>
      <c r="C1051" s="59"/>
      <c r="D1051" s="59"/>
      <c r="E1051" s="59"/>
      <c r="F1051" s="59"/>
      <c r="G1051" s="59"/>
      <c r="H1051" s="59"/>
      <c r="I1051" s="59"/>
      <c r="J1051" s="59"/>
      <c r="K1051" s="59"/>
      <c r="L1051" s="111"/>
      <c r="M1051" s="59"/>
      <c r="N1051" s="112"/>
    </row>
    <row r="1052">
      <c r="A1052" s="59"/>
      <c r="B1052" s="59"/>
      <c r="C1052" s="59"/>
      <c r="D1052" s="59"/>
      <c r="E1052" s="59"/>
      <c r="F1052" s="59"/>
      <c r="G1052" s="59"/>
      <c r="H1052" s="59"/>
      <c r="I1052" s="59"/>
      <c r="J1052" s="59"/>
      <c r="K1052" s="59"/>
      <c r="L1052" s="111"/>
      <c r="M1052" s="59"/>
      <c r="N1052" s="112"/>
    </row>
    <row r="1053">
      <c r="A1053" s="59"/>
      <c r="B1053" s="59"/>
      <c r="C1053" s="59"/>
      <c r="D1053" s="59"/>
      <c r="E1053" s="59"/>
      <c r="F1053" s="59"/>
      <c r="G1053" s="59"/>
      <c r="H1053" s="59"/>
      <c r="I1053" s="59"/>
      <c r="J1053" s="59"/>
      <c r="K1053" s="59"/>
      <c r="L1053" s="111"/>
      <c r="M1053" s="59"/>
      <c r="N1053" s="112"/>
    </row>
    <row r="1054">
      <c r="A1054" s="59"/>
      <c r="B1054" s="59"/>
      <c r="C1054" s="59"/>
      <c r="D1054" s="59"/>
      <c r="E1054" s="59"/>
      <c r="F1054" s="59"/>
      <c r="G1054" s="59"/>
      <c r="H1054" s="59"/>
      <c r="I1054" s="59"/>
      <c r="J1054" s="59"/>
      <c r="K1054" s="59"/>
      <c r="L1054" s="111"/>
      <c r="M1054" s="59"/>
      <c r="N1054" s="112"/>
    </row>
    <row r="1055">
      <c r="A1055" s="59"/>
      <c r="B1055" s="59"/>
      <c r="C1055" s="59"/>
      <c r="D1055" s="59"/>
      <c r="E1055" s="59"/>
      <c r="F1055" s="59"/>
      <c r="G1055" s="59"/>
      <c r="H1055" s="59"/>
      <c r="I1055" s="59"/>
      <c r="J1055" s="59"/>
      <c r="K1055" s="59"/>
      <c r="L1055" s="111"/>
      <c r="M1055" s="59"/>
      <c r="N1055" s="112"/>
    </row>
    <row r="1056">
      <c r="A1056" s="59"/>
      <c r="B1056" s="59"/>
      <c r="C1056" s="59"/>
      <c r="D1056" s="59"/>
      <c r="E1056" s="59"/>
      <c r="F1056" s="59"/>
      <c r="G1056" s="59"/>
      <c r="H1056" s="59"/>
      <c r="I1056" s="59"/>
      <c r="J1056" s="59"/>
      <c r="K1056" s="59"/>
      <c r="L1056" s="111"/>
      <c r="M1056" s="59"/>
      <c r="N1056" s="112"/>
    </row>
    <row r="1057">
      <c r="A1057" s="59"/>
      <c r="B1057" s="59"/>
      <c r="C1057" s="59"/>
      <c r="D1057" s="59"/>
      <c r="E1057" s="59"/>
      <c r="F1057" s="59"/>
      <c r="G1057" s="59"/>
      <c r="H1057" s="59"/>
      <c r="I1057" s="59"/>
      <c r="J1057" s="59"/>
      <c r="K1057" s="59"/>
      <c r="L1057" s="111"/>
      <c r="M1057" s="59"/>
      <c r="N1057" s="112"/>
    </row>
    <row r="1058">
      <c r="A1058" s="59"/>
      <c r="B1058" s="59"/>
      <c r="C1058" s="59"/>
      <c r="D1058" s="59"/>
      <c r="E1058" s="59"/>
      <c r="F1058" s="59"/>
      <c r="G1058" s="59"/>
      <c r="H1058" s="59"/>
      <c r="I1058" s="59"/>
      <c r="J1058" s="59"/>
      <c r="K1058" s="59"/>
      <c r="L1058" s="111"/>
      <c r="M1058" s="59"/>
      <c r="N1058" s="112"/>
    </row>
    <row r="1059">
      <c r="A1059" s="59"/>
      <c r="B1059" s="59"/>
      <c r="C1059" s="59"/>
      <c r="D1059" s="59"/>
      <c r="E1059" s="59"/>
      <c r="F1059" s="59"/>
      <c r="G1059" s="59"/>
      <c r="H1059" s="59"/>
      <c r="I1059" s="59"/>
      <c r="J1059" s="59"/>
      <c r="K1059" s="59"/>
      <c r="L1059" s="111"/>
      <c r="M1059" s="59"/>
      <c r="N1059" s="112"/>
    </row>
    <row r="1060">
      <c r="A1060" s="59"/>
      <c r="B1060" s="59"/>
      <c r="C1060" s="59"/>
      <c r="D1060" s="59"/>
      <c r="E1060" s="59"/>
      <c r="F1060" s="59"/>
      <c r="G1060" s="59"/>
      <c r="H1060" s="59"/>
      <c r="I1060" s="59"/>
      <c r="J1060" s="59"/>
      <c r="K1060" s="59"/>
      <c r="L1060" s="111"/>
      <c r="M1060" s="59"/>
      <c r="N1060" s="112"/>
    </row>
    <row r="1061">
      <c r="A1061" s="59"/>
      <c r="B1061" s="59"/>
      <c r="C1061" s="59"/>
      <c r="D1061" s="59"/>
      <c r="E1061" s="59"/>
      <c r="F1061" s="59"/>
      <c r="G1061" s="59"/>
      <c r="H1061" s="59"/>
      <c r="I1061" s="59"/>
      <c r="J1061" s="59"/>
      <c r="K1061" s="59"/>
      <c r="L1061" s="111"/>
      <c r="M1061" s="59"/>
      <c r="N1061" s="112"/>
    </row>
    <row r="1062">
      <c r="A1062" s="59"/>
      <c r="B1062" s="59"/>
      <c r="C1062" s="59"/>
      <c r="D1062" s="59"/>
      <c r="E1062" s="59"/>
      <c r="F1062" s="59"/>
      <c r="G1062" s="59"/>
      <c r="H1062" s="59"/>
      <c r="I1062" s="59"/>
      <c r="J1062" s="59"/>
      <c r="K1062" s="59"/>
      <c r="L1062" s="111"/>
      <c r="M1062" s="59"/>
      <c r="N1062" s="112"/>
    </row>
    <row r="1063">
      <c r="A1063" s="59"/>
      <c r="B1063" s="59"/>
      <c r="C1063" s="59"/>
      <c r="D1063" s="59"/>
      <c r="E1063" s="59"/>
      <c r="F1063" s="59"/>
      <c r="G1063" s="59"/>
      <c r="H1063" s="59"/>
      <c r="I1063" s="59"/>
      <c r="J1063" s="59"/>
      <c r="K1063" s="59"/>
      <c r="L1063" s="111"/>
      <c r="M1063" s="59"/>
      <c r="N1063" s="112"/>
    </row>
    <row r="1064">
      <c r="A1064" s="59"/>
      <c r="B1064" s="59"/>
      <c r="C1064" s="59"/>
      <c r="D1064" s="59"/>
      <c r="E1064" s="59"/>
      <c r="F1064" s="59"/>
      <c r="G1064" s="59"/>
      <c r="H1064" s="59"/>
      <c r="I1064" s="59"/>
      <c r="J1064" s="59"/>
      <c r="K1064" s="59"/>
      <c r="L1064" s="111"/>
      <c r="M1064" s="59"/>
      <c r="N1064" s="112"/>
    </row>
    <row r="1065">
      <c r="A1065" s="59"/>
      <c r="B1065" s="59"/>
      <c r="C1065" s="59"/>
      <c r="D1065" s="59"/>
      <c r="E1065" s="59"/>
      <c r="F1065" s="59"/>
      <c r="G1065" s="59"/>
      <c r="H1065" s="59"/>
      <c r="I1065" s="59"/>
      <c r="J1065" s="59"/>
      <c r="K1065" s="59"/>
      <c r="L1065" s="111"/>
      <c r="M1065" s="59"/>
      <c r="N1065" s="112"/>
    </row>
    <row r="1066">
      <c r="A1066" s="59"/>
      <c r="B1066" s="59"/>
      <c r="C1066" s="59"/>
      <c r="D1066" s="59"/>
      <c r="E1066" s="59"/>
      <c r="F1066" s="59"/>
      <c r="G1066" s="59"/>
      <c r="H1066" s="59"/>
      <c r="I1066" s="59"/>
      <c r="J1066" s="59"/>
      <c r="K1066" s="59"/>
      <c r="L1066" s="111"/>
      <c r="M1066" s="59"/>
      <c r="N1066" s="112"/>
    </row>
    <row r="1067">
      <c r="A1067" s="59"/>
      <c r="B1067" s="59"/>
      <c r="C1067" s="59"/>
      <c r="D1067" s="59"/>
      <c r="E1067" s="59"/>
      <c r="F1067" s="59"/>
      <c r="G1067" s="59"/>
      <c r="H1067" s="59"/>
      <c r="I1067" s="59"/>
      <c r="J1067" s="59"/>
      <c r="K1067" s="59"/>
      <c r="L1067" s="111"/>
      <c r="M1067" s="59"/>
      <c r="N1067" s="112"/>
    </row>
    <row r="1068">
      <c r="A1068" s="59"/>
      <c r="B1068" s="59"/>
      <c r="C1068" s="59"/>
      <c r="D1068" s="59"/>
      <c r="E1068" s="59"/>
      <c r="F1068" s="59"/>
      <c r="G1068" s="59"/>
      <c r="H1068" s="59"/>
      <c r="I1068" s="59"/>
      <c r="J1068" s="59"/>
      <c r="K1068" s="59"/>
      <c r="L1068" s="111"/>
      <c r="M1068" s="59"/>
      <c r="N1068" s="112"/>
    </row>
    <row r="1069">
      <c r="A1069" s="59"/>
      <c r="B1069" s="59"/>
      <c r="C1069" s="59"/>
      <c r="D1069" s="59"/>
      <c r="E1069" s="59"/>
      <c r="F1069" s="59"/>
      <c r="G1069" s="59"/>
      <c r="H1069" s="59"/>
      <c r="I1069" s="59"/>
      <c r="J1069" s="59"/>
      <c r="K1069" s="59"/>
      <c r="L1069" s="111"/>
      <c r="M1069" s="59"/>
      <c r="N1069" s="112"/>
    </row>
    <row r="1070">
      <c r="A1070" s="59"/>
      <c r="B1070" s="59"/>
      <c r="C1070" s="59"/>
      <c r="D1070" s="59"/>
      <c r="E1070" s="59"/>
      <c r="F1070" s="59"/>
      <c r="G1070" s="59"/>
      <c r="H1070" s="59"/>
      <c r="I1070" s="59"/>
      <c r="J1070" s="59"/>
      <c r="K1070" s="59"/>
      <c r="L1070" s="111"/>
      <c r="M1070" s="59"/>
      <c r="N1070" s="112"/>
    </row>
    <row r="1071">
      <c r="A1071" s="59"/>
      <c r="B1071" s="59"/>
      <c r="C1071" s="59"/>
      <c r="D1071" s="59"/>
      <c r="E1071" s="59"/>
      <c r="F1071" s="59"/>
      <c r="G1071" s="59"/>
      <c r="H1071" s="59"/>
      <c r="I1071" s="59"/>
      <c r="J1071" s="59"/>
      <c r="K1071" s="59"/>
      <c r="L1071" s="111"/>
      <c r="M1071" s="59"/>
      <c r="N1071" s="112"/>
    </row>
    <row r="1072">
      <c r="A1072" s="59"/>
      <c r="B1072" s="59"/>
      <c r="C1072" s="59"/>
      <c r="D1072" s="59"/>
      <c r="E1072" s="59"/>
      <c r="F1072" s="59"/>
      <c r="G1072" s="59"/>
      <c r="H1072" s="59"/>
      <c r="I1072" s="59"/>
      <c r="J1072" s="59"/>
      <c r="K1072" s="59"/>
      <c r="L1072" s="111"/>
      <c r="M1072" s="59"/>
      <c r="N1072" s="112"/>
    </row>
    <row r="1073">
      <c r="A1073" s="59"/>
      <c r="B1073" s="59"/>
      <c r="C1073" s="59"/>
      <c r="D1073" s="59"/>
      <c r="E1073" s="59"/>
      <c r="F1073" s="59"/>
      <c r="G1073" s="59"/>
      <c r="H1073" s="59"/>
      <c r="I1073" s="59"/>
      <c r="J1073" s="59"/>
      <c r="K1073" s="59"/>
      <c r="L1073" s="111"/>
      <c r="M1073" s="59"/>
      <c r="N1073" s="112"/>
    </row>
    <row r="1074">
      <c r="A1074" s="59"/>
      <c r="B1074" s="59"/>
      <c r="C1074" s="59"/>
      <c r="D1074" s="59"/>
      <c r="E1074" s="59"/>
      <c r="F1074" s="59"/>
      <c r="G1074" s="59"/>
      <c r="H1074" s="59"/>
      <c r="I1074" s="59"/>
      <c r="J1074" s="59"/>
      <c r="K1074" s="59"/>
      <c r="L1074" s="111"/>
      <c r="M1074" s="59"/>
      <c r="N1074" s="112"/>
    </row>
    <row r="1075">
      <c r="A1075" s="59"/>
      <c r="B1075" s="59"/>
      <c r="C1075" s="59"/>
      <c r="D1075" s="59"/>
      <c r="E1075" s="59"/>
      <c r="F1075" s="59"/>
      <c r="G1075" s="59"/>
      <c r="H1075" s="59"/>
      <c r="I1075" s="59"/>
      <c r="J1075" s="59"/>
      <c r="K1075" s="59"/>
      <c r="L1075" s="111"/>
      <c r="M1075" s="59"/>
      <c r="N1075" s="112"/>
    </row>
    <row r="1076">
      <c r="A1076" s="59"/>
      <c r="B1076" s="59"/>
      <c r="C1076" s="59"/>
      <c r="D1076" s="59"/>
      <c r="E1076" s="59"/>
      <c r="F1076" s="59"/>
      <c r="G1076" s="59"/>
      <c r="H1076" s="59"/>
      <c r="I1076" s="59"/>
      <c r="J1076" s="59"/>
      <c r="K1076" s="59"/>
      <c r="L1076" s="111"/>
      <c r="M1076" s="59"/>
      <c r="N1076" s="112"/>
    </row>
    <row r="1077">
      <c r="A1077" s="59"/>
      <c r="B1077" s="59"/>
      <c r="C1077" s="59"/>
      <c r="D1077" s="59"/>
      <c r="E1077" s="59"/>
      <c r="F1077" s="59"/>
      <c r="G1077" s="59"/>
      <c r="H1077" s="59"/>
      <c r="I1077" s="59"/>
      <c r="J1077" s="59"/>
      <c r="K1077" s="59"/>
      <c r="L1077" s="111"/>
      <c r="M1077" s="59"/>
      <c r="N1077" s="112"/>
    </row>
    <row r="1078">
      <c r="A1078" s="59"/>
      <c r="B1078" s="59"/>
      <c r="C1078" s="59"/>
      <c r="D1078" s="59"/>
      <c r="E1078" s="59"/>
      <c r="F1078" s="59"/>
      <c r="G1078" s="59"/>
      <c r="H1078" s="59"/>
      <c r="I1078" s="59"/>
      <c r="J1078" s="59"/>
      <c r="K1078" s="59"/>
      <c r="L1078" s="111"/>
      <c r="M1078" s="59"/>
      <c r="N1078" s="112"/>
    </row>
    <row r="1079">
      <c r="A1079" s="59"/>
      <c r="B1079" s="59"/>
      <c r="C1079" s="59"/>
      <c r="D1079" s="59"/>
      <c r="E1079" s="59"/>
      <c r="F1079" s="59"/>
      <c r="G1079" s="59"/>
      <c r="H1079" s="59"/>
      <c r="I1079" s="59"/>
      <c r="J1079" s="59"/>
      <c r="K1079" s="59"/>
      <c r="L1079" s="111"/>
      <c r="M1079" s="59"/>
      <c r="N1079" s="112"/>
    </row>
    <row r="1080">
      <c r="A1080" s="59"/>
      <c r="B1080" s="59"/>
      <c r="C1080" s="59"/>
      <c r="D1080" s="59"/>
      <c r="E1080" s="59"/>
      <c r="F1080" s="59"/>
      <c r="G1080" s="59"/>
      <c r="H1080" s="59"/>
      <c r="I1080" s="59"/>
      <c r="J1080" s="59"/>
      <c r="K1080" s="59"/>
      <c r="L1080" s="111"/>
      <c r="M1080" s="59"/>
      <c r="N1080" s="112"/>
    </row>
    <row r="1081">
      <c r="A1081" s="59"/>
      <c r="B1081" s="59"/>
      <c r="C1081" s="59"/>
      <c r="D1081" s="59"/>
      <c r="E1081" s="59"/>
      <c r="F1081" s="59"/>
      <c r="G1081" s="59"/>
      <c r="H1081" s="59"/>
      <c r="I1081" s="59"/>
      <c r="J1081" s="59"/>
      <c r="K1081" s="59"/>
      <c r="L1081" s="111"/>
      <c r="M1081" s="59"/>
      <c r="N1081" s="112"/>
    </row>
    <row r="1082">
      <c r="A1082" s="59"/>
      <c r="B1082" s="59"/>
      <c r="C1082" s="59"/>
      <c r="D1082" s="59"/>
      <c r="E1082" s="59"/>
      <c r="F1082" s="59"/>
      <c r="G1082" s="59"/>
      <c r="H1082" s="59"/>
      <c r="I1082" s="59"/>
      <c r="J1082" s="59"/>
      <c r="K1082" s="59"/>
      <c r="L1082" s="111"/>
      <c r="M1082" s="59"/>
      <c r="N1082" s="112"/>
    </row>
    <row r="1083">
      <c r="A1083" s="59"/>
      <c r="B1083" s="59"/>
      <c r="C1083" s="59"/>
      <c r="D1083" s="59"/>
      <c r="E1083" s="59"/>
      <c r="F1083" s="59"/>
      <c r="G1083" s="59"/>
      <c r="H1083" s="59"/>
      <c r="I1083" s="59"/>
      <c r="J1083" s="59"/>
      <c r="K1083" s="59"/>
      <c r="L1083" s="111"/>
      <c r="M1083" s="59"/>
      <c r="N1083" s="112"/>
    </row>
    <row r="1084">
      <c r="A1084" s="59"/>
      <c r="B1084" s="59"/>
      <c r="C1084" s="59"/>
      <c r="D1084" s="59"/>
      <c r="E1084" s="59"/>
      <c r="F1084" s="59"/>
      <c r="G1084" s="59"/>
      <c r="H1084" s="59"/>
      <c r="I1084" s="59"/>
      <c r="J1084" s="59"/>
      <c r="K1084" s="59"/>
      <c r="L1084" s="111"/>
      <c r="M1084" s="59"/>
      <c r="N1084" s="112"/>
    </row>
    <row r="1085">
      <c r="A1085" s="59"/>
      <c r="B1085" s="59"/>
      <c r="C1085" s="59"/>
      <c r="D1085" s="59"/>
      <c r="E1085" s="59"/>
      <c r="F1085" s="59"/>
      <c r="G1085" s="59"/>
      <c r="H1085" s="59"/>
      <c r="I1085" s="59"/>
      <c r="J1085" s="59"/>
      <c r="K1085" s="59"/>
      <c r="L1085" s="111"/>
      <c r="M1085" s="59"/>
      <c r="N1085" s="112"/>
    </row>
    <row r="1086">
      <c r="A1086" s="59"/>
      <c r="B1086" s="59"/>
      <c r="C1086" s="59"/>
      <c r="D1086" s="59"/>
      <c r="E1086" s="59"/>
      <c r="F1086" s="59"/>
      <c r="G1086" s="59"/>
      <c r="H1086" s="59"/>
      <c r="I1086" s="59"/>
      <c r="J1086" s="59"/>
      <c r="K1086" s="59"/>
      <c r="L1086" s="111"/>
      <c r="M1086" s="59"/>
      <c r="N1086" s="112"/>
    </row>
    <row r="1087">
      <c r="A1087" s="59"/>
      <c r="B1087" s="59"/>
      <c r="C1087" s="59"/>
      <c r="D1087" s="59"/>
      <c r="E1087" s="59"/>
      <c r="F1087" s="59"/>
      <c r="G1087" s="59"/>
      <c r="H1087" s="59"/>
      <c r="I1087" s="59"/>
      <c r="J1087" s="59"/>
      <c r="K1087" s="59"/>
      <c r="L1087" s="111"/>
      <c r="M1087" s="59"/>
      <c r="N1087" s="112"/>
    </row>
    <row r="1088">
      <c r="A1088" s="59"/>
      <c r="B1088" s="59"/>
      <c r="C1088" s="59"/>
      <c r="D1088" s="59"/>
      <c r="E1088" s="59"/>
      <c r="F1088" s="59"/>
      <c r="G1088" s="59"/>
      <c r="H1088" s="59"/>
      <c r="I1088" s="59"/>
      <c r="J1088" s="59"/>
      <c r="K1088" s="59"/>
      <c r="L1088" s="111"/>
      <c r="M1088" s="59"/>
      <c r="N1088" s="112"/>
    </row>
    <row r="1089">
      <c r="A1089" s="59"/>
      <c r="B1089" s="59"/>
      <c r="C1089" s="59"/>
      <c r="D1089" s="59"/>
      <c r="E1089" s="59"/>
      <c r="F1089" s="59"/>
      <c r="G1089" s="59"/>
      <c r="H1089" s="59"/>
      <c r="I1089" s="59"/>
      <c r="J1089" s="59"/>
      <c r="K1089" s="59"/>
      <c r="L1089" s="111"/>
      <c r="M1089" s="59"/>
      <c r="N1089" s="112"/>
    </row>
    <row r="1090">
      <c r="A1090" s="59"/>
      <c r="B1090" s="59"/>
      <c r="C1090" s="59"/>
      <c r="D1090" s="59"/>
      <c r="E1090" s="59"/>
      <c r="F1090" s="59"/>
      <c r="G1090" s="59"/>
      <c r="H1090" s="59"/>
      <c r="I1090" s="59"/>
      <c r="J1090" s="59"/>
      <c r="K1090" s="59"/>
      <c r="L1090" s="111"/>
      <c r="M1090" s="59"/>
      <c r="N1090" s="112"/>
    </row>
    <row r="1091">
      <c r="A1091" s="59"/>
      <c r="B1091" s="59"/>
      <c r="C1091" s="59"/>
      <c r="D1091" s="59"/>
      <c r="E1091" s="59"/>
      <c r="F1091" s="59"/>
      <c r="G1091" s="59"/>
      <c r="H1091" s="59"/>
      <c r="I1091" s="59"/>
      <c r="J1091" s="59"/>
      <c r="K1091" s="59"/>
      <c r="L1091" s="111"/>
      <c r="M1091" s="59"/>
      <c r="N1091" s="112"/>
    </row>
    <row r="1092">
      <c r="A1092" s="59"/>
      <c r="B1092" s="59"/>
      <c r="C1092" s="59"/>
      <c r="D1092" s="59"/>
      <c r="E1092" s="59"/>
      <c r="F1092" s="59"/>
      <c r="G1092" s="59"/>
      <c r="H1092" s="59"/>
      <c r="I1092" s="59"/>
      <c r="J1092" s="59"/>
      <c r="K1092" s="59"/>
      <c r="L1092" s="111"/>
      <c r="M1092" s="59"/>
      <c r="N1092" s="112"/>
    </row>
    <row r="1093">
      <c r="A1093" s="59"/>
      <c r="B1093" s="59"/>
      <c r="C1093" s="59"/>
      <c r="D1093" s="59"/>
      <c r="E1093" s="59"/>
      <c r="F1093" s="59"/>
      <c r="G1093" s="59"/>
      <c r="H1093" s="59"/>
      <c r="I1093" s="59"/>
      <c r="J1093" s="59"/>
      <c r="K1093" s="59"/>
      <c r="L1093" s="111"/>
      <c r="M1093" s="59"/>
      <c r="N1093" s="112"/>
    </row>
    <row r="1094">
      <c r="A1094" s="59"/>
      <c r="B1094" s="59"/>
      <c r="C1094" s="59"/>
      <c r="D1094" s="59"/>
      <c r="E1094" s="59"/>
      <c r="F1094" s="59"/>
      <c r="G1094" s="59"/>
      <c r="H1094" s="59"/>
      <c r="I1094" s="59"/>
      <c r="J1094" s="59"/>
      <c r="K1094" s="59"/>
      <c r="L1094" s="111"/>
      <c r="M1094" s="59"/>
      <c r="N1094" s="112"/>
    </row>
    <row r="1095">
      <c r="A1095" s="59"/>
      <c r="B1095" s="59"/>
      <c r="C1095" s="59"/>
      <c r="D1095" s="59"/>
      <c r="E1095" s="59"/>
      <c r="F1095" s="59"/>
      <c r="G1095" s="59"/>
      <c r="H1095" s="59"/>
      <c r="I1095" s="59"/>
      <c r="J1095" s="59"/>
      <c r="K1095" s="59"/>
      <c r="L1095" s="111"/>
      <c r="M1095" s="59"/>
      <c r="N1095" s="112"/>
    </row>
    <row r="1096">
      <c r="A1096" s="59"/>
      <c r="B1096" s="59"/>
      <c r="C1096" s="59"/>
      <c r="D1096" s="59"/>
      <c r="E1096" s="59"/>
      <c r="F1096" s="59"/>
      <c r="G1096" s="59"/>
      <c r="H1096" s="59"/>
      <c r="I1096" s="59"/>
      <c r="J1096" s="59"/>
      <c r="K1096" s="59"/>
      <c r="L1096" s="111"/>
      <c r="M1096" s="59"/>
      <c r="N1096" s="112"/>
    </row>
    <row r="1097">
      <c r="A1097" s="59"/>
      <c r="B1097" s="59"/>
      <c r="C1097" s="59"/>
      <c r="D1097" s="59"/>
      <c r="E1097" s="59"/>
      <c r="F1097" s="59"/>
      <c r="G1097" s="59"/>
      <c r="H1097" s="59"/>
      <c r="I1097" s="59"/>
      <c r="J1097" s="59"/>
      <c r="K1097" s="59"/>
      <c r="L1097" s="111"/>
      <c r="M1097" s="59"/>
      <c r="N1097" s="112"/>
    </row>
    <row r="1098">
      <c r="A1098" s="59"/>
      <c r="B1098" s="59"/>
      <c r="C1098" s="59"/>
      <c r="D1098" s="59"/>
      <c r="E1098" s="59"/>
      <c r="F1098" s="59"/>
      <c r="G1098" s="59"/>
      <c r="H1098" s="59"/>
      <c r="I1098" s="59"/>
      <c r="J1098" s="59"/>
      <c r="K1098" s="59"/>
      <c r="L1098" s="111"/>
      <c r="M1098" s="59"/>
      <c r="N1098" s="112"/>
    </row>
    <row r="1099">
      <c r="A1099" s="59"/>
      <c r="B1099" s="59"/>
      <c r="C1099" s="59"/>
      <c r="D1099" s="59"/>
      <c r="E1099" s="59"/>
      <c r="F1099" s="59"/>
      <c r="G1099" s="59"/>
      <c r="H1099" s="59"/>
      <c r="I1099" s="59"/>
      <c r="J1099" s="59"/>
      <c r="K1099" s="59"/>
      <c r="L1099" s="111"/>
      <c r="M1099" s="59"/>
      <c r="N1099" s="112"/>
    </row>
    <row r="1100">
      <c r="A1100" s="59"/>
      <c r="B1100" s="59"/>
      <c r="C1100" s="59"/>
      <c r="D1100" s="59"/>
      <c r="E1100" s="59"/>
      <c r="F1100" s="59"/>
      <c r="G1100" s="59"/>
      <c r="H1100" s="59"/>
      <c r="I1100" s="59"/>
      <c r="J1100" s="59"/>
      <c r="K1100" s="59"/>
      <c r="L1100" s="111"/>
      <c r="M1100" s="59"/>
      <c r="N1100" s="112"/>
    </row>
    <row r="1101">
      <c r="A1101" s="59"/>
      <c r="B1101" s="59"/>
      <c r="C1101" s="59"/>
      <c r="D1101" s="59"/>
      <c r="E1101" s="59"/>
      <c r="F1101" s="59"/>
      <c r="G1101" s="59"/>
      <c r="H1101" s="59"/>
      <c r="I1101" s="59"/>
      <c r="J1101" s="59"/>
      <c r="K1101" s="59"/>
      <c r="L1101" s="111"/>
      <c r="M1101" s="59"/>
      <c r="N1101" s="112"/>
    </row>
    <row r="1102">
      <c r="A1102" s="59"/>
      <c r="B1102" s="59"/>
      <c r="C1102" s="59"/>
      <c r="D1102" s="59"/>
      <c r="E1102" s="59"/>
      <c r="F1102" s="59"/>
      <c r="G1102" s="59"/>
      <c r="H1102" s="59"/>
      <c r="I1102" s="59"/>
      <c r="J1102" s="59"/>
      <c r="K1102" s="59"/>
      <c r="L1102" s="111"/>
      <c r="M1102" s="59"/>
      <c r="N1102" s="112"/>
    </row>
    <row r="1103">
      <c r="A1103" s="59"/>
      <c r="B1103" s="59"/>
      <c r="C1103" s="59"/>
      <c r="D1103" s="59"/>
      <c r="E1103" s="59"/>
      <c r="F1103" s="59"/>
      <c r="G1103" s="59"/>
      <c r="H1103" s="59"/>
      <c r="I1103" s="59"/>
      <c r="J1103" s="59"/>
      <c r="K1103" s="59"/>
      <c r="L1103" s="111"/>
      <c r="M1103" s="59"/>
      <c r="N1103" s="112"/>
    </row>
    <row r="1104">
      <c r="A1104" s="59"/>
      <c r="B1104" s="59"/>
      <c r="C1104" s="59"/>
      <c r="D1104" s="59"/>
      <c r="E1104" s="59"/>
      <c r="F1104" s="59"/>
      <c r="G1104" s="59"/>
      <c r="H1104" s="59"/>
      <c r="I1104" s="59"/>
      <c r="J1104" s="59"/>
      <c r="K1104" s="59"/>
      <c r="L1104" s="111"/>
      <c r="M1104" s="59"/>
      <c r="N1104" s="112"/>
    </row>
    <row r="1105">
      <c r="A1105" s="59"/>
      <c r="B1105" s="59"/>
      <c r="C1105" s="59"/>
      <c r="D1105" s="59"/>
      <c r="E1105" s="59"/>
      <c r="F1105" s="59"/>
      <c r="G1105" s="59"/>
      <c r="H1105" s="59"/>
      <c r="I1105" s="59"/>
      <c r="J1105" s="59"/>
      <c r="K1105" s="59"/>
      <c r="L1105" s="111"/>
      <c r="M1105" s="59"/>
      <c r="N1105" s="112"/>
    </row>
    <row r="1106">
      <c r="A1106" s="59"/>
      <c r="B1106" s="59"/>
      <c r="C1106" s="59"/>
      <c r="D1106" s="59"/>
      <c r="E1106" s="59"/>
      <c r="F1106" s="59"/>
      <c r="G1106" s="59"/>
      <c r="H1106" s="59"/>
      <c r="I1106" s="59"/>
      <c r="J1106" s="59"/>
      <c r="K1106" s="59"/>
      <c r="L1106" s="111"/>
      <c r="M1106" s="59"/>
      <c r="N1106" s="112"/>
    </row>
    <row r="1107">
      <c r="A1107" s="59"/>
      <c r="B1107" s="59"/>
      <c r="C1107" s="59"/>
      <c r="D1107" s="59"/>
      <c r="E1107" s="59"/>
      <c r="F1107" s="59"/>
      <c r="G1107" s="59"/>
      <c r="H1107" s="59"/>
      <c r="I1107" s="59"/>
      <c r="J1107" s="59"/>
      <c r="K1107" s="59"/>
      <c r="L1107" s="111"/>
      <c r="M1107" s="59"/>
      <c r="N1107" s="112"/>
    </row>
    <row r="1108">
      <c r="A1108" s="59"/>
      <c r="B1108" s="59"/>
      <c r="C1108" s="59"/>
      <c r="D1108" s="59"/>
      <c r="E1108" s="59"/>
      <c r="F1108" s="59"/>
      <c r="G1108" s="59"/>
      <c r="H1108" s="59"/>
      <c r="I1108" s="59"/>
      <c r="J1108" s="59"/>
      <c r="K1108" s="59"/>
      <c r="L1108" s="111"/>
      <c r="M1108" s="59"/>
      <c r="N1108" s="112"/>
    </row>
    <row r="1109">
      <c r="A1109" s="59"/>
      <c r="B1109" s="59"/>
      <c r="C1109" s="59"/>
      <c r="D1109" s="59"/>
      <c r="E1109" s="59"/>
      <c r="F1109" s="59"/>
      <c r="G1109" s="59"/>
      <c r="H1109" s="59"/>
      <c r="I1109" s="59"/>
      <c r="J1109" s="59"/>
      <c r="K1109" s="59"/>
      <c r="L1109" s="111"/>
      <c r="M1109" s="59"/>
      <c r="N1109" s="112"/>
    </row>
    <row r="1110">
      <c r="A1110" s="59"/>
      <c r="B1110" s="59"/>
      <c r="C1110" s="59"/>
      <c r="D1110" s="59"/>
      <c r="E1110" s="59"/>
      <c r="F1110" s="59"/>
      <c r="G1110" s="59"/>
      <c r="H1110" s="59"/>
      <c r="I1110" s="59"/>
      <c r="J1110" s="59"/>
      <c r="K1110" s="59"/>
      <c r="L1110" s="111"/>
      <c r="M1110" s="59"/>
      <c r="N1110" s="112"/>
    </row>
    <row r="1111">
      <c r="A1111" s="59"/>
      <c r="B1111" s="59"/>
      <c r="C1111" s="59"/>
      <c r="D1111" s="59"/>
      <c r="E1111" s="59"/>
      <c r="F1111" s="59"/>
      <c r="G1111" s="59"/>
      <c r="H1111" s="59"/>
      <c r="I1111" s="59"/>
      <c r="J1111" s="59"/>
      <c r="K1111" s="59"/>
      <c r="L1111" s="111"/>
      <c r="M1111" s="59"/>
      <c r="N1111" s="112"/>
    </row>
    <row r="1112">
      <c r="A1112" s="59"/>
      <c r="B1112" s="59"/>
      <c r="C1112" s="59"/>
      <c r="D1112" s="59"/>
      <c r="E1112" s="59"/>
      <c r="F1112" s="59"/>
      <c r="G1112" s="59"/>
      <c r="H1112" s="59"/>
      <c r="I1112" s="59"/>
      <c r="J1112" s="59"/>
      <c r="K1112" s="59"/>
      <c r="L1112" s="111"/>
      <c r="M1112" s="59"/>
      <c r="N1112" s="112"/>
    </row>
    <row r="1113">
      <c r="A1113" s="59"/>
      <c r="B1113" s="59"/>
      <c r="C1113" s="59"/>
      <c r="D1113" s="59"/>
      <c r="E1113" s="59"/>
      <c r="F1113" s="59"/>
      <c r="G1113" s="59"/>
      <c r="H1113" s="59"/>
      <c r="I1113" s="59"/>
      <c r="J1113" s="59"/>
      <c r="K1113" s="59"/>
      <c r="L1113" s="111"/>
      <c r="M1113" s="59"/>
      <c r="N1113" s="112"/>
    </row>
    <row r="1114">
      <c r="A1114" s="59"/>
      <c r="B1114" s="59"/>
      <c r="C1114" s="59"/>
      <c r="D1114" s="59"/>
      <c r="E1114" s="59"/>
      <c r="F1114" s="59"/>
      <c r="G1114" s="59"/>
      <c r="H1114" s="59"/>
      <c r="I1114" s="59"/>
      <c r="J1114" s="59"/>
      <c r="K1114" s="59"/>
      <c r="L1114" s="111"/>
      <c r="M1114" s="59"/>
      <c r="N1114" s="112"/>
    </row>
    <row r="1115">
      <c r="A1115" s="59"/>
      <c r="B1115" s="59"/>
      <c r="C1115" s="59"/>
      <c r="D1115" s="59"/>
      <c r="E1115" s="59"/>
      <c r="F1115" s="59"/>
      <c r="G1115" s="59"/>
      <c r="H1115" s="59"/>
      <c r="I1115" s="59"/>
      <c r="J1115" s="59"/>
      <c r="K1115" s="59"/>
      <c r="L1115" s="111"/>
      <c r="M1115" s="59"/>
      <c r="N1115" s="112"/>
    </row>
    <row r="1116">
      <c r="A1116" s="59"/>
      <c r="B1116" s="59"/>
      <c r="C1116" s="59"/>
      <c r="D1116" s="59"/>
      <c r="E1116" s="59"/>
      <c r="F1116" s="59"/>
      <c r="G1116" s="59"/>
      <c r="H1116" s="59"/>
      <c r="I1116" s="59"/>
      <c r="J1116" s="59"/>
      <c r="K1116" s="59"/>
      <c r="L1116" s="111"/>
      <c r="M1116" s="59"/>
      <c r="N1116" s="112"/>
    </row>
    <row r="1117">
      <c r="A1117" s="59"/>
      <c r="B1117" s="59"/>
      <c r="C1117" s="59"/>
      <c r="D1117" s="59"/>
      <c r="E1117" s="59"/>
      <c r="F1117" s="59"/>
      <c r="G1117" s="59"/>
      <c r="H1117" s="59"/>
      <c r="I1117" s="59"/>
      <c r="J1117" s="59"/>
      <c r="K1117" s="59"/>
      <c r="L1117" s="111"/>
      <c r="M1117" s="59"/>
      <c r="N1117" s="112"/>
    </row>
    <row r="1118">
      <c r="A1118" s="59"/>
      <c r="B1118" s="59"/>
      <c r="C1118" s="59"/>
      <c r="D1118" s="59"/>
      <c r="E1118" s="59"/>
      <c r="F1118" s="59"/>
      <c r="G1118" s="59"/>
      <c r="H1118" s="59"/>
      <c r="I1118" s="59"/>
      <c r="J1118" s="59"/>
      <c r="K1118" s="59"/>
      <c r="L1118" s="111"/>
      <c r="M1118" s="59"/>
      <c r="N1118" s="112"/>
    </row>
    <row r="1119">
      <c r="A1119" s="59"/>
      <c r="B1119" s="59"/>
      <c r="C1119" s="59"/>
      <c r="D1119" s="59"/>
      <c r="E1119" s="59"/>
      <c r="F1119" s="59"/>
      <c r="G1119" s="59"/>
      <c r="H1119" s="59"/>
      <c r="I1119" s="59"/>
      <c r="J1119" s="59"/>
      <c r="K1119" s="59"/>
      <c r="L1119" s="111"/>
      <c r="M1119" s="59"/>
      <c r="N1119" s="112"/>
    </row>
    <row r="1120">
      <c r="A1120" s="59"/>
      <c r="B1120" s="59"/>
      <c r="C1120" s="59"/>
      <c r="D1120" s="59"/>
      <c r="E1120" s="59"/>
      <c r="F1120" s="59"/>
      <c r="G1120" s="59"/>
      <c r="H1120" s="59"/>
      <c r="I1120" s="59"/>
      <c r="J1120" s="59"/>
      <c r="K1120" s="59"/>
      <c r="L1120" s="111"/>
      <c r="M1120" s="59"/>
      <c r="N1120" s="112"/>
    </row>
    <row r="1121">
      <c r="A1121" s="59"/>
      <c r="B1121" s="59"/>
      <c r="C1121" s="59"/>
      <c r="D1121" s="59"/>
      <c r="E1121" s="59"/>
      <c r="F1121" s="59"/>
      <c r="G1121" s="59"/>
      <c r="H1121" s="59"/>
      <c r="I1121" s="59"/>
      <c r="J1121" s="59"/>
      <c r="K1121" s="59"/>
      <c r="L1121" s="111"/>
      <c r="M1121" s="59"/>
      <c r="N1121" s="112"/>
    </row>
    <row r="1122">
      <c r="A1122" s="59"/>
      <c r="B1122" s="59"/>
      <c r="C1122" s="59"/>
      <c r="D1122" s="59"/>
      <c r="E1122" s="59"/>
      <c r="F1122" s="59"/>
      <c r="G1122" s="59"/>
      <c r="H1122" s="59"/>
      <c r="I1122" s="59"/>
      <c r="J1122" s="59"/>
      <c r="K1122" s="59"/>
      <c r="L1122" s="111"/>
      <c r="M1122" s="59"/>
      <c r="N1122" s="112"/>
    </row>
    <row r="1123">
      <c r="A1123" s="59"/>
      <c r="B1123" s="59"/>
      <c r="C1123" s="59"/>
      <c r="D1123" s="59"/>
      <c r="E1123" s="59"/>
      <c r="F1123" s="59"/>
      <c r="G1123" s="59"/>
      <c r="H1123" s="59"/>
      <c r="I1123" s="59"/>
      <c r="J1123" s="59"/>
      <c r="K1123" s="59"/>
      <c r="L1123" s="111"/>
      <c r="M1123" s="59"/>
      <c r="N1123" s="112"/>
    </row>
    <row r="1124">
      <c r="A1124" s="59"/>
      <c r="B1124" s="59"/>
      <c r="C1124" s="59"/>
      <c r="D1124" s="59"/>
      <c r="E1124" s="59"/>
      <c r="F1124" s="59"/>
      <c r="G1124" s="59"/>
      <c r="H1124" s="59"/>
      <c r="I1124" s="59"/>
      <c r="J1124" s="59"/>
      <c r="K1124" s="59"/>
      <c r="L1124" s="111"/>
      <c r="M1124" s="59"/>
      <c r="N1124" s="112"/>
    </row>
    <row r="1125">
      <c r="A1125" s="59"/>
      <c r="B1125" s="59"/>
      <c r="C1125" s="59"/>
      <c r="D1125" s="59"/>
      <c r="E1125" s="59"/>
      <c r="F1125" s="59"/>
      <c r="G1125" s="59"/>
      <c r="H1125" s="59"/>
      <c r="I1125" s="59"/>
      <c r="J1125" s="59"/>
      <c r="K1125" s="59"/>
      <c r="L1125" s="111"/>
      <c r="M1125" s="59"/>
      <c r="N1125" s="112"/>
    </row>
    <row r="1126">
      <c r="A1126" s="59"/>
      <c r="B1126" s="59"/>
      <c r="C1126" s="59"/>
      <c r="D1126" s="59"/>
      <c r="E1126" s="59"/>
      <c r="F1126" s="59"/>
      <c r="G1126" s="59"/>
      <c r="H1126" s="59"/>
      <c r="I1126" s="59"/>
      <c r="J1126" s="59"/>
      <c r="K1126" s="59"/>
      <c r="L1126" s="111"/>
      <c r="M1126" s="59"/>
      <c r="N1126" s="112"/>
    </row>
    <row r="1127">
      <c r="A1127" s="59"/>
      <c r="B1127" s="59"/>
      <c r="C1127" s="59"/>
      <c r="D1127" s="59"/>
      <c r="E1127" s="59"/>
      <c r="F1127" s="59"/>
      <c r="G1127" s="59"/>
      <c r="H1127" s="59"/>
      <c r="I1127" s="59"/>
      <c r="J1127" s="59"/>
      <c r="K1127" s="59"/>
      <c r="L1127" s="111"/>
      <c r="M1127" s="59"/>
      <c r="N1127" s="112"/>
    </row>
    <row r="1128">
      <c r="A1128" s="59"/>
      <c r="B1128" s="59"/>
      <c r="C1128" s="59"/>
      <c r="D1128" s="59"/>
      <c r="E1128" s="59"/>
      <c r="F1128" s="59"/>
      <c r="G1128" s="59"/>
      <c r="H1128" s="59"/>
      <c r="I1128" s="59"/>
      <c r="J1128" s="59"/>
      <c r="K1128" s="59"/>
      <c r="L1128" s="111"/>
      <c r="M1128" s="59"/>
      <c r="N1128" s="112"/>
    </row>
    <row r="1129">
      <c r="A1129" s="59"/>
      <c r="B1129" s="59"/>
      <c r="C1129" s="59"/>
      <c r="D1129" s="59"/>
      <c r="E1129" s="59"/>
      <c r="F1129" s="59"/>
      <c r="G1129" s="59"/>
      <c r="H1129" s="59"/>
      <c r="I1129" s="59"/>
      <c r="J1129" s="59"/>
      <c r="K1129" s="59"/>
      <c r="L1129" s="111"/>
      <c r="M1129" s="59"/>
      <c r="N1129" s="112"/>
    </row>
    <row r="1130">
      <c r="A1130" s="59"/>
      <c r="B1130" s="59"/>
      <c r="C1130" s="59"/>
      <c r="D1130" s="59"/>
      <c r="E1130" s="59"/>
      <c r="F1130" s="59"/>
      <c r="G1130" s="59"/>
      <c r="H1130" s="59"/>
      <c r="I1130" s="59"/>
      <c r="J1130" s="59"/>
      <c r="K1130" s="59"/>
      <c r="L1130" s="111"/>
      <c r="M1130" s="59"/>
      <c r="N1130" s="112"/>
    </row>
    <row r="1131">
      <c r="A1131" s="59"/>
      <c r="B1131" s="59"/>
      <c r="C1131" s="59"/>
      <c r="D1131" s="59"/>
      <c r="E1131" s="59"/>
      <c r="F1131" s="59"/>
      <c r="G1131" s="59"/>
      <c r="H1131" s="59"/>
      <c r="I1131" s="59"/>
      <c r="J1131" s="59"/>
      <c r="K1131" s="59"/>
      <c r="L1131" s="111"/>
      <c r="M1131" s="59"/>
      <c r="N1131" s="112"/>
    </row>
    <row r="1132">
      <c r="A1132" s="59"/>
      <c r="B1132" s="59"/>
      <c r="C1132" s="59"/>
      <c r="D1132" s="59"/>
      <c r="E1132" s="59"/>
      <c r="F1132" s="59"/>
      <c r="G1132" s="59"/>
      <c r="H1132" s="59"/>
      <c r="I1132" s="59"/>
      <c r="J1132" s="59"/>
      <c r="K1132" s="59"/>
      <c r="L1132" s="111"/>
      <c r="M1132" s="59"/>
      <c r="N1132" s="112"/>
    </row>
    <row r="1133">
      <c r="A1133" s="59"/>
      <c r="B1133" s="59"/>
      <c r="C1133" s="59"/>
      <c r="D1133" s="59"/>
      <c r="E1133" s="59"/>
      <c r="F1133" s="59"/>
      <c r="G1133" s="59"/>
      <c r="H1133" s="59"/>
      <c r="I1133" s="59"/>
      <c r="J1133" s="59"/>
      <c r="K1133" s="59"/>
      <c r="L1133" s="111"/>
      <c r="M1133" s="59"/>
      <c r="N1133" s="112"/>
    </row>
    <row r="1134">
      <c r="A1134" s="59"/>
      <c r="B1134" s="59"/>
      <c r="C1134" s="59"/>
      <c r="D1134" s="59"/>
      <c r="E1134" s="59"/>
      <c r="F1134" s="59"/>
      <c r="G1134" s="59"/>
      <c r="H1134" s="59"/>
      <c r="I1134" s="59"/>
      <c r="J1134" s="59"/>
      <c r="K1134" s="59"/>
      <c r="L1134" s="111"/>
      <c r="M1134" s="59"/>
      <c r="N1134" s="112"/>
    </row>
    <row r="1135">
      <c r="A1135" s="59"/>
      <c r="B1135" s="59"/>
      <c r="C1135" s="59"/>
      <c r="D1135" s="59"/>
      <c r="E1135" s="59"/>
      <c r="F1135" s="59"/>
      <c r="G1135" s="59"/>
      <c r="H1135" s="59"/>
      <c r="I1135" s="59"/>
      <c r="J1135" s="59"/>
      <c r="K1135" s="59"/>
      <c r="L1135" s="111"/>
      <c r="M1135" s="59"/>
      <c r="N1135" s="112"/>
    </row>
    <row r="1136">
      <c r="A1136" s="59"/>
      <c r="B1136" s="59"/>
      <c r="C1136" s="59"/>
      <c r="D1136" s="59"/>
      <c r="E1136" s="59"/>
      <c r="F1136" s="59"/>
      <c r="G1136" s="59"/>
      <c r="H1136" s="59"/>
      <c r="I1136" s="59"/>
      <c r="J1136" s="59"/>
      <c r="K1136" s="59"/>
      <c r="L1136" s="111"/>
      <c r="M1136" s="59"/>
      <c r="N1136" s="112"/>
    </row>
    <row r="1137">
      <c r="A1137" s="59"/>
      <c r="B1137" s="59"/>
      <c r="C1137" s="59"/>
      <c r="D1137" s="59"/>
      <c r="E1137" s="59"/>
      <c r="F1137" s="59"/>
      <c r="G1137" s="59"/>
      <c r="H1137" s="59"/>
      <c r="I1137" s="59"/>
      <c r="J1137" s="59"/>
      <c r="K1137" s="59"/>
      <c r="L1137" s="111"/>
      <c r="M1137" s="59"/>
      <c r="N1137" s="112"/>
    </row>
    <row r="1138">
      <c r="A1138" s="59"/>
      <c r="B1138" s="59"/>
      <c r="C1138" s="59"/>
      <c r="D1138" s="59"/>
      <c r="E1138" s="59"/>
      <c r="F1138" s="59"/>
      <c r="G1138" s="59"/>
      <c r="H1138" s="59"/>
      <c r="I1138" s="59"/>
      <c r="J1138" s="59"/>
      <c r="K1138" s="59"/>
      <c r="L1138" s="111"/>
      <c r="M1138" s="59"/>
      <c r="N1138" s="112"/>
    </row>
    <row r="1139">
      <c r="A1139" s="59"/>
      <c r="B1139" s="59"/>
      <c r="C1139" s="59"/>
      <c r="D1139" s="59"/>
      <c r="E1139" s="59"/>
      <c r="F1139" s="59"/>
      <c r="G1139" s="59"/>
      <c r="H1139" s="59"/>
      <c r="I1139" s="59"/>
      <c r="J1139" s="59"/>
      <c r="K1139" s="59"/>
      <c r="L1139" s="111"/>
      <c r="M1139" s="59"/>
      <c r="N1139" s="112"/>
    </row>
    <row r="1140">
      <c r="A1140" s="59"/>
      <c r="B1140" s="59"/>
      <c r="C1140" s="59"/>
      <c r="D1140" s="59"/>
      <c r="E1140" s="59"/>
      <c r="F1140" s="59"/>
      <c r="G1140" s="59"/>
      <c r="H1140" s="59"/>
      <c r="I1140" s="59"/>
      <c r="J1140" s="59"/>
      <c r="K1140" s="59"/>
      <c r="L1140" s="111"/>
      <c r="M1140" s="59"/>
      <c r="N1140" s="112"/>
    </row>
    <row r="1141">
      <c r="A1141" s="59"/>
      <c r="B1141" s="59"/>
      <c r="C1141" s="59"/>
      <c r="D1141" s="59"/>
      <c r="E1141" s="59"/>
      <c r="F1141" s="59"/>
      <c r="G1141" s="59"/>
      <c r="H1141" s="59"/>
      <c r="I1141" s="59"/>
      <c r="J1141" s="59"/>
      <c r="K1141" s="59"/>
      <c r="L1141" s="111"/>
      <c r="M1141" s="59"/>
      <c r="N1141" s="112"/>
    </row>
    <row r="1142">
      <c r="A1142" s="59"/>
      <c r="B1142" s="59"/>
      <c r="C1142" s="59"/>
      <c r="D1142" s="59"/>
      <c r="E1142" s="59"/>
      <c r="F1142" s="59"/>
      <c r="G1142" s="59"/>
      <c r="H1142" s="59"/>
      <c r="I1142" s="59"/>
      <c r="J1142" s="59"/>
      <c r="K1142" s="59"/>
      <c r="L1142" s="111"/>
      <c r="M1142" s="59"/>
      <c r="N1142" s="112"/>
    </row>
    <row r="1143">
      <c r="A1143" s="59"/>
      <c r="B1143" s="59"/>
      <c r="C1143" s="59"/>
      <c r="D1143" s="59"/>
      <c r="E1143" s="59"/>
      <c r="F1143" s="59"/>
      <c r="G1143" s="59"/>
      <c r="H1143" s="59"/>
      <c r="I1143" s="59"/>
      <c r="J1143" s="59"/>
      <c r="K1143" s="59"/>
      <c r="L1143" s="111"/>
      <c r="M1143" s="59"/>
      <c r="N1143" s="112"/>
    </row>
    <row r="1144">
      <c r="A1144" s="59"/>
      <c r="B1144" s="59"/>
      <c r="C1144" s="59"/>
      <c r="D1144" s="59"/>
      <c r="E1144" s="59"/>
      <c r="F1144" s="59"/>
      <c r="G1144" s="59"/>
      <c r="H1144" s="59"/>
      <c r="I1144" s="59"/>
      <c r="J1144" s="59"/>
      <c r="K1144" s="59"/>
      <c r="L1144" s="111"/>
      <c r="M1144" s="59"/>
      <c r="N1144" s="112"/>
    </row>
    <row r="1145">
      <c r="A1145" s="59"/>
      <c r="B1145" s="59"/>
      <c r="C1145" s="59"/>
      <c r="D1145" s="59"/>
      <c r="E1145" s="59"/>
      <c r="F1145" s="59"/>
      <c r="G1145" s="59"/>
      <c r="H1145" s="59"/>
      <c r="I1145" s="59"/>
      <c r="J1145" s="59"/>
      <c r="K1145" s="59"/>
      <c r="L1145" s="111"/>
      <c r="M1145" s="59"/>
      <c r="N1145" s="112"/>
    </row>
    <row r="1146">
      <c r="A1146" s="59"/>
      <c r="B1146" s="59"/>
      <c r="C1146" s="59"/>
      <c r="D1146" s="59"/>
      <c r="E1146" s="59"/>
      <c r="F1146" s="59"/>
      <c r="G1146" s="59"/>
      <c r="H1146" s="59"/>
      <c r="I1146" s="59"/>
      <c r="J1146" s="59"/>
      <c r="K1146" s="59"/>
      <c r="L1146" s="111"/>
      <c r="M1146" s="59"/>
      <c r="N1146" s="112"/>
    </row>
    <row r="1147">
      <c r="A1147" s="59"/>
      <c r="B1147" s="59"/>
      <c r="C1147" s="59"/>
      <c r="D1147" s="59"/>
      <c r="E1147" s="59"/>
      <c r="F1147" s="59"/>
      <c r="G1147" s="59"/>
      <c r="H1147" s="59"/>
      <c r="I1147" s="59"/>
      <c r="J1147" s="59"/>
      <c r="K1147" s="59"/>
      <c r="L1147" s="111"/>
      <c r="M1147" s="59"/>
      <c r="N1147" s="112"/>
    </row>
    <row r="1148">
      <c r="A1148" s="59"/>
      <c r="B1148" s="59"/>
      <c r="C1148" s="59"/>
      <c r="D1148" s="59"/>
      <c r="E1148" s="59"/>
      <c r="F1148" s="59"/>
      <c r="G1148" s="59"/>
      <c r="H1148" s="59"/>
      <c r="I1148" s="59"/>
      <c r="J1148" s="59"/>
      <c r="K1148" s="59"/>
      <c r="L1148" s="111"/>
      <c r="M1148" s="59"/>
      <c r="N1148" s="112"/>
    </row>
    <row r="1149">
      <c r="A1149" s="59"/>
      <c r="B1149" s="59"/>
      <c r="C1149" s="59"/>
      <c r="D1149" s="59"/>
      <c r="E1149" s="59"/>
      <c r="F1149" s="59"/>
      <c r="G1149" s="59"/>
      <c r="H1149" s="59"/>
      <c r="I1149" s="59"/>
      <c r="J1149" s="59"/>
      <c r="K1149" s="59"/>
      <c r="L1149" s="111"/>
      <c r="M1149" s="59"/>
      <c r="N1149" s="112"/>
    </row>
    <row r="1150">
      <c r="A1150" s="59"/>
      <c r="B1150" s="59"/>
      <c r="C1150" s="59"/>
      <c r="D1150" s="59"/>
      <c r="E1150" s="59"/>
      <c r="F1150" s="59"/>
      <c r="G1150" s="59"/>
      <c r="H1150" s="59"/>
      <c r="I1150" s="59"/>
      <c r="J1150" s="59"/>
      <c r="K1150" s="59"/>
      <c r="L1150" s="111"/>
      <c r="M1150" s="59"/>
      <c r="N1150" s="112"/>
    </row>
    <row r="1151">
      <c r="A1151" s="59"/>
      <c r="B1151" s="59"/>
      <c r="C1151" s="59"/>
      <c r="D1151" s="59"/>
      <c r="E1151" s="59"/>
      <c r="F1151" s="59"/>
      <c r="G1151" s="59"/>
      <c r="H1151" s="59"/>
      <c r="I1151" s="59"/>
      <c r="J1151" s="59"/>
      <c r="K1151" s="59"/>
      <c r="L1151" s="111"/>
      <c r="M1151" s="59"/>
      <c r="N1151" s="112"/>
    </row>
    <row r="1152">
      <c r="A1152" s="59"/>
      <c r="B1152" s="59"/>
      <c r="C1152" s="59"/>
      <c r="D1152" s="59"/>
      <c r="E1152" s="59"/>
      <c r="F1152" s="59"/>
      <c r="G1152" s="59"/>
      <c r="H1152" s="59"/>
      <c r="I1152" s="59"/>
      <c r="J1152" s="59"/>
      <c r="K1152" s="59"/>
      <c r="L1152" s="111"/>
      <c r="M1152" s="59"/>
      <c r="N1152" s="112"/>
    </row>
    <row r="1153">
      <c r="A1153" s="59"/>
      <c r="B1153" s="59"/>
      <c r="C1153" s="59"/>
      <c r="D1153" s="59"/>
      <c r="E1153" s="59"/>
      <c r="F1153" s="59"/>
      <c r="G1153" s="59"/>
      <c r="H1153" s="59"/>
      <c r="I1153" s="59"/>
      <c r="J1153" s="59"/>
      <c r="K1153" s="59"/>
      <c r="L1153" s="111"/>
      <c r="M1153" s="59"/>
      <c r="N1153" s="112"/>
    </row>
    <row r="1154">
      <c r="A1154" s="59"/>
      <c r="B1154" s="59"/>
      <c r="C1154" s="59"/>
      <c r="D1154" s="59"/>
      <c r="E1154" s="59"/>
      <c r="F1154" s="59"/>
      <c r="G1154" s="59"/>
      <c r="H1154" s="59"/>
      <c r="I1154" s="59"/>
      <c r="J1154" s="59"/>
      <c r="K1154" s="59"/>
      <c r="L1154" s="111"/>
      <c r="M1154" s="59"/>
      <c r="N1154" s="112"/>
    </row>
    <row r="1155">
      <c r="A1155" s="59"/>
      <c r="B1155" s="59"/>
      <c r="C1155" s="59"/>
      <c r="D1155" s="59"/>
      <c r="E1155" s="59"/>
      <c r="F1155" s="59"/>
      <c r="G1155" s="59"/>
      <c r="H1155" s="59"/>
      <c r="I1155" s="59"/>
      <c r="J1155" s="59"/>
      <c r="K1155" s="59"/>
      <c r="L1155" s="111"/>
      <c r="M1155" s="59"/>
      <c r="N1155" s="112"/>
    </row>
    <row r="1156">
      <c r="A1156" s="59"/>
      <c r="B1156" s="59"/>
      <c r="C1156" s="59"/>
      <c r="D1156" s="59"/>
      <c r="E1156" s="59"/>
      <c r="F1156" s="59"/>
      <c r="G1156" s="59"/>
      <c r="H1156" s="59"/>
      <c r="I1156" s="59"/>
      <c r="J1156" s="59"/>
      <c r="K1156" s="59"/>
      <c r="L1156" s="111"/>
      <c r="M1156" s="59"/>
      <c r="N1156" s="112"/>
    </row>
    <row r="1157">
      <c r="A1157" s="59"/>
      <c r="B1157" s="59"/>
      <c r="C1157" s="59"/>
      <c r="D1157" s="59"/>
      <c r="E1157" s="59"/>
      <c r="F1157" s="59"/>
      <c r="G1157" s="59"/>
      <c r="H1157" s="59"/>
      <c r="I1157" s="59"/>
      <c r="J1157" s="59"/>
      <c r="K1157" s="59"/>
      <c r="L1157" s="111"/>
      <c r="M1157" s="59"/>
      <c r="N1157" s="112"/>
    </row>
    <row r="1158">
      <c r="A1158" s="59"/>
      <c r="B1158" s="59"/>
      <c r="C1158" s="59"/>
      <c r="D1158" s="59"/>
      <c r="E1158" s="59"/>
      <c r="F1158" s="59"/>
      <c r="G1158" s="59"/>
      <c r="H1158" s="59"/>
      <c r="I1158" s="59"/>
      <c r="J1158" s="59"/>
      <c r="K1158" s="59"/>
      <c r="L1158" s="111"/>
      <c r="M1158" s="59"/>
      <c r="N1158" s="112"/>
    </row>
    <row r="1159">
      <c r="A1159" s="59"/>
      <c r="B1159" s="59"/>
      <c r="C1159" s="59"/>
      <c r="D1159" s="59"/>
      <c r="E1159" s="59"/>
      <c r="F1159" s="59"/>
      <c r="G1159" s="59"/>
      <c r="H1159" s="59"/>
      <c r="I1159" s="59"/>
      <c r="J1159" s="59"/>
      <c r="K1159" s="59"/>
      <c r="L1159" s="111"/>
      <c r="M1159" s="59"/>
      <c r="N1159" s="112"/>
    </row>
    <row r="1160">
      <c r="A1160" s="59"/>
      <c r="B1160" s="59"/>
      <c r="C1160" s="59"/>
      <c r="D1160" s="59"/>
      <c r="E1160" s="59"/>
      <c r="F1160" s="59"/>
      <c r="G1160" s="59"/>
      <c r="H1160" s="59"/>
      <c r="I1160" s="59"/>
      <c r="J1160" s="59"/>
      <c r="K1160" s="59"/>
      <c r="L1160" s="111"/>
      <c r="M1160" s="59"/>
      <c r="N1160" s="112"/>
    </row>
    <row r="1161">
      <c r="A1161" s="59"/>
      <c r="B1161" s="59"/>
      <c r="C1161" s="59"/>
      <c r="D1161" s="59"/>
      <c r="E1161" s="59"/>
      <c r="F1161" s="59"/>
      <c r="G1161" s="59"/>
      <c r="H1161" s="59"/>
      <c r="I1161" s="59"/>
      <c r="J1161" s="59"/>
      <c r="K1161" s="59"/>
      <c r="L1161" s="111"/>
      <c r="M1161" s="59"/>
      <c r="N1161" s="112"/>
    </row>
    <row r="1162">
      <c r="A1162" s="59"/>
      <c r="B1162" s="59"/>
      <c r="C1162" s="59"/>
      <c r="D1162" s="59"/>
      <c r="E1162" s="59"/>
      <c r="F1162" s="59"/>
      <c r="G1162" s="59"/>
      <c r="H1162" s="59"/>
      <c r="I1162" s="59"/>
      <c r="J1162" s="59"/>
      <c r="K1162" s="59"/>
      <c r="L1162" s="111"/>
      <c r="M1162" s="59"/>
      <c r="N1162" s="112"/>
    </row>
    <row r="1163">
      <c r="A1163" s="59"/>
      <c r="B1163" s="59"/>
      <c r="C1163" s="59"/>
      <c r="D1163" s="59"/>
      <c r="E1163" s="59"/>
      <c r="F1163" s="59"/>
      <c r="G1163" s="59"/>
      <c r="H1163" s="59"/>
      <c r="I1163" s="59"/>
      <c r="J1163" s="59"/>
      <c r="K1163" s="59"/>
      <c r="L1163" s="111"/>
      <c r="M1163" s="59"/>
      <c r="N1163" s="112"/>
    </row>
    <row r="1164">
      <c r="A1164" s="59"/>
      <c r="B1164" s="59"/>
      <c r="C1164" s="59"/>
      <c r="D1164" s="59"/>
      <c r="E1164" s="59"/>
      <c r="F1164" s="59"/>
      <c r="G1164" s="59"/>
      <c r="H1164" s="59"/>
      <c r="I1164" s="59"/>
      <c r="J1164" s="59"/>
      <c r="K1164" s="59"/>
      <c r="L1164" s="111"/>
      <c r="M1164" s="59"/>
      <c r="N1164" s="112"/>
    </row>
    <row r="1165">
      <c r="A1165" s="59"/>
      <c r="B1165" s="59"/>
      <c r="C1165" s="59"/>
      <c r="D1165" s="59"/>
      <c r="E1165" s="59"/>
      <c r="F1165" s="59"/>
      <c r="G1165" s="59"/>
      <c r="H1165" s="59"/>
      <c r="I1165" s="59"/>
      <c r="J1165" s="59"/>
      <c r="K1165" s="59"/>
      <c r="L1165" s="111"/>
      <c r="M1165" s="59"/>
      <c r="N1165" s="112"/>
    </row>
    <row r="1166">
      <c r="A1166" s="59"/>
      <c r="B1166" s="59"/>
      <c r="C1166" s="59"/>
      <c r="D1166" s="59"/>
      <c r="E1166" s="59"/>
      <c r="F1166" s="59"/>
      <c r="G1166" s="59"/>
      <c r="H1166" s="59"/>
      <c r="I1166" s="59"/>
      <c r="J1166" s="59"/>
      <c r="K1166" s="59"/>
      <c r="L1166" s="111"/>
      <c r="M1166" s="59"/>
      <c r="N1166" s="112"/>
    </row>
    <row r="1167">
      <c r="A1167" s="59"/>
      <c r="B1167" s="59"/>
      <c r="C1167" s="59"/>
      <c r="D1167" s="59"/>
      <c r="E1167" s="59"/>
      <c r="F1167" s="59"/>
      <c r="G1167" s="59"/>
      <c r="H1167" s="59"/>
      <c r="I1167" s="59"/>
      <c r="J1167" s="59"/>
      <c r="K1167" s="59"/>
      <c r="L1167" s="111"/>
      <c r="M1167" s="59"/>
      <c r="N1167" s="112"/>
    </row>
    <row r="1168">
      <c r="A1168" s="59"/>
      <c r="B1168" s="59"/>
      <c r="C1168" s="59"/>
      <c r="D1168" s="59"/>
      <c r="E1168" s="59"/>
      <c r="F1168" s="59"/>
      <c r="G1168" s="59"/>
      <c r="H1168" s="59"/>
      <c r="I1168" s="59"/>
      <c r="J1168" s="59"/>
      <c r="K1168" s="59"/>
      <c r="L1168" s="111"/>
      <c r="M1168" s="59"/>
      <c r="N1168" s="112"/>
    </row>
    <row r="1169">
      <c r="A1169" s="59"/>
      <c r="B1169" s="59"/>
      <c r="C1169" s="59"/>
      <c r="D1169" s="59"/>
      <c r="E1169" s="59"/>
      <c r="F1169" s="59"/>
      <c r="G1169" s="59"/>
      <c r="H1169" s="59"/>
      <c r="I1169" s="59"/>
      <c r="J1169" s="59"/>
      <c r="K1169" s="59"/>
      <c r="L1169" s="111"/>
      <c r="M1169" s="59"/>
      <c r="N1169" s="112"/>
    </row>
    <row r="1170">
      <c r="A1170" s="59"/>
      <c r="B1170" s="59"/>
      <c r="C1170" s="59"/>
      <c r="D1170" s="59"/>
      <c r="E1170" s="59"/>
      <c r="F1170" s="59"/>
      <c r="G1170" s="59"/>
      <c r="H1170" s="59"/>
      <c r="I1170" s="59"/>
      <c r="J1170" s="59"/>
      <c r="K1170" s="59"/>
      <c r="L1170" s="111"/>
      <c r="M1170" s="59"/>
      <c r="N1170" s="112"/>
    </row>
    <row r="1171">
      <c r="A1171" s="59"/>
      <c r="B1171" s="59"/>
      <c r="C1171" s="59"/>
      <c r="D1171" s="59"/>
      <c r="E1171" s="59"/>
      <c r="F1171" s="59"/>
      <c r="G1171" s="59"/>
      <c r="H1171" s="59"/>
      <c r="I1171" s="59"/>
      <c r="J1171" s="59"/>
      <c r="K1171" s="59"/>
      <c r="L1171" s="111"/>
      <c r="M1171" s="59"/>
      <c r="N1171" s="112"/>
    </row>
    <row r="1172">
      <c r="A1172" s="59"/>
      <c r="B1172" s="59"/>
      <c r="C1172" s="59"/>
      <c r="D1172" s="59"/>
      <c r="E1172" s="59"/>
      <c r="F1172" s="59"/>
      <c r="G1172" s="59"/>
      <c r="H1172" s="59"/>
      <c r="I1172" s="59"/>
      <c r="J1172" s="59"/>
      <c r="K1172" s="59"/>
      <c r="L1172" s="111"/>
      <c r="M1172" s="59"/>
      <c r="N1172" s="112"/>
    </row>
    <row r="1173">
      <c r="A1173" s="59"/>
      <c r="B1173" s="59"/>
      <c r="C1173" s="59"/>
      <c r="D1173" s="59"/>
      <c r="E1173" s="59"/>
      <c r="F1173" s="59"/>
      <c r="G1173" s="59"/>
      <c r="H1173" s="59"/>
      <c r="I1173" s="59"/>
      <c r="J1173" s="59"/>
      <c r="K1173" s="59"/>
      <c r="L1173" s="111"/>
      <c r="M1173" s="59"/>
      <c r="N1173" s="112"/>
    </row>
    <row r="1174">
      <c r="A1174" s="59"/>
      <c r="B1174" s="59"/>
      <c r="C1174" s="59"/>
      <c r="D1174" s="59"/>
      <c r="E1174" s="59"/>
      <c r="F1174" s="59"/>
      <c r="G1174" s="59"/>
      <c r="H1174" s="59"/>
      <c r="I1174" s="59"/>
      <c r="J1174" s="59"/>
      <c r="K1174" s="59"/>
      <c r="L1174" s="111"/>
      <c r="M1174" s="59"/>
      <c r="N1174" s="112"/>
    </row>
    <row r="1175">
      <c r="A1175" s="59"/>
      <c r="B1175" s="59"/>
      <c r="C1175" s="59"/>
      <c r="D1175" s="59"/>
      <c r="E1175" s="59"/>
      <c r="F1175" s="59"/>
      <c r="G1175" s="59"/>
      <c r="H1175" s="59"/>
      <c r="I1175" s="59"/>
      <c r="J1175" s="59"/>
      <c r="K1175" s="59"/>
      <c r="L1175" s="111"/>
      <c r="M1175" s="59"/>
      <c r="N1175" s="112"/>
    </row>
    <row r="1176">
      <c r="A1176" s="59"/>
      <c r="B1176" s="59"/>
      <c r="C1176" s="59"/>
      <c r="D1176" s="59"/>
      <c r="E1176" s="59"/>
      <c r="F1176" s="59"/>
      <c r="G1176" s="59"/>
      <c r="H1176" s="59"/>
      <c r="I1176" s="59"/>
      <c r="J1176" s="59"/>
      <c r="K1176" s="59"/>
      <c r="L1176" s="111"/>
      <c r="M1176" s="59"/>
      <c r="N1176" s="112"/>
    </row>
    <row r="1177">
      <c r="A1177" s="59"/>
      <c r="B1177" s="59"/>
      <c r="C1177" s="59"/>
      <c r="D1177" s="59"/>
      <c r="E1177" s="59"/>
      <c r="F1177" s="59"/>
      <c r="G1177" s="59"/>
      <c r="H1177" s="59"/>
      <c r="I1177" s="59"/>
      <c r="J1177" s="59"/>
      <c r="K1177" s="59"/>
      <c r="L1177" s="111"/>
      <c r="M1177" s="59"/>
      <c r="N1177" s="112"/>
    </row>
    <row r="1178">
      <c r="A1178" s="59"/>
      <c r="B1178" s="59"/>
      <c r="C1178" s="59"/>
      <c r="D1178" s="59"/>
      <c r="E1178" s="59"/>
      <c r="F1178" s="59"/>
      <c r="G1178" s="59"/>
      <c r="H1178" s="59"/>
      <c r="I1178" s="59"/>
      <c r="J1178" s="59"/>
      <c r="K1178" s="59"/>
      <c r="L1178" s="111"/>
      <c r="M1178" s="59"/>
      <c r="N1178" s="112"/>
    </row>
    <row r="1179">
      <c r="A1179" s="59"/>
      <c r="B1179" s="59"/>
      <c r="C1179" s="59"/>
      <c r="D1179" s="59"/>
      <c r="E1179" s="59"/>
      <c r="F1179" s="59"/>
      <c r="G1179" s="59"/>
      <c r="H1179" s="59"/>
      <c r="I1179" s="59"/>
      <c r="J1179" s="59"/>
      <c r="K1179" s="59"/>
      <c r="L1179" s="111"/>
      <c r="M1179" s="59"/>
      <c r="N1179" s="112"/>
    </row>
    <row r="1180">
      <c r="A1180" s="59"/>
      <c r="B1180" s="59"/>
      <c r="C1180" s="59"/>
      <c r="D1180" s="59"/>
      <c r="E1180" s="59"/>
      <c r="F1180" s="59"/>
      <c r="G1180" s="59"/>
      <c r="H1180" s="59"/>
      <c r="I1180" s="59"/>
      <c r="J1180" s="59"/>
      <c r="K1180" s="59"/>
      <c r="L1180" s="111"/>
      <c r="M1180" s="59"/>
      <c r="N1180" s="112"/>
    </row>
    <row r="1181">
      <c r="A1181" s="59"/>
      <c r="B1181" s="59"/>
      <c r="C1181" s="59"/>
      <c r="D1181" s="59"/>
      <c r="E1181" s="59"/>
      <c r="F1181" s="59"/>
      <c r="G1181" s="59"/>
      <c r="H1181" s="59"/>
      <c r="I1181" s="59"/>
      <c r="J1181" s="59"/>
      <c r="K1181" s="59"/>
      <c r="L1181" s="111"/>
      <c r="M1181" s="59"/>
      <c r="N1181" s="112"/>
    </row>
    <row r="1182">
      <c r="A1182" s="59"/>
      <c r="B1182" s="59"/>
      <c r="C1182" s="59"/>
      <c r="D1182" s="59"/>
      <c r="E1182" s="59"/>
      <c r="F1182" s="59"/>
      <c r="G1182" s="59"/>
      <c r="H1182" s="59"/>
      <c r="I1182" s="59"/>
      <c r="J1182" s="59"/>
      <c r="K1182" s="59"/>
      <c r="L1182" s="111"/>
      <c r="M1182" s="59"/>
      <c r="N1182" s="112"/>
    </row>
    <row r="1183">
      <c r="A1183" s="59"/>
      <c r="B1183" s="59"/>
      <c r="C1183" s="59"/>
      <c r="D1183" s="59"/>
      <c r="E1183" s="59"/>
      <c r="F1183" s="59"/>
      <c r="G1183" s="59"/>
      <c r="H1183" s="59"/>
      <c r="I1183" s="59"/>
      <c r="J1183" s="59"/>
      <c r="K1183" s="59"/>
      <c r="L1183" s="111"/>
      <c r="M1183" s="59"/>
      <c r="N1183" s="112"/>
    </row>
    <row r="1184">
      <c r="A1184" s="59"/>
      <c r="B1184" s="59"/>
      <c r="C1184" s="59"/>
      <c r="D1184" s="59"/>
      <c r="E1184" s="59"/>
      <c r="F1184" s="59"/>
      <c r="G1184" s="59"/>
      <c r="H1184" s="59"/>
      <c r="I1184" s="59"/>
      <c r="J1184" s="59"/>
      <c r="K1184" s="59"/>
      <c r="L1184" s="111"/>
      <c r="M1184" s="59"/>
      <c r="N1184" s="112"/>
    </row>
    <row r="1185">
      <c r="A1185" s="59"/>
      <c r="B1185" s="59"/>
      <c r="C1185" s="59"/>
      <c r="D1185" s="59"/>
      <c r="E1185" s="59"/>
      <c r="F1185" s="59"/>
      <c r="G1185" s="59"/>
      <c r="H1185" s="59"/>
      <c r="I1185" s="59"/>
      <c r="J1185" s="59"/>
      <c r="K1185" s="59"/>
      <c r="L1185" s="111"/>
      <c r="M1185" s="59"/>
      <c r="N1185" s="112"/>
    </row>
    <row r="1186">
      <c r="A1186" s="59"/>
      <c r="B1186" s="59"/>
      <c r="C1186" s="59"/>
      <c r="D1186" s="59"/>
      <c r="E1186" s="59"/>
      <c r="F1186" s="59"/>
      <c r="G1186" s="59"/>
      <c r="H1186" s="59"/>
      <c r="I1186" s="59"/>
      <c r="J1186" s="59"/>
      <c r="K1186" s="59"/>
      <c r="L1186" s="111"/>
      <c r="M1186" s="59"/>
      <c r="N1186" s="112"/>
    </row>
    <row r="1187">
      <c r="A1187" s="59"/>
      <c r="B1187" s="59"/>
      <c r="C1187" s="59"/>
      <c r="D1187" s="59"/>
      <c r="E1187" s="59"/>
      <c r="F1187" s="59"/>
      <c r="G1187" s="59"/>
      <c r="H1187" s="59"/>
      <c r="I1187" s="59"/>
      <c r="J1187" s="59"/>
      <c r="K1187" s="59"/>
      <c r="L1187" s="111"/>
      <c r="M1187" s="59"/>
      <c r="N1187" s="112"/>
    </row>
    <row r="1188">
      <c r="A1188" s="59"/>
      <c r="B1188" s="59"/>
      <c r="C1188" s="59"/>
      <c r="D1188" s="59"/>
      <c r="E1188" s="59"/>
      <c r="F1188" s="59"/>
      <c r="G1188" s="59"/>
      <c r="H1188" s="59"/>
      <c r="I1188" s="59"/>
      <c r="J1188" s="59"/>
      <c r="K1188" s="59"/>
      <c r="L1188" s="111"/>
      <c r="M1188" s="59"/>
      <c r="N1188" s="112"/>
    </row>
    <row r="1189">
      <c r="A1189" s="59"/>
      <c r="B1189" s="59"/>
      <c r="C1189" s="59"/>
      <c r="D1189" s="59"/>
      <c r="E1189" s="59"/>
      <c r="F1189" s="59"/>
      <c r="G1189" s="59"/>
      <c r="H1189" s="59"/>
      <c r="I1189" s="59"/>
      <c r="J1189" s="59"/>
      <c r="K1189" s="59"/>
      <c r="L1189" s="111"/>
      <c r="M1189" s="59"/>
      <c r="N1189" s="112"/>
    </row>
    <row r="1190">
      <c r="A1190" s="59"/>
      <c r="B1190" s="59"/>
      <c r="C1190" s="59"/>
      <c r="D1190" s="59"/>
      <c r="E1190" s="59"/>
      <c r="F1190" s="59"/>
      <c r="G1190" s="59"/>
      <c r="H1190" s="59"/>
      <c r="I1190" s="59"/>
      <c r="J1190" s="59"/>
      <c r="K1190" s="59"/>
      <c r="L1190" s="111"/>
      <c r="M1190" s="59"/>
      <c r="N1190" s="112"/>
    </row>
    <row r="1191">
      <c r="A1191" s="59"/>
      <c r="B1191" s="59"/>
      <c r="C1191" s="59"/>
      <c r="D1191" s="59"/>
      <c r="E1191" s="59"/>
      <c r="F1191" s="59"/>
      <c r="G1191" s="59"/>
      <c r="H1191" s="59"/>
      <c r="I1191" s="59"/>
      <c r="J1191" s="59"/>
      <c r="K1191" s="59"/>
      <c r="L1191" s="111"/>
      <c r="M1191" s="59"/>
      <c r="N1191" s="112"/>
    </row>
    <row r="1192">
      <c r="A1192" s="59"/>
      <c r="B1192" s="59"/>
      <c r="C1192" s="59"/>
      <c r="D1192" s="59"/>
      <c r="E1192" s="59"/>
      <c r="F1192" s="59"/>
      <c r="G1192" s="59"/>
      <c r="H1192" s="59"/>
      <c r="I1192" s="59"/>
      <c r="J1192" s="59"/>
      <c r="K1192" s="59"/>
      <c r="L1192" s="111"/>
      <c r="M1192" s="59"/>
      <c r="N1192" s="112"/>
    </row>
    <row r="1193">
      <c r="A1193" s="59"/>
      <c r="B1193" s="59"/>
      <c r="C1193" s="59"/>
      <c r="D1193" s="59"/>
      <c r="E1193" s="59"/>
      <c r="F1193" s="59"/>
      <c r="G1193" s="59"/>
      <c r="H1193" s="59"/>
      <c r="I1193" s="59"/>
      <c r="J1193" s="59"/>
      <c r="K1193" s="59"/>
      <c r="L1193" s="111"/>
      <c r="M1193" s="59"/>
      <c r="N1193" s="112"/>
    </row>
    <row r="1194">
      <c r="A1194" s="59"/>
      <c r="B1194" s="59"/>
      <c r="C1194" s="59"/>
      <c r="D1194" s="59"/>
      <c r="E1194" s="59"/>
      <c r="F1194" s="59"/>
      <c r="G1194" s="59"/>
      <c r="H1194" s="59"/>
      <c r="I1194" s="59"/>
      <c r="J1194" s="59"/>
      <c r="K1194" s="59"/>
      <c r="L1194" s="111"/>
      <c r="M1194" s="59"/>
      <c r="N1194" s="112"/>
    </row>
    <row r="1195">
      <c r="A1195" s="59"/>
      <c r="B1195" s="59"/>
      <c r="C1195" s="59"/>
      <c r="D1195" s="59"/>
      <c r="E1195" s="59"/>
      <c r="F1195" s="59"/>
      <c r="G1195" s="59"/>
      <c r="H1195" s="59"/>
      <c r="I1195" s="59"/>
      <c r="J1195" s="59"/>
      <c r="K1195" s="59"/>
      <c r="L1195" s="111"/>
      <c r="M1195" s="59"/>
      <c r="N1195" s="112"/>
    </row>
    <row r="1196">
      <c r="A1196" s="59"/>
      <c r="B1196" s="59"/>
      <c r="C1196" s="59"/>
      <c r="D1196" s="59"/>
      <c r="E1196" s="59"/>
      <c r="F1196" s="59"/>
      <c r="G1196" s="59"/>
      <c r="H1196" s="59"/>
      <c r="I1196" s="59"/>
      <c r="J1196" s="59"/>
      <c r="K1196" s="59"/>
      <c r="L1196" s="111"/>
      <c r="M1196" s="59"/>
      <c r="N1196" s="112"/>
    </row>
    <row r="1197">
      <c r="A1197" s="59"/>
      <c r="B1197" s="59"/>
      <c r="C1197" s="59"/>
      <c r="D1197" s="59"/>
      <c r="E1197" s="59"/>
      <c r="F1197" s="59"/>
      <c r="G1197" s="59"/>
      <c r="H1197" s="59"/>
      <c r="I1197" s="59"/>
      <c r="J1197" s="59"/>
      <c r="K1197" s="59"/>
      <c r="L1197" s="111"/>
      <c r="M1197" s="59"/>
      <c r="N1197" s="112"/>
    </row>
    <row r="1198">
      <c r="A1198" s="59"/>
      <c r="B1198" s="59"/>
      <c r="C1198" s="59"/>
      <c r="D1198" s="59"/>
      <c r="E1198" s="59"/>
      <c r="F1198" s="59"/>
      <c r="G1198" s="59"/>
      <c r="H1198" s="59"/>
      <c r="I1198" s="59"/>
      <c r="J1198" s="59"/>
      <c r="K1198" s="59"/>
      <c r="L1198" s="111"/>
      <c r="M1198" s="59"/>
      <c r="N1198" s="112"/>
    </row>
    <row r="1199">
      <c r="A1199" s="59"/>
      <c r="B1199" s="59"/>
      <c r="C1199" s="59"/>
      <c r="D1199" s="59"/>
      <c r="E1199" s="59"/>
      <c r="F1199" s="59"/>
      <c r="G1199" s="59"/>
      <c r="H1199" s="59"/>
      <c r="I1199" s="59"/>
      <c r="J1199" s="59"/>
      <c r="K1199" s="59"/>
      <c r="L1199" s="111"/>
      <c r="M1199" s="59"/>
      <c r="N1199" s="112"/>
    </row>
    <row r="1200">
      <c r="A1200" s="59"/>
      <c r="B1200" s="59"/>
      <c r="C1200" s="59"/>
      <c r="D1200" s="59"/>
      <c r="E1200" s="59"/>
      <c r="F1200" s="59"/>
      <c r="G1200" s="59"/>
      <c r="H1200" s="59"/>
      <c r="I1200" s="59"/>
      <c r="J1200" s="59"/>
      <c r="K1200" s="59"/>
      <c r="L1200" s="111"/>
      <c r="M1200" s="59"/>
      <c r="N1200" s="112"/>
    </row>
    <row r="1201">
      <c r="A1201" s="59"/>
      <c r="B1201" s="59"/>
      <c r="C1201" s="59"/>
      <c r="D1201" s="59"/>
      <c r="E1201" s="59"/>
      <c r="F1201" s="59"/>
      <c r="G1201" s="59"/>
      <c r="H1201" s="59"/>
      <c r="I1201" s="59"/>
      <c r="J1201" s="59"/>
      <c r="K1201" s="59"/>
      <c r="L1201" s="111"/>
      <c r="M1201" s="59"/>
      <c r="N1201" s="112"/>
    </row>
    <row r="1202">
      <c r="A1202" s="59"/>
      <c r="B1202" s="59"/>
      <c r="C1202" s="59"/>
      <c r="D1202" s="59"/>
      <c r="E1202" s="59"/>
      <c r="F1202" s="59"/>
      <c r="G1202" s="59"/>
      <c r="H1202" s="59"/>
      <c r="I1202" s="59"/>
      <c r="J1202" s="59"/>
      <c r="K1202" s="59"/>
      <c r="L1202" s="111"/>
      <c r="M1202" s="59"/>
      <c r="N1202" s="112"/>
    </row>
    <row r="1203">
      <c r="A1203" s="59"/>
      <c r="B1203" s="59"/>
      <c r="C1203" s="59"/>
      <c r="D1203" s="59"/>
      <c r="E1203" s="59"/>
      <c r="F1203" s="59"/>
      <c r="G1203" s="59"/>
      <c r="H1203" s="59"/>
      <c r="I1203" s="59"/>
      <c r="J1203" s="59"/>
      <c r="K1203" s="59"/>
      <c r="L1203" s="111"/>
      <c r="M1203" s="59"/>
      <c r="N1203" s="112"/>
    </row>
    <row r="1204">
      <c r="A1204" s="59"/>
      <c r="B1204" s="59"/>
      <c r="C1204" s="59"/>
      <c r="D1204" s="59"/>
      <c r="E1204" s="59"/>
      <c r="F1204" s="59"/>
      <c r="G1204" s="59"/>
      <c r="H1204" s="59"/>
      <c r="I1204" s="59"/>
      <c r="J1204" s="59"/>
      <c r="K1204" s="59"/>
      <c r="L1204" s="111"/>
      <c r="M1204" s="59"/>
      <c r="N1204" s="112"/>
    </row>
    <row r="1205">
      <c r="A1205" s="59"/>
      <c r="B1205" s="59"/>
      <c r="C1205" s="59"/>
      <c r="D1205" s="59"/>
      <c r="E1205" s="59"/>
      <c r="F1205" s="59"/>
      <c r="G1205" s="59"/>
      <c r="H1205" s="59"/>
      <c r="I1205" s="59"/>
      <c r="J1205" s="59"/>
      <c r="K1205" s="59"/>
      <c r="L1205" s="111"/>
      <c r="M1205" s="59"/>
      <c r="N1205" s="112"/>
    </row>
    <row r="1206">
      <c r="A1206" s="59"/>
      <c r="B1206" s="59"/>
      <c r="C1206" s="59"/>
      <c r="D1206" s="59"/>
      <c r="E1206" s="59"/>
      <c r="F1206" s="59"/>
      <c r="G1206" s="59"/>
      <c r="H1206" s="59"/>
      <c r="I1206" s="59"/>
      <c r="J1206" s="59"/>
      <c r="K1206" s="59"/>
      <c r="L1206" s="111"/>
      <c r="M1206" s="59"/>
      <c r="N1206" s="112"/>
    </row>
    <row r="1207">
      <c r="A1207" s="59"/>
      <c r="B1207" s="59"/>
      <c r="C1207" s="59"/>
      <c r="D1207" s="59"/>
      <c r="E1207" s="59"/>
      <c r="F1207" s="59"/>
      <c r="G1207" s="59"/>
      <c r="H1207" s="59"/>
      <c r="I1207" s="59"/>
      <c r="J1207" s="59"/>
      <c r="K1207" s="59"/>
      <c r="L1207" s="111"/>
      <c r="M1207" s="59"/>
      <c r="N1207" s="112"/>
    </row>
    <row r="1208">
      <c r="A1208" s="59"/>
      <c r="B1208" s="59"/>
      <c r="C1208" s="59"/>
      <c r="D1208" s="59"/>
      <c r="E1208" s="59"/>
      <c r="F1208" s="59"/>
      <c r="G1208" s="59"/>
      <c r="H1208" s="59"/>
      <c r="I1208" s="59"/>
      <c r="J1208" s="59"/>
      <c r="K1208" s="59"/>
      <c r="L1208" s="111"/>
      <c r="M1208" s="59"/>
      <c r="N1208" s="112"/>
    </row>
    <row r="1209">
      <c r="A1209" s="59"/>
      <c r="B1209" s="59"/>
      <c r="C1209" s="59"/>
      <c r="D1209" s="59"/>
      <c r="E1209" s="59"/>
      <c r="F1209" s="59"/>
      <c r="G1209" s="59"/>
      <c r="H1209" s="59"/>
      <c r="I1209" s="59"/>
      <c r="J1209" s="59"/>
      <c r="K1209" s="59"/>
      <c r="L1209" s="111"/>
      <c r="M1209" s="59"/>
      <c r="N1209" s="112"/>
    </row>
    <row r="1210">
      <c r="A1210" s="59"/>
      <c r="B1210" s="59"/>
      <c r="C1210" s="59"/>
      <c r="D1210" s="59"/>
      <c r="E1210" s="59"/>
      <c r="F1210" s="59"/>
      <c r="G1210" s="59"/>
      <c r="H1210" s="59"/>
      <c r="I1210" s="59"/>
      <c r="J1210" s="59"/>
      <c r="K1210" s="59"/>
      <c r="L1210" s="111"/>
      <c r="M1210" s="59"/>
      <c r="N1210" s="112"/>
    </row>
    <row r="1211">
      <c r="A1211" s="59"/>
      <c r="B1211" s="59"/>
      <c r="C1211" s="59"/>
      <c r="D1211" s="59"/>
      <c r="E1211" s="59"/>
      <c r="F1211" s="59"/>
      <c r="G1211" s="59"/>
      <c r="H1211" s="59"/>
      <c r="I1211" s="59"/>
      <c r="J1211" s="59"/>
      <c r="K1211" s="59"/>
      <c r="L1211" s="111"/>
      <c r="M1211" s="59"/>
      <c r="N1211" s="112"/>
    </row>
    <row r="1212">
      <c r="A1212" s="59"/>
      <c r="B1212" s="59"/>
      <c r="C1212" s="59"/>
      <c r="D1212" s="59"/>
      <c r="E1212" s="59"/>
      <c r="F1212" s="59"/>
      <c r="G1212" s="59"/>
      <c r="H1212" s="59"/>
      <c r="I1212" s="59"/>
      <c r="J1212" s="59"/>
      <c r="K1212" s="59"/>
      <c r="L1212" s="111"/>
      <c r="M1212" s="59"/>
      <c r="N1212" s="112"/>
    </row>
    <row r="1213">
      <c r="A1213" s="59"/>
      <c r="B1213" s="59"/>
      <c r="C1213" s="59"/>
      <c r="D1213" s="59"/>
      <c r="E1213" s="59"/>
      <c r="F1213" s="59"/>
      <c r="G1213" s="59"/>
      <c r="H1213" s="59"/>
      <c r="I1213" s="59"/>
      <c r="J1213" s="59"/>
      <c r="K1213" s="59"/>
      <c r="L1213" s="111"/>
      <c r="M1213" s="59"/>
      <c r="N1213" s="112"/>
    </row>
    <row r="1214">
      <c r="A1214" s="59"/>
      <c r="B1214" s="59"/>
      <c r="C1214" s="59"/>
      <c r="D1214" s="59"/>
      <c r="E1214" s="59"/>
      <c r="F1214" s="59"/>
      <c r="G1214" s="59"/>
      <c r="H1214" s="59"/>
      <c r="I1214" s="59"/>
      <c r="J1214" s="59"/>
      <c r="K1214" s="59"/>
      <c r="L1214" s="111"/>
      <c r="M1214" s="59"/>
      <c r="N1214" s="112"/>
    </row>
    <row r="1215">
      <c r="A1215" s="59"/>
      <c r="B1215" s="59"/>
      <c r="C1215" s="59"/>
      <c r="D1215" s="59"/>
      <c r="E1215" s="59"/>
      <c r="F1215" s="59"/>
      <c r="G1215" s="59"/>
      <c r="H1215" s="59"/>
      <c r="I1215" s="59"/>
      <c r="J1215" s="59"/>
      <c r="K1215" s="59"/>
      <c r="L1215" s="111"/>
      <c r="M1215" s="59"/>
      <c r="N1215" s="112"/>
    </row>
    <row r="1216">
      <c r="A1216" s="59"/>
      <c r="B1216" s="59"/>
      <c r="C1216" s="59"/>
      <c r="D1216" s="59"/>
      <c r="E1216" s="59"/>
      <c r="F1216" s="59"/>
      <c r="G1216" s="59"/>
      <c r="H1216" s="59"/>
      <c r="I1216" s="59"/>
      <c r="J1216" s="59"/>
      <c r="K1216" s="59"/>
      <c r="L1216" s="111"/>
      <c r="M1216" s="59"/>
      <c r="N1216" s="112"/>
    </row>
    <row r="1217">
      <c r="A1217" s="59"/>
      <c r="B1217" s="59"/>
      <c r="C1217" s="59"/>
      <c r="D1217" s="59"/>
      <c r="E1217" s="59"/>
      <c r="F1217" s="59"/>
      <c r="G1217" s="59"/>
      <c r="H1217" s="59"/>
      <c r="I1217" s="59"/>
      <c r="J1217" s="59"/>
      <c r="K1217" s="59"/>
      <c r="L1217" s="111"/>
      <c r="M1217" s="59"/>
      <c r="N1217" s="112"/>
    </row>
    <row r="1218">
      <c r="A1218" s="59"/>
      <c r="B1218" s="59"/>
      <c r="C1218" s="59"/>
      <c r="D1218" s="59"/>
      <c r="E1218" s="59"/>
      <c r="F1218" s="59"/>
      <c r="G1218" s="59"/>
      <c r="H1218" s="59"/>
      <c r="I1218" s="59"/>
      <c r="J1218" s="59"/>
      <c r="K1218" s="59"/>
      <c r="L1218" s="111"/>
      <c r="M1218" s="59"/>
      <c r="N1218" s="112"/>
    </row>
    <row r="1219">
      <c r="A1219" s="59"/>
      <c r="B1219" s="59"/>
      <c r="C1219" s="59"/>
      <c r="D1219" s="59"/>
      <c r="E1219" s="59"/>
      <c r="F1219" s="59"/>
      <c r="G1219" s="59"/>
      <c r="H1219" s="59"/>
      <c r="I1219" s="59"/>
      <c r="J1219" s="59"/>
      <c r="K1219" s="59"/>
      <c r="L1219" s="111"/>
      <c r="M1219" s="59"/>
      <c r="N1219" s="112"/>
    </row>
    <row r="1220">
      <c r="A1220" s="59"/>
      <c r="B1220" s="59"/>
      <c r="C1220" s="59"/>
      <c r="D1220" s="59"/>
      <c r="E1220" s="59"/>
      <c r="F1220" s="59"/>
      <c r="G1220" s="59"/>
      <c r="H1220" s="59"/>
      <c r="I1220" s="59"/>
      <c r="J1220" s="59"/>
      <c r="K1220" s="59"/>
      <c r="L1220" s="111"/>
      <c r="M1220" s="59"/>
      <c r="N1220" s="112"/>
    </row>
    <row r="1221">
      <c r="A1221" s="59"/>
      <c r="B1221" s="59"/>
      <c r="C1221" s="59"/>
      <c r="D1221" s="59"/>
      <c r="E1221" s="59"/>
      <c r="F1221" s="59"/>
      <c r="G1221" s="59"/>
      <c r="H1221" s="59"/>
      <c r="I1221" s="59"/>
      <c r="J1221" s="59"/>
      <c r="K1221" s="59"/>
      <c r="L1221" s="111"/>
      <c r="M1221" s="59"/>
      <c r="N1221" s="112"/>
    </row>
    <row r="1222">
      <c r="A1222" s="59"/>
      <c r="B1222" s="59"/>
      <c r="C1222" s="59"/>
      <c r="D1222" s="59"/>
      <c r="E1222" s="59"/>
      <c r="F1222" s="59"/>
      <c r="G1222" s="59"/>
      <c r="H1222" s="59"/>
      <c r="I1222" s="59"/>
      <c r="J1222" s="59"/>
      <c r="K1222" s="59"/>
      <c r="L1222" s="111"/>
      <c r="M1222" s="59"/>
      <c r="N1222" s="112"/>
    </row>
    <row r="1223">
      <c r="A1223" s="59"/>
      <c r="B1223" s="59"/>
      <c r="C1223" s="59"/>
      <c r="D1223" s="59"/>
      <c r="E1223" s="59"/>
      <c r="F1223" s="59"/>
      <c r="G1223" s="59"/>
      <c r="H1223" s="59"/>
      <c r="I1223" s="59"/>
      <c r="J1223" s="59"/>
      <c r="K1223" s="59"/>
      <c r="L1223" s="111"/>
      <c r="M1223" s="59"/>
      <c r="N1223" s="112"/>
    </row>
    <row r="1224">
      <c r="A1224" s="59"/>
      <c r="B1224" s="59"/>
      <c r="C1224" s="59"/>
      <c r="D1224" s="59"/>
      <c r="E1224" s="59"/>
      <c r="F1224" s="59"/>
      <c r="G1224" s="59"/>
      <c r="H1224" s="59"/>
      <c r="I1224" s="59"/>
      <c r="J1224" s="59"/>
      <c r="K1224" s="59"/>
      <c r="L1224" s="111"/>
      <c r="M1224" s="59"/>
      <c r="N1224" s="112"/>
    </row>
    <row r="1225">
      <c r="A1225" s="59"/>
      <c r="B1225" s="59"/>
      <c r="C1225" s="59"/>
      <c r="D1225" s="59"/>
      <c r="E1225" s="59"/>
      <c r="F1225" s="59"/>
      <c r="G1225" s="59"/>
      <c r="H1225" s="59"/>
      <c r="I1225" s="59"/>
      <c r="J1225" s="59"/>
      <c r="K1225" s="59"/>
      <c r="L1225" s="111"/>
      <c r="M1225" s="59"/>
      <c r="N1225" s="112"/>
    </row>
    <row r="1226">
      <c r="A1226" s="59"/>
      <c r="B1226" s="59"/>
      <c r="C1226" s="59"/>
      <c r="D1226" s="59"/>
      <c r="E1226" s="59"/>
      <c r="F1226" s="59"/>
      <c r="G1226" s="59"/>
      <c r="H1226" s="59"/>
      <c r="I1226" s="59"/>
      <c r="J1226" s="59"/>
      <c r="K1226" s="59"/>
      <c r="L1226" s="111"/>
      <c r="M1226" s="59"/>
      <c r="N1226" s="112"/>
    </row>
    <row r="1227">
      <c r="A1227" s="59"/>
      <c r="B1227" s="59"/>
      <c r="C1227" s="59"/>
      <c r="D1227" s="59"/>
      <c r="E1227" s="59"/>
      <c r="F1227" s="59"/>
      <c r="G1227" s="59"/>
      <c r="H1227" s="59"/>
      <c r="I1227" s="59"/>
      <c r="J1227" s="59"/>
      <c r="K1227" s="59"/>
      <c r="L1227" s="111"/>
      <c r="M1227" s="59"/>
      <c r="N1227" s="112"/>
    </row>
    <row r="1228">
      <c r="A1228" s="59"/>
      <c r="B1228" s="59"/>
      <c r="C1228" s="59"/>
      <c r="D1228" s="59"/>
      <c r="E1228" s="59"/>
      <c r="F1228" s="59"/>
      <c r="G1228" s="59"/>
      <c r="H1228" s="59"/>
      <c r="I1228" s="59"/>
      <c r="J1228" s="59"/>
      <c r="K1228" s="59"/>
      <c r="L1228" s="111"/>
      <c r="M1228" s="59"/>
      <c r="N1228" s="112"/>
    </row>
    <row r="1229">
      <c r="A1229" s="59"/>
      <c r="B1229" s="59"/>
      <c r="C1229" s="59"/>
      <c r="D1229" s="59"/>
      <c r="E1229" s="59"/>
      <c r="F1229" s="59"/>
      <c r="G1229" s="59"/>
      <c r="H1229" s="59"/>
      <c r="I1229" s="59"/>
      <c r="J1229" s="59"/>
      <c r="K1229" s="59"/>
      <c r="L1229" s="111"/>
      <c r="M1229" s="59"/>
      <c r="N1229" s="112"/>
    </row>
    <row r="1230">
      <c r="A1230" s="59"/>
      <c r="B1230" s="59"/>
      <c r="C1230" s="59"/>
      <c r="D1230" s="59"/>
      <c r="E1230" s="59"/>
      <c r="F1230" s="59"/>
      <c r="G1230" s="59"/>
      <c r="H1230" s="59"/>
      <c r="I1230" s="59"/>
      <c r="J1230" s="59"/>
      <c r="K1230" s="59"/>
      <c r="L1230" s="111"/>
      <c r="M1230" s="59"/>
      <c r="N1230" s="112"/>
    </row>
    <row r="1231">
      <c r="A1231" s="59"/>
      <c r="B1231" s="59"/>
      <c r="C1231" s="59"/>
      <c r="D1231" s="59"/>
      <c r="E1231" s="59"/>
      <c r="F1231" s="59"/>
      <c r="G1231" s="59"/>
      <c r="H1231" s="59"/>
      <c r="I1231" s="59"/>
      <c r="J1231" s="59"/>
      <c r="K1231" s="59"/>
      <c r="L1231" s="111"/>
      <c r="M1231" s="59"/>
      <c r="N1231" s="112"/>
    </row>
    <row r="1232">
      <c r="A1232" s="59"/>
      <c r="B1232" s="59"/>
      <c r="C1232" s="59"/>
      <c r="D1232" s="59"/>
      <c r="E1232" s="59"/>
      <c r="F1232" s="59"/>
      <c r="G1232" s="59"/>
      <c r="H1232" s="59"/>
      <c r="I1232" s="59"/>
      <c r="J1232" s="59"/>
      <c r="K1232" s="59"/>
      <c r="L1232" s="111"/>
      <c r="M1232" s="59"/>
      <c r="N1232" s="112"/>
    </row>
    <row r="1233">
      <c r="A1233" s="59"/>
      <c r="B1233" s="59"/>
      <c r="C1233" s="59"/>
      <c r="D1233" s="59"/>
      <c r="E1233" s="59"/>
      <c r="F1233" s="59"/>
      <c r="G1233" s="59"/>
      <c r="H1233" s="59"/>
      <c r="I1233" s="59"/>
      <c r="J1233" s="59"/>
      <c r="K1233" s="59"/>
      <c r="L1233" s="111"/>
      <c r="M1233" s="59"/>
      <c r="N1233" s="112"/>
    </row>
    <row r="1234">
      <c r="A1234" s="59"/>
      <c r="B1234" s="59"/>
      <c r="C1234" s="59"/>
      <c r="D1234" s="59"/>
      <c r="E1234" s="59"/>
      <c r="F1234" s="59"/>
      <c r="G1234" s="59"/>
      <c r="H1234" s="59"/>
      <c r="I1234" s="59"/>
      <c r="J1234" s="59"/>
      <c r="K1234" s="59"/>
      <c r="L1234" s="111"/>
      <c r="M1234" s="59"/>
      <c r="N1234" s="112"/>
    </row>
    <row r="1235">
      <c r="A1235" s="59"/>
      <c r="B1235" s="59"/>
      <c r="C1235" s="59"/>
      <c r="D1235" s="59"/>
      <c r="E1235" s="59"/>
      <c r="F1235" s="59"/>
      <c r="G1235" s="59"/>
      <c r="H1235" s="59"/>
      <c r="I1235" s="59"/>
      <c r="J1235" s="59"/>
      <c r="K1235" s="59"/>
      <c r="L1235" s="111"/>
      <c r="M1235" s="59"/>
      <c r="N1235" s="112"/>
    </row>
    <row r="1236">
      <c r="A1236" s="59"/>
      <c r="B1236" s="59"/>
      <c r="C1236" s="59"/>
      <c r="D1236" s="59"/>
      <c r="E1236" s="59"/>
      <c r="F1236" s="59"/>
      <c r="G1236" s="59"/>
      <c r="H1236" s="59"/>
      <c r="I1236" s="59"/>
      <c r="J1236" s="59"/>
      <c r="K1236" s="59"/>
      <c r="L1236" s="111"/>
      <c r="M1236" s="59"/>
      <c r="N1236" s="112"/>
    </row>
    <row r="1237">
      <c r="A1237" s="59"/>
      <c r="B1237" s="59"/>
      <c r="C1237" s="59"/>
      <c r="D1237" s="59"/>
      <c r="E1237" s="59"/>
      <c r="F1237" s="59"/>
      <c r="G1237" s="59"/>
      <c r="H1237" s="59"/>
      <c r="I1237" s="59"/>
      <c r="J1237" s="59"/>
      <c r="K1237" s="59"/>
      <c r="L1237" s="111"/>
      <c r="M1237" s="59"/>
      <c r="N1237" s="112"/>
    </row>
    <row r="1238">
      <c r="A1238" s="59"/>
      <c r="B1238" s="59"/>
      <c r="C1238" s="59"/>
      <c r="D1238" s="59"/>
      <c r="E1238" s="59"/>
      <c r="F1238" s="59"/>
      <c r="G1238" s="59"/>
      <c r="H1238" s="59"/>
      <c r="I1238" s="59"/>
      <c r="J1238" s="59"/>
      <c r="K1238" s="59"/>
      <c r="L1238" s="111"/>
      <c r="M1238" s="59"/>
      <c r="N1238" s="112"/>
    </row>
    <row r="1239">
      <c r="A1239" s="59"/>
      <c r="B1239" s="59"/>
      <c r="C1239" s="59"/>
      <c r="D1239" s="59"/>
      <c r="E1239" s="59"/>
      <c r="F1239" s="59"/>
      <c r="G1239" s="59"/>
      <c r="H1239" s="59"/>
      <c r="I1239" s="59"/>
      <c r="J1239" s="59"/>
      <c r="K1239" s="59"/>
      <c r="L1239" s="111"/>
      <c r="M1239" s="59"/>
      <c r="N1239" s="112"/>
    </row>
    <row r="1240">
      <c r="A1240" s="59"/>
      <c r="B1240" s="59"/>
      <c r="C1240" s="59"/>
      <c r="D1240" s="59"/>
      <c r="E1240" s="59"/>
      <c r="F1240" s="59"/>
      <c r="G1240" s="59"/>
      <c r="H1240" s="59"/>
      <c r="I1240" s="59"/>
      <c r="J1240" s="59"/>
      <c r="K1240" s="59"/>
      <c r="L1240" s="111"/>
      <c r="M1240" s="59"/>
      <c r="N1240" s="112"/>
    </row>
    <row r="1241">
      <c r="A1241" s="59"/>
      <c r="B1241" s="59"/>
      <c r="C1241" s="59"/>
      <c r="D1241" s="59"/>
      <c r="E1241" s="59"/>
      <c r="F1241" s="59"/>
      <c r="G1241" s="59"/>
      <c r="H1241" s="59"/>
      <c r="I1241" s="59"/>
      <c r="J1241" s="59"/>
      <c r="K1241" s="59"/>
      <c r="L1241" s="111"/>
      <c r="M1241" s="59"/>
      <c r="N1241" s="112"/>
    </row>
    <row r="1242">
      <c r="A1242" s="59"/>
      <c r="B1242" s="59"/>
      <c r="C1242" s="59"/>
      <c r="D1242" s="59"/>
      <c r="E1242" s="59"/>
      <c r="F1242" s="59"/>
      <c r="G1242" s="59"/>
      <c r="H1242" s="59"/>
      <c r="I1242" s="59"/>
      <c r="J1242" s="59"/>
      <c r="K1242" s="59"/>
      <c r="L1242" s="111"/>
      <c r="M1242" s="59"/>
      <c r="N1242" s="112"/>
    </row>
    <row r="1243">
      <c r="A1243" s="59"/>
      <c r="B1243" s="59"/>
      <c r="C1243" s="59"/>
      <c r="D1243" s="59"/>
      <c r="E1243" s="59"/>
      <c r="F1243" s="59"/>
      <c r="G1243" s="59"/>
      <c r="H1243" s="59"/>
      <c r="I1243" s="59"/>
      <c r="J1243" s="59"/>
      <c r="K1243" s="59"/>
      <c r="L1243" s="111"/>
      <c r="M1243" s="59"/>
      <c r="N1243" s="112"/>
    </row>
    <row r="1244">
      <c r="A1244" s="59"/>
      <c r="B1244" s="59"/>
      <c r="C1244" s="59"/>
      <c r="D1244" s="59"/>
      <c r="E1244" s="59"/>
      <c r="F1244" s="59"/>
      <c r="G1244" s="59"/>
      <c r="H1244" s="59"/>
      <c r="I1244" s="59"/>
      <c r="J1244" s="59"/>
      <c r="K1244" s="59"/>
      <c r="L1244" s="111"/>
      <c r="M1244" s="59"/>
      <c r="N1244" s="112"/>
    </row>
    <row r="1245">
      <c r="A1245" s="59"/>
      <c r="B1245" s="59"/>
      <c r="C1245" s="59"/>
      <c r="D1245" s="59"/>
      <c r="E1245" s="59"/>
      <c r="F1245" s="59"/>
      <c r="G1245" s="59"/>
      <c r="H1245" s="59"/>
      <c r="I1245" s="59"/>
      <c r="J1245" s="59"/>
      <c r="K1245" s="59"/>
      <c r="L1245" s="111"/>
      <c r="M1245" s="59"/>
      <c r="N1245" s="112"/>
    </row>
    <row r="1246">
      <c r="A1246" s="59"/>
      <c r="B1246" s="59"/>
      <c r="C1246" s="59"/>
      <c r="D1246" s="59"/>
      <c r="E1246" s="59"/>
      <c r="F1246" s="59"/>
      <c r="G1246" s="59"/>
      <c r="H1246" s="59"/>
      <c r="I1246" s="59"/>
      <c r="J1246" s="59"/>
      <c r="K1246" s="59"/>
      <c r="L1246" s="111"/>
      <c r="M1246" s="59"/>
      <c r="N1246" s="112"/>
    </row>
    <row r="1247">
      <c r="A1247" s="59"/>
      <c r="B1247" s="59"/>
      <c r="C1247" s="59"/>
      <c r="D1247" s="59"/>
      <c r="E1247" s="59"/>
      <c r="F1247" s="59"/>
      <c r="G1247" s="59"/>
      <c r="H1247" s="59"/>
      <c r="I1247" s="59"/>
      <c r="J1247" s="59"/>
      <c r="K1247" s="59"/>
      <c r="L1247" s="111"/>
      <c r="M1247" s="59"/>
      <c r="N1247" s="112"/>
    </row>
    <row r="1248">
      <c r="A1248" s="59"/>
      <c r="B1248" s="59"/>
      <c r="C1248" s="59"/>
      <c r="D1248" s="59"/>
      <c r="E1248" s="59"/>
      <c r="F1248" s="59"/>
      <c r="G1248" s="59"/>
      <c r="H1248" s="59"/>
      <c r="I1248" s="59"/>
      <c r="J1248" s="59"/>
      <c r="K1248" s="59"/>
      <c r="L1248" s="111"/>
      <c r="M1248" s="59"/>
      <c r="N1248" s="112"/>
    </row>
    <row r="1249">
      <c r="A1249" s="59"/>
      <c r="B1249" s="59"/>
      <c r="C1249" s="59"/>
      <c r="D1249" s="59"/>
      <c r="E1249" s="59"/>
      <c r="F1249" s="59"/>
      <c r="G1249" s="59"/>
      <c r="H1249" s="59"/>
      <c r="I1249" s="59"/>
      <c r="J1249" s="59"/>
      <c r="K1249" s="59"/>
      <c r="L1249" s="111"/>
      <c r="M1249" s="59"/>
      <c r="N1249" s="112"/>
    </row>
    <row r="1250">
      <c r="A1250" s="59"/>
      <c r="B1250" s="59"/>
      <c r="C1250" s="59"/>
      <c r="D1250" s="59"/>
      <c r="E1250" s="59"/>
      <c r="F1250" s="59"/>
      <c r="G1250" s="59"/>
      <c r="H1250" s="59"/>
      <c r="I1250" s="59"/>
      <c r="J1250" s="59"/>
      <c r="K1250" s="59"/>
      <c r="L1250" s="111"/>
      <c r="M1250" s="59"/>
      <c r="N1250" s="112"/>
    </row>
    <row r="1251">
      <c r="A1251" s="59"/>
      <c r="B1251" s="59"/>
      <c r="C1251" s="59"/>
      <c r="D1251" s="59"/>
      <c r="E1251" s="59"/>
      <c r="F1251" s="59"/>
      <c r="G1251" s="59"/>
      <c r="H1251" s="59"/>
      <c r="I1251" s="59"/>
      <c r="J1251" s="59"/>
      <c r="K1251" s="59"/>
      <c r="L1251" s="111"/>
      <c r="M1251" s="59"/>
      <c r="N1251" s="112"/>
    </row>
    <row r="1252">
      <c r="A1252" s="59"/>
      <c r="B1252" s="59"/>
      <c r="C1252" s="59"/>
      <c r="D1252" s="59"/>
      <c r="E1252" s="59"/>
      <c r="F1252" s="59"/>
      <c r="G1252" s="59"/>
      <c r="H1252" s="59"/>
      <c r="I1252" s="59"/>
      <c r="J1252" s="59"/>
      <c r="K1252" s="59"/>
      <c r="L1252" s="111"/>
      <c r="M1252" s="59"/>
      <c r="N1252" s="112"/>
    </row>
    <row r="1253">
      <c r="A1253" s="59"/>
      <c r="B1253" s="59"/>
      <c r="C1253" s="59"/>
      <c r="D1253" s="59"/>
      <c r="E1253" s="59"/>
      <c r="F1253" s="59"/>
      <c r="G1253" s="59"/>
      <c r="H1253" s="59"/>
      <c r="I1253" s="59"/>
      <c r="J1253" s="59"/>
      <c r="K1253" s="59"/>
      <c r="L1253" s="111"/>
      <c r="M1253" s="59"/>
      <c r="N1253" s="112"/>
    </row>
    <row r="1254">
      <c r="A1254" s="59"/>
      <c r="B1254" s="59"/>
      <c r="C1254" s="59"/>
      <c r="D1254" s="59"/>
      <c r="E1254" s="59"/>
      <c r="F1254" s="59"/>
      <c r="G1254" s="59"/>
      <c r="H1254" s="59"/>
      <c r="I1254" s="59"/>
      <c r="J1254" s="59"/>
      <c r="K1254" s="59"/>
      <c r="L1254" s="111"/>
      <c r="M1254" s="59"/>
      <c r="N1254" s="112"/>
    </row>
    <row r="1255">
      <c r="A1255" s="59"/>
      <c r="B1255" s="59"/>
      <c r="C1255" s="59"/>
      <c r="D1255" s="59"/>
      <c r="E1255" s="59"/>
      <c r="F1255" s="59"/>
      <c r="G1255" s="59"/>
      <c r="H1255" s="59"/>
      <c r="I1255" s="59"/>
      <c r="J1255" s="59"/>
      <c r="K1255" s="59"/>
      <c r="L1255" s="111"/>
      <c r="M1255" s="59"/>
      <c r="N1255" s="112"/>
    </row>
    <row r="1256">
      <c r="A1256" s="59"/>
      <c r="B1256" s="59"/>
      <c r="C1256" s="59"/>
      <c r="D1256" s="59"/>
      <c r="E1256" s="59"/>
      <c r="F1256" s="59"/>
      <c r="G1256" s="59"/>
      <c r="H1256" s="59"/>
      <c r="I1256" s="59"/>
      <c r="J1256" s="59"/>
      <c r="K1256" s="59"/>
      <c r="L1256" s="111"/>
      <c r="M1256" s="59"/>
      <c r="N1256" s="112"/>
    </row>
    <row r="1257">
      <c r="A1257" s="59"/>
      <c r="B1257" s="59"/>
      <c r="C1257" s="59"/>
      <c r="D1257" s="59"/>
      <c r="E1257" s="59"/>
      <c r="F1257" s="59"/>
      <c r="G1257" s="59"/>
      <c r="H1257" s="59"/>
      <c r="I1257" s="59"/>
      <c r="J1257" s="59"/>
      <c r="K1257" s="59"/>
      <c r="L1257" s="111"/>
      <c r="M1257" s="59"/>
      <c r="N1257" s="112"/>
    </row>
    <row r="1258">
      <c r="A1258" s="59"/>
      <c r="B1258" s="59"/>
      <c r="C1258" s="59"/>
      <c r="D1258" s="59"/>
      <c r="E1258" s="59"/>
      <c r="F1258" s="59"/>
      <c r="G1258" s="59"/>
      <c r="H1258" s="59"/>
      <c r="I1258" s="59"/>
      <c r="J1258" s="59"/>
      <c r="K1258" s="59"/>
      <c r="L1258" s="111"/>
      <c r="M1258" s="59"/>
      <c r="N1258" s="112"/>
    </row>
    <row r="1259">
      <c r="A1259" s="59"/>
      <c r="B1259" s="59"/>
      <c r="C1259" s="59"/>
      <c r="D1259" s="59"/>
      <c r="E1259" s="59"/>
      <c r="F1259" s="59"/>
      <c r="G1259" s="59"/>
      <c r="H1259" s="59"/>
      <c r="I1259" s="59"/>
      <c r="J1259" s="59"/>
      <c r="K1259" s="59"/>
      <c r="L1259" s="111"/>
      <c r="M1259" s="59"/>
      <c r="N1259" s="112"/>
    </row>
    <row r="1260">
      <c r="A1260" s="59"/>
      <c r="B1260" s="59"/>
      <c r="C1260" s="59"/>
      <c r="D1260" s="59"/>
      <c r="E1260" s="59"/>
      <c r="F1260" s="59"/>
      <c r="G1260" s="59"/>
      <c r="H1260" s="59"/>
      <c r="I1260" s="59"/>
      <c r="J1260" s="59"/>
      <c r="K1260" s="59"/>
      <c r="L1260" s="111"/>
      <c r="M1260" s="59"/>
      <c r="N1260" s="112"/>
    </row>
  </sheetData>
  <mergeCells count="2">
    <mergeCell ref="B1:H1"/>
    <mergeCell ref="O1:Z1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43"/>
  </cols>
  <sheetData>
    <row r="1">
      <c r="A1" s="60" t="s">
        <v>2402</v>
      </c>
      <c r="G1" s="59"/>
      <c r="H1" s="59"/>
      <c r="I1" s="59"/>
      <c r="J1" s="59"/>
      <c r="K1" s="59"/>
      <c r="L1" s="59"/>
    </row>
    <row r="2">
      <c r="A2" s="61" t="s">
        <v>2403</v>
      </c>
      <c r="B2" s="65" t="s">
        <v>839</v>
      </c>
      <c r="C2" s="65" t="s">
        <v>840</v>
      </c>
      <c r="D2" s="65" t="s">
        <v>841</v>
      </c>
      <c r="E2" s="65" t="s">
        <v>842</v>
      </c>
      <c r="F2" s="65" t="s">
        <v>843</v>
      </c>
      <c r="G2" s="65" t="s">
        <v>844</v>
      </c>
      <c r="H2" s="65" t="s">
        <v>845</v>
      </c>
      <c r="I2" s="65" t="s">
        <v>846</v>
      </c>
      <c r="J2" s="65" t="s">
        <v>847</v>
      </c>
      <c r="K2" s="65" t="s">
        <v>2400</v>
      </c>
      <c r="L2" s="65" t="s">
        <v>2401</v>
      </c>
    </row>
    <row r="3">
      <c r="A3" s="131" t="s">
        <v>2404</v>
      </c>
      <c r="B3" s="122">
        <v>0.0438</v>
      </c>
      <c r="C3" s="122">
        <v>0.0478</v>
      </c>
      <c r="D3" s="122">
        <v>0.0255</v>
      </c>
      <c r="E3" s="122">
        <v>0.0188</v>
      </c>
      <c r="F3" s="122">
        <v>0.0193</v>
      </c>
      <c r="G3" s="122">
        <v>0.0046</v>
      </c>
      <c r="H3" s="122">
        <v>0.0303</v>
      </c>
      <c r="I3" s="122">
        <v>0.0096</v>
      </c>
      <c r="J3" s="122">
        <v>0.0197</v>
      </c>
      <c r="K3" s="122">
        <v>0.0154</v>
      </c>
      <c r="L3" s="122">
        <v>0.0382</v>
      </c>
    </row>
    <row r="4">
      <c r="A4" s="131" t="s">
        <v>2405</v>
      </c>
      <c r="B4" s="122">
        <v>0.1518</v>
      </c>
      <c r="C4" s="122">
        <v>0.1176</v>
      </c>
      <c r="D4" s="122">
        <v>0.0874</v>
      </c>
      <c r="E4" s="122">
        <v>0.143</v>
      </c>
      <c r="F4" s="122">
        <v>0.0863</v>
      </c>
      <c r="G4" s="122">
        <v>0.0735</v>
      </c>
      <c r="H4" s="122">
        <v>0.1323</v>
      </c>
      <c r="I4" s="122">
        <v>0.0575</v>
      </c>
      <c r="J4" s="122">
        <v>0.0873</v>
      </c>
      <c r="K4" s="122">
        <v>0.042</v>
      </c>
      <c r="L4" s="122">
        <v>0.1838</v>
      </c>
    </row>
    <row r="5">
      <c r="A5" s="131" t="s">
        <v>2406</v>
      </c>
      <c r="B5" s="122">
        <v>0.0955</v>
      </c>
      <c r="C5" s="122">
        <v>0.1116</v>
      </c>
      <c r="D5" s="122">
        <v>0.0742</v>
      </c>
      <c r="E5" s="122">
        <v>0.1405</v>
      </c>
      <c r="F5" s="122">
        <v>0.0875</v>
      </c>
      <c r="G5" s="122">
        <v>0.0865</v>
      </c>
      <c r="H5" s="122">
        <v>0.1128</v>
      </c>
      <c r="I5" s="122">
        <v>0.1326</v>
      </c>
      <c r="J5" s="122">
        <v>0.1587</v>
      </c>
      <c r="K5" s="122">
        <v>0.0</v>
      </c>
      <c r="L5" s="122">
        <v>0.0</v>
      </c>
    </row>
    <row r="6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</row>
    <row r="21">
      <c r="H21" s="60"/>
      <c r="L21" s="59"/>
      <c r="M21" s="59"/>
      <c r="N21" s="59"/>
      <c r="O21" s="59"/>
      <c r="P21" s="59"/>
      <c r="Q21" s="59"/>
      <c r="R21" s="59"/>
      <c r="S21" s="59"/>
    </row>
    <row r="22">
      <c r="H22" s="132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</row>
    <row r="23">
      <c r="H23" s="132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</row>
    <row r="24">
      <c r="H24" s="132"/>
      <c r="I24" s="59"/>
      <c r="J24" s="123"/>
      <c r="K24" s="123"/>
      <c r="L24" s="123"/>
      <c r="M24" s="123"/>
      <c r="N24" s="123"/>
      <c r="O24" s="123"/>
      <c r="P24" s="123"/>
      <c r="Q24" s="123"/>
      <c r="R24" s="123"/>
      <c r="S24" s="123"/>
    </row>
    <row r="25">
      <c r="H25" s="132"/>
      <c r="I25" s="59"/>
      <c r="J25" s="59"/>
      <c r="K25" s="123"/>
      <c r="L25" s="123"/>
      <c r="M25" s="123"/>
      <c r="N25" s="123"/>
      <c r="O25" s="123"/>
      <c r="P25" s="123"/>
      <c r="Q25" s="123"/>
      <c r="R25" s="123"/>
      <c r="S25" s="123"/>
    </row>
    <row r="26">
      <c r="H26" s="132"/>
      <c r="I26" s="59"/>
      <c r="J26" s="59"/>
      <c r="K26" s="59"/>
      <c r="L26" s="123"/>
      <c r="M26" s="123"/>
      <c r="N26" s="123"/>
      <c r="O26" s="123"/>
      <c r="P26" s="123"/>
      <c r="Q26" s="123"/>
      <c r="R26" s="123"/>
      <c r="S26" s="123"/>
    </row>
    <row r="27">
      <c r="H27" s="132"/>
      <c r="I27" s="59"/>
      <c r="J27" s="59"/>
      <c r="K27" s="59"/>
      <c r="L27" s="59"/>
      <c r="M27" s="123"/>
      <c r="N27" s="123"/>
      <c r="O27" s="123"/>
      <c r="P27" s="123"/>
      <c r="Q27" s="123"/>
      <c r="R27" s="123"/>
      <c r="S27" s="123"/>
    </row>
    <row r="28">
      <c r="H28" s="132"/>
      <c r="I28" s="59"/>
      <c r="J28" s="59"/>
      <c r="K28" s="59"/>
      <c r="L28" s="59"/>
      <c r="M28" s="59"/>
      <c r="N28" s="123"/>
      <c r="O28" s="123"/>
      <c r="P28" s="123"/>
      <c r="Q28" s="123"/>
      <c r="R28" s="123"/>
      <c r="S28" s="123"/>
    </row>
    <row r="29">
      <c r="H29" s="132"/>
      <c r="I29" s="59"/>
      <c r="J29" s="59"/>
      <c r="K29" s="59"/>
      <c r="L29" s="59"/>
      <c r="M29" s="59"/>
      <c r="N29" s="59"/>
      <c r="O29" s="123"/>
      <c r="P29" s="123"/>
      <c r="Q29" s="123"/>
      <c r="R29" s="123"/>
      <c r="S29" s="123"/>
    </row>
    <row r="30">
      <c r="H30" s="132"/>
      <c r="I30" s="59"/>
      <c r="J30" s="59"/>
      <c r="K30" s="59"/>
      <c r="L30" s="59"/>
      <c r="M30" s="59"/>
      <c r="N30" s="59"/>
      <c r="O30" s="59"/>
      <c r="P30" s="123"/>
      <c r="Q30" s="123"/>
      <c r="R30" s="123"/>
      <c r="S30" s="123"/>
    </row>
    <row r="31">
      <c r="H31" s="132"/>
      <c r="I31" s="59"/>
      <c r="J31" s="59"/>
      <c r="K31" s="59"/>
      <c r="L31" s="59"/>
      <c r="M31" s="59"/>
      <c r="N31" s="59"/>
      <c r="O31" s="59"/>
      <c r="P31" s="59"/>
      <c r="Q31" s="123"/>
      <c r="R31" s="123"/>
      <c r="S31" s="123"/>
    </row>
    <row r="32">
      <c r="H32" s="132"/>
      <c r="I32" s="59"/>
      <c r="J32" s="59"/>
      <c r="K32" s="59"/>
      <c r="L32" s="59"/>
      <c r="M32" s="59"/>
      <c r="N32" s="59"/>
      <c r="O32" s="59"/>
      <c r="P32" s="59"/>
      <c r="Q32" s="59"/>
      <c r="R32" s="123"/>
      <c r="S32" s="123"/>
    </row>
    <row r="33">
      <c r="H33" s="132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123"/>
    </row>
  </sheetData>
  <mergeCells count="2">
    <mergeCell ref="A1:F1"/>
    <mergeCell ref="H21:K21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9"/>
      <c r="B1" s="60" t="s">
        <v>2407</v>
      </c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</row>
    <row r="2">
      <c r="A2" s="59"/>
      <c r="B2" s="61" t="s">
        <v>2408</v>
      </c>
      <c r="C2" s="65" t="s">
        <v>839</v>
      </c>
      <c r="D2" s="65" t="s">
        <v>840</v>
      </c>
      <c r="E2" s="65" t="s">
        <v>841</v>
      </c>
      <c r="F2" s="65" t="s">
        <v>842</v>
      </c>
      <c r="G2" s="65" t="s">
        <v>843</v>
      </c>
      <c r="H2" s="65" t="s">
        <v>844</v>
      </c>
      <c r="I2" s="65" t="s">
        <v>845</v>
      </c>
      <c r="J2" s="65" t="s">
        <v>846</v>
      </c>
      <c r="K2" s="65" t="s">
        <v>847</v>
      </c>
      <c r="L2" s="65" t="s">
        <v>2400</v>
      </c>
      <c r="M2" s="65" t="s">
        <v>2401</v>
      </c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</row>
    <row r="3">
      <c r="A3" s="59"/>
      <c r="B3" s="134" t="s">
        <v>839</v>
      </c>
      <c r="C3" s="78">
        <v>1.0</v>
      </c>
      <c r="D3" s="78">
        <v>0.784</v>
      </c>
      <c r="E3" s="78">
        <v>0.773</v>
      </c>
      <c r="F3" s="78">
        <v>0.71</v>
      </c>
      <c r="G3" s="78">
        <v>0.54</v>
      </c>
      <c r="H3" s="78">
        <v>0.312</v>
      </c>
      <c r="I3" s="78">
        <v>0.536</v>
      </c>
      <c r="J3" s="78">
        <v>0.485</v>
      </c>
      <c r="K3" s="78">
        <v>0.573</v>
      </c>
      <c r="L3" s="78">
        <v>0.442</v>
      </c>
      <c r="M3" s="78">
        <v>0.654</v>
      </c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</row>
    <row r="4">
      <c r="A4" s="59"/>
      <c r="B4" s="134" t="s">
        <v>840</v>
      </c>
      <c r="C4" s="74"/>
      <c r="D4" s="78">
        <v>1.0</v>
      </c>
      <c r="E4" s="78">
        <v>0.63</v>
      </c>
      <c r="F4" s="78">
        <v>0.553</v>
      </c>
      <c r="G4" s="78">
        <v>0.552</v>
      </c>
      <c r="H4" s="78">
        <v>0.168</v>
      </c>
      <c r="I4" s="78">
        <v>0.551</v>
      </c>
      <c r="J4" s="78">
        <v>0.352</v>
      </c>
      <c r="K4" s="78">
        <v>0.584</v>
      </c>
      <c r="L4" s="78">
        <v>0.385</v>
      </c>
      <c r="M4" s="78">
        <v>0.608</v>
      </c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</row>
    <row r="5">
      <c r="A5" s="59"/>
      <c r="B5" s="134" t="s">
        <v>841</v>
      </c>
      <c r="C5" s="74"/>
      <c r="D5" s="74"/>
      <c r="E5" s="78">
        <v>1.0</v>
      </c>
      <c r="F5" s="78">
        <v>0.588</v>
      </c>
      <c r="G5" s="78">
        <v>0.59</v>
      </c>
      <c r="H5" s="78">
        <v>0.234</v>
      </c>
      <c r="I5" s="78">
        <v>0.51</v>
      </c>
      <c r="J5" s="78">
        <v>0.444</v>
      </c>
      <c r="K5" s="78">
        <v>0.46</v>
      </c>
      <c r="L5" s="78">
        <v>0.515</v>
      </c>
      <c r="M5" s="78">
        <v>0.485</v>
      </c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</row>
    <row r="6">
      <c r="A6" s="59"/>
      <c r="B6" s="134" t="s">
        <v>842</v>
      </c>
      <c r="C6" s="74"/>
      <c r="D6" s="74"/>
      <c r="E6" s="74"/>
      <c r="F6" s="78">
        <v>1.0</v>
      </c>
      <c r="G6" s="78">
        <v>0.528</v>
      </c>
      <c r="H6" s="78">
        <v>0.285</v>
      </c>
      <c r="I6" s="78">
        <v>0.585</v>
      </c>
      <c r="J6" s="78">
        <v>0.475</v>
      </c>
      <c r="K6" s="78">
        <v>0.377</v>
      </c>
      <c r="L6" s="78">
        <v>0.453</v>
      </c>
      <c r="M6" s="78">
        <v>0.344</v>
      </c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</row>
    <row r="7">
      <c r="A7" s="59"/>
      <c r="B7" s="134" t="s">
        <v>843</v>
      </c>
      <c r="C7" s="74"/>
      <c r="D7" s="74"/>
      <c r="E7" s="74"/>
      <c r="F7" s="74"/>
      <c r="G7" s="78">
        <v>1.0</v>
      </c>
      <c r="H7" s="78">
        <v>0.357</v>
      </c>
      <c r="I7" s="78">
        <v>0.476</v>
      </c>
      <c r="J7" s="78">
        <v>0.371</v>
      </c>
      <c r="K7" s="78">
        <v>0.386</v>
      </c>
      <c r="L7" s="78">
        <v>0.424</v>
      </c>
      <c r="M7" s="78">
        <v>0.412</v>
      </c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</row>
    <row r="8">
      <c r="A8" s="59"/>
      <c r="B8" s="134" t="s">
        <v>844</v>
      </c>
      <c r="C8" s="74"/>
      <c r="D8" s="74"/>
      <c r="E8" s="74"/>
      <c r="F8" s="74"/>
      <c r="G8" s="74"/>
      <c r="H8" s="78">
        <v>1.0</v>
      </c>
      <c r="I8" s="78">
        <v>0.327</v>
      </c>
      <c r="J8" s="78">
        <v>0.865</v>
      </c>
      <c r="K8" s="78">
        <v>0.42</v>
      </c>
      <c r="L8" s="78">
        <v>0.308</v>
      </c>
      <c r="M8" s="78">
        <v>0.475</v>
      </c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</row>
    <row r="9">
      <c r="A9" s="59"/>
      <c r="B9" s="134" t="s">
        <v>845</v>
      </c>
      <c r="C9" s="74"/>
      <c r="D9" s="74"/>
      <c r="E9" s="74"/>
      <c r="F9" s="74"/>
      <c r="G9" s="74"/>
      <c r="H9" s="74"/>
      <c r="I9" s="78">
        <v>1.0</v>
      </c>
      <c r="J9" s="78">
        <v>0.298</v>
      </c>
      <c r="K9" s="78">
        <v>0.136</v>
      </c>
      <c r="L9" s="78">
        <v>0.107</v>
      </c>
      <c r="M9" s="78">
        <v>0.379</v>
      </c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</row>
    <row r="10">
      <c r="A10" s="59"/>
      <c r="B10" s="134" t="s">
        <v>846</v>
      </c>
      <c r="C10" s="74"/>
      <c r="D10" s="74"/>
      <c r="E10" s="74"/>
      <c r="F10" s="74"/>
      <c r="G10" s="74"/>
      <c r="H10" s="74"/>
      <c r="I10" s="74"/>
      <c r="J10" s="78">
        <v>1.0</v>
      </c>
      <c r="K10" s="78">
        <v>0.449</v>
      </c>
      <c r="L10" s="78">
        <v>0.436</v>
      </c>
      <c r="M10" s="78">
        <v>0.539</v>
      </c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</row>
    <row r="11">
      <c r="A11" s="59"/>
      <c r="B11" s="134" t="s">
        <v>847</v>
      </c>
      <c r="C11" s="74"/>
      <c r="D11" s="74"/>
      <c r="E11" s="74"/>
      <c r="F11" s="74"/>
      <c r="G11" s="74"/>
      <c r="H11" s="74"/>
      <c r="I11" s="74"/>
      <c r="J11" s="74"/>
      <c r="K11" s="78">
        <v>1.0</v>
      </c>
      <c r="L11" s="78">
        <v>0.205</v>
      </c>
      <c r="M11" s="78">
        <v>0.606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</row>
    <row r="12">
      <c r="A12" s="59"/>
      <c r="B12" s="134" t="s">
        <v>2400</v>
      </c>
      <c r="C12" s="74"/>
      <c r="D12" s="74"/>
      <c r="E12" s="74"/>
      <c r="F12" s="74"/>
      <c r="G12" s="74"/>
      <c r="H12" s="74"/>
      <c r="I12" s="74"/>
      <c r="J12" s="74"/>
      <c r="K12" s="74"/>
      <c r="L12" s="78">
        <v>1.0</v>
      </c>
      <c r="M12" s="78">
        <v>0.333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</row>
    <row r="13">
      <c r="A13" s="59"/>
      <c r="B13" s="134" t="s">
        <v>2401</v>
      </c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8">
        <v>1.0</v>
      </c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</row>
    <row r="14">
      <c r="A14" s="59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</row>
    <row r="15">
      <c r="A15" s="59"/>
      <c r="B15" s="124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</row>
    <row r="16">
      <c r="A16" s="59"/>
      <c r="B16" s="135"/>
      <c r="C16" s="136"/>
      <c r="D16" s="136"/>
      <c r="E16" s="136"/>
      <c r="F16" s="136"/>
      <c r="G16" s="136"/>
      <c r="H16" s="136"/>
      <c r="I16" s="136"/>
      <c r="J16" s="136"/>
      <c r="K16" s="136"/>
      <c r="L16" s="136"/>
      <c r="M16" s="136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</row>
    <row r="17">
      <c r="A17" s="59"/>
      <c r="B17" s="137"/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</row>
    <row r="18">
      <c r="A18" s="59"/>
      <c r="B18" s="137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</row>
    <row r="19">
      <c r="A19" s="59"/>
      <c r="B19" s="137"/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</row>
    <row r="20">
      <c r="A20" s="59"/>
      <c r="B20" s="137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</row>
    <row r="21">
      <c r="A21" s="59"/>
      <c r="B21" s="137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</row>
    <row r="22">
      <c r="A22" s="59"/>
      <c r="B22" s="137"/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</row>
    <row r="23">
      <c r="A23" s="59"/>
      <c r="B23" s="137"/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</row>
    <row r="24">
      <c r="A24" s="59"/>
      <c r="B24" s="137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</row>
    <row r="25">
      <c r="A25" s="59"/>
      <c r="B25" s="137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</row>
    <row r="26">
      <c r="A26" s="59"/>
      <c r="B26" s="137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</row>
    <row r="27">
      <c r="A27" s="59"/>
      <c r="B27" s="137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</row>
    <row r="28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</row>
    <row r="29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</row>
    <row r="30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</row>
    <row r="31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</row>
    <row r="32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</row>
    <row r="33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</row>
    <row r="34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</row>
    <row r="35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</row>
    <row r="36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</row>
    <row r="37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</row>
    <row r="38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</row>
    <row r="39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</row>
    <row r="40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</row>
    <row r="41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</row>
    <row r="42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</row>
    <row r="43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</row>
    <row r="44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</row>
  </sheetData>
  <mergeCells count="1">
    <mergeCell ref="B1:E1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5.14"/>
  </cols>
  <sheetData>
    <row r="1">
      <c r="A1" s="59"/>
      <c r="B1" s="60" t="s">
        <v>2409</v>
      </c>
      <c r="I1" s="59"/>
      <c r="J1" s="59"/>
      <c r="K1" s="59"/>
      <c r="L1" s="59"/>
      <c r="M1" s="59"/>
      <c r="N1" s="59"/>
      <c r="O1" s="59"/>
    </row>
    <row r="2">
      <c r="A2" s="59"/>
      <c r="B2" s="61" t="s">
        <v>2403</v>
      </c>
      <c r="C2" s="65" t="s">
        <v>839</v>
      </c>
      <c r="D2" s="65" t="s">
        <v>840</v>
      </c>
      <c r="E2" s="65" t="s">
        <v>841</v>
      </c>
      <c r="F2" s="65" t="s">
        <v>842</v>
      </c>
      <c r="G2" s="65" t="s">
        <v>843</v>
      </c>
      <c r="H2" s="65" t="s">
        <v>844</v>
      </c>
      <c r="I2" s="65" t="s">
        <v>845</v>
      </c>
      <c r="J2" s="65" t="s">
        <v>846</v>
      </c>
      <c r="K2" s="65" t="s">
        <v>847</v>
      </c>
      <c r="L2" s="65" t="s">
        <v>2400</v>
      </c>
      <c r="M2" s="65" t="s">
        <v>2401</v>
      </c>
      <c r="N2" s="59"/>
      <c r="O2" s="59"/>
    </row>
    <row r="3">
      <c r="A3" s="59"/>
      <c r="B3" s="139" t="s">
        <v>2410</v>
      </c>
      <c r="C3" s="16">
        <v>0.33</v>
      </c>
      <c r="D3" s="16">
        <v>0.35</v>
      </c>
      <c r="E3" s="16">
        <v>0.2</v>
      </c>
      <c r="F3" s="16">
        <v>0.3</v>
      </c>
      <c r="G3" s="16">
        <v>0.22</v>
      </c>
      <c r="H3" s="16">
        <v>0.19</v>
      </c>
      <c r="I3" s="16">
        <v>0.22</v>
      </c>
      <c r="J3" s="16">
        <v>0.23</v>
      </c>
      <c r="K3" s="16">
        <v>0.24</v>
      </c>
      <c r="L3" s="16">
        <v>0.11</v>
      </c>
      <c r="M3" s="16">
        <v>0.33</v>
      </c>
      <c r="N3" s="59"/>
      <c r="O3" s="59"/>
    </row>
    <row r="4">
      <c r="A4" s="59"/>
      <c r="B4" s="139" t="s">
        <v>2411</v>
      </c>
      <c r="C4" s="16">
        <v>0.5258</v>
      </c>
      <c r="D4" s="16">
        <v>0.4074</v>
      </c>
      <c r="E4" s="16">
        <v>0.3026</v>
      </c>
      <c r="F4" s="16">
        <v>0.4954</v>
      </c>
      <c r="G4" s="16">
        <v>0.2989</v>
      </c>
      <c r="H4" s="16">
        <v>0.2545</v>
      </c>
      <c r="I4" s="16">
        <v>0.4582</v>
      </c>
      <c r="J4" s="16">
        <v>0.1992</v>
      </c>
      <c r="K4" s="16">
        <v>0.3025</v>
      </c>
      <c r="L4" s="16">
        <v>0.1456</v>
      </c>
      <c r="M4" s="16">
        <v>0.6366</v>
      </c>
      <c r="N4" s="59"/>
      <c r="O4" s="59"/>
    </row>
    <row r="5">
      <c r="A5" s="59"/>
      <c r="B5" s="140" t="s">
        <v>2412</v>
      </c>
      <c r="C5" s="141">
        <v>1.7200913581614332</v>
      </c>
      <c r="D5" s="141">
        <v>1.9390376854845754</v>
      </c>
      <c r="E5" s="141">
        <v>1.4466391876310791</v>
      </c>
      <c r="F5" s="141">
        <v>1.9680605985276518</v>
      </c>
      <c r="G5" s="141">
        <v>2.0319269268096907</v>
      </c>
      <c r="H5" s="141">
        <v>1.0198367024484485</v>
      </c>
      <c r="I5" s="141">
        <v>1.2697529721054688</v>
      </c>
      <c r="J5" s="141">
        <v>1.3632141624097065</v>
      </c>
      <c r="K5" s="141">
        <v>1.3809988472374273</v>
      </c>
      <c r="L5" s="141">
        <v>1.2988146355119072</v>
      </c>
      <c r="M5" s="141">
        <v>2.035772219885405</v>
      </c>
      <c r="N5" s="59"/>
      <c r="O5" s="59"/>
    </row>
    <row r="6">
      <c r="A6" s="59"/>
      <c r="B6" s="13"/>
      <c r="C6" s="142" t="s">
        <v>2413</v>
      </c>
      <c r="D6" s="114"/>
      <c r="E6" s="114"/>
      <c r="F6" s="114"/>
      <c r="G6" s="114"/>
      <c r="H6" s="114"/>
      <c r="I6" s="114"/>
      <c r="J6" s="114"/>
      <c r="K6" s="114"/>
      <c r="L6" s="114"/>
      <c r="M6" s="115"/>
      <c r="N6" s="59"/>
      <c r="O6" s="59"/>
    </row>
    <row r="7">
      <c r="A7" s="59"/>
      <c r="C7" s="16">
        <v>0.15</v>
      </c>
      <c r="D7" s="16">
        <v>0.17</v>
      </c>
      <c r="E7" s="16">
        <v>0.19</v>
      </c>
      <c r="F7" s="16">
        <v>0.21</v>
      </c>
      <c r="G7" s="16">
        <v>0.23</v>
      </c>
      <c r="H7" s="16">
        <v>0.25</v>
      </c>
      <c r="I7" s="16">
        <v>0.27</v>
      </c>
      <c r="J7" s="16">
        <v>0.29</v>
      </c>
      <c r="K7" s="16">
        <v>0.31</v>
      </c>
      <c r="L7" s="16">
        <v>0.33</v>
      </c>
      <c r="M7" s="16">
        <v>0.35</v>
      </c>
      <c r="N7" s="59"/>
      <c r="O7" s="59"/>
    </row>
    <row r="8">
      <c r="A8" s="59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59"/>
      <c r="O8" s="59"/>
    </row>
    <row r="9">
      <c r="A9" s="59"/>
      <c r="B9" s="143" t="s">
        <v>2403</v>
      </c>
      <c r="C9" s="144" t="s">
        <v>2414</v>
      </c>
      <c r="D9" s="114"/>
      <c r="E9" s="114"/>
      <c r="F9" s="114"/>
      <c r="G9" s="114"/>
      <c r="H9" s="114"/>
      <c r="I9" s="114"/>
      <c r="J9" s="114"/>
      <c r="K9" s="114"/>
      <c r="L9" s="114"/>
      <c r="M9" s="115"/>
      <c r="N9" s="59"/>
      <c r="O9" s="59"/>
    </row>
    <row r="10">
      <c r="A10" s="59"/>
      <c r="B10" s="145" t="s">
        <v>839</v>
      </c>
      <c r="C10" s="16">
        <v>0.062</v>
      </c>
      <c r="D10" s="16">
        <v>0.054</v>
      </c>
      <c r="E10" s="16">
        <v>0.045</v>
      </c>
      <c r="F10" s="16">
        <v>0.037</v>
      </c>
      <c r="G10" s="16">
        <v>0.029</v>
      </c>
      <c r="H10" s="16">
        <v>0.021</v>
      </c>
      <c r="I10" s="16">
        <v>0.013</v>
      </c>
      <c r="J10" s="16">
        <v>0.004</v>
      </c>
      <c r="K10" s="16">
        <v>-0.004</v>
      </c>
      <c r="L10" s="16">
        <v>-0.012</v>
      </c>
      <c r="M10" s="16">
        <v>-0.02</v>
      </c>
      <c r="N10" s="59"/>
      <c r="O10" s="59"/>
    </row>
    <row r="11">
      <c r="A11" s="59"/>
      <c r="B11" s="145" t="s">
        <v>840</v>
      </c>
      <c r="C11" s="16">
        <v>-0.256</v>
      </c>
      <c r="D11" s="16">
        <v>-0.222</v>
      </c>
      <c r="E11" s="16">
        <v>-0.188</v>
      </c>
      <c r="F11" s="16">
        <v>-0.154</v>
      </c>
      <c r="G11" s="16">
        <v>-0.12</v>
      </c>
      <c r="H11" s="16">
        <v>-0.086</v>
      </c>
      <c r="I11" s="16">
        <v>-0.052</v>
      </c>
      <c r="J11" s="16">
        <v>-0.019</v>
      </c>
      <c r="K11" s="16">
        <v>0.015</v>
      </c>
      <c r="L11" s="16">
        <v>0.049</v>
      </c>
      <c r="M11" s="16">
        <v>0.083</v>
      </c>
      <c r="N11" s="59"/>
      <c r="O11" s="59"/>
    </row>
    <row r="12">
      <c r="A12" s="59"/>
      <c r="B12" s="145" t="s">
        <v>841</v>
      </c>
      <c r="C12" s="16">
        <v>-0.353</v>
      </c>
      <c r="D12" s="16">
        <v>-0.361</v>
      </c>
      <c r="E12" s="16">
        <v>-0.37</v>
      </c>
      <c r="F12" s="16">
        <v>-0.379</v>
      </c>
      <c r="G12" s="16">
        <v>-0.387</v>
      </c>
      <c r="H12" s="16">
        <v>-0.396</v>
      </c>
      <c r="I12" s="16">
        <v>-0.404</v>
      </c>
      <c r="J12" s="16">
        <v>-0.413</v>
      </c>
      <c r="K12" s="16">
        <v>-0.422</v>
      </c>
      <c r="L12" s="16">
        <v>-0.43</v>
      </c>
      <c r="M12" s="16">
        <v>-0.439</v>
      </c>
      <c r="N12" s="59"/>
      <c r="O12" s="59"/>
    </row>
    <row r="13">
      <c r="A13" s="59"/>
      <c r="B13" s="145" t="s">
        <v>842</v>
      </c>
      <c r="C13" s="16">
        <v>-0.225</v>
      </c>
      <c r="D13" s="16">
        <v>-0.223</v>
      </c>
      <c r="E13" s="16">
        <v>-0.221</v>
      </c>
      <c r="F13" s="16">
        <v>-0.219</v>
      </c>
      <c r="G13" s="16">
        <v>-0.216</v>
      </c>
      <c r="H13" s="16">
        <v>-0.214</v>
      </c>
      <c r="I13" s="16">
        <v>-0.212</v>
      </c>
      <c r="J13" s="16">
        <v>-0.21</v>
      </c>
      <c r="K13" s="16">
        <v>-0.208</v>
      </c>
      <c r="L13" s="16">
        <v>-0.206</v>
      </c>
      <c r="M13" s="16">
        <v>-0.203</v>
      </c>
      <c r="N13" s="59"/>
      <c r="O13" s="59"/>
    </row>
    <row r="14">
      <c r="A14" s="59"/>
      <c r="B14" s="145" t="s">
        <v>843</v>
      </c>
      <c r="C14" s="16">
        <v>0.097</v>
      </c>
      <c r="D14" s="16">
        <v>0.115</v>
      </c>
      <c r="E14" s="16">
        <v>0.133</v>
      </c>
      <c r="F14" s="16">
        <v>0.151</v>
      </c>
      <c r="G14" s="16">
        <v>0.169</v>
      </c>
      <c r="H14" s="16">
        <v>0.187</v>
      </c>
      <c r="I14" s="16">
        <v>0.205</v>
      </c>
      <c r="J14" s="16">
        <v>0.223</v>
      </c>
      <c r="K14" s="16">
        <v>0.241</v>
      </c>
      <c r="L14" s="16">
        <v>0.259</v>
      </c>
      <c r="M14" s="16">
        <v>0.277</v>
      </c>
      <c r="N14" s="59"/>
      <c r="O14" s="59"/>
    </row>
    <row r="15">
      <c r="A15" s="59"/>
      <c r="B15" s="145" t="s">
        <v>844</v>
      </c>
      <c r="C15" s="16">
        <v>-0.78</v>
      </c>
      <c r="D15" s="16">
        <v>-0.852</v>
      </c>
      <c r="E15" s="16">
        <v>-0.925</v>
      </c>
      <c r="F15" s="16">
        <v>-0.997</v>
      </c>
      <c r="G15" s="16">
        <v>-1.069</v>
      </c>
      <c r="H15" s="16">
        <v>-1.141</v>
      </c>
      <c r="I15" s="16">
        <v>-1.213</v>
      </c>
      <c r="J15" s="16">
        <v>-1.285</v>
      </c>
      <c r="K15" s="16">
        <v>-1.357</v>
      </c>
      <c r="L15" s="16">
        <v>-1.43</v>
      </c>
      <c r="M15" s="16">
        <v>-1.502</v>
      </c>
      <c r="N15" s="59"/>
      <c r="O15" s="59"/>
    </row>
    <row r="16">
      <c r="A16" s="59"/>
      <c r="B16" s="145" t="s">
        <v>845</v>
      </c>
      <c r="C16" s="16">
        <v>0.498</v>
      </c>
      <c r="D16" s="16">
        <v>0.492</v>
      </c>
      <c r="E16" s="16">
        <v>0.485</v>
      </c>
      <c r="F16" s="16">
        <v>0.479</v>
      </c>
      <c r="G16" s="16">
        <v>0.473</v>
      </c>
      <c r="H16" s="16">
        <v>0.467</v>
      </c>
      <c r="I16" s="16">
        <v>0.46</v>
      </c>
      <c r="J16" s="16">
        <v>0.454</v>
      </c>
      <c r="K16" s="16">
        <v>0.448</v>
      </c>
      <c r="L16" s="16">
        <v>0.442</v>
      </c>
      <c r="M16" s="16">
        <v>0.435</v>
      </c>
      <c r="N16" s="59"/>
      <c r="O16" s="59"/>
    </row>
    <row r="17">
      <c r="A17" s="59"/>
      <c r="B17" s="145" t="s">
        <v>846</v>
      </c>
      <c r="C17" s="16">
        <v>0.934</v>
      </c>
      <c r="D17" s="16">
        <v>1.089</v>
      </c>
      <c r="E17" s="16">
        <v>1.245</v>
      </c>
      <c r="F17" s="16">
        <v>1.4</v>
      </c>
      <c r="G17" s="16">
        <v>1.556</v>
      </c>
      <c r="H17" s="16">
        <v>1.711</v>
      </c>
      <c r="I17" s="16">
        <v>1.867</v>
      </c>
      <c r="J17" s="16">
        <v>2.022</v>
      </c>
      <c r="K17" s="16">
        <v>2.178</v>
      </c>
      <c r="L17" s="16">
        <v>2.333</v>
      </c>
      <c r="M17" s="16">
        <v>2.489</v>
      </c>
      <c r="N17" s="59"/>
      <c r="O17" s="59"/>
    </row>
    <row r="18">
      <c r="A18" s="59"/>
      <c r="B18" s="145" t="s">
        <v>847</v>
      </c>
      <c r="C18" s="16">
        <v>0.497</v>
      </c>
      <c r="D18" s="16">
        <v>0.503</v>
      </c>
      <c r="E18" s="16">
        <v>0.509</v>
      </c>
      <c r="F18" s="16">
        <v>0.515</v>
      </c>
      <c r="G18" s="16">
        <v>0.52</v>
      </c>
      <c r="H18" s="16">
        <v>0.526</v>
      </c>
      <c r="I18" s="16">
        <v>0.532</v>
      </c>
      <c r="J18" s="16">
        <v>0.538</v>
      </c>
      <c r="K18" s="16">
        <v>0.543</v>
      </c>
      <c r="L18" s="16">
        <v>0.549</v>
      </c>
      <c r="M18" s="16">
        <v>0.555</v>
      </c>
      <c r="N18" s="59"/>
      <c r="O18" s="59"/>
    </row>
    <row r="19">
      <c r="A19" s="59"/>
      <c r="B19" s="145" t="s">
        <v>2400</v>
      </c>
      <c r="C19" s="16">
        <v>0.605</v>
      </c>
      <c r="D19" s="16">
        <v>0.489</v>
      </c>
      <c r="E19" s="16">
        <v>0.373</v>
      </c>
      <c r="F19" s="16">
        <v>0.257</v>
      </c>
      <c r="G19" s="16">
        <v>0.141</v>
      </c>
      <c r="H19" s="16">
        <v>0.025</v>
      </c>
      <c r="I19" s="16">
        <v>-0.091</v>
      </c>
      <c r="J19" s="16">
        <v>-0.207</v>
      </c>
      <c r="K19" s="16">
        <v>-0.323</v>
      </c>
      <c r="L19" s="16">
        <v>-0.439</v>
      </c>
      <c r="M19" s="16">
        <v>-0.555</v>
      </c>
      <c r="N19" s="59"/>
      <c r="O19" s="59"/>
    </row>
    <row r="20">
      <c r="A20" s="59"/>
      <c r="B20" s="145" t="s">
        <v>2401</v>
      </c>
      <c r="C20" s="16">
        <v>-0.079</v>
      </c>
      <c r="D20" s="16">
        <v>-0.083</v>
      </c>
      <c r="E20" s="16">
        <v>-0.087</v>
      </c>
      <c r="F20" s="16">
        <v>-0.091</v>
      </c>
      <c r="G20" s="16">
        <v>-0.096</v>
      </c>
      <c r="H20" s="16">
        <v>-0.1</v>
      </c>
      <c r="I20" s="16">
        <v>-0.104</v>
      </c>
      <c r="J20" s="16">
        <v>-0.108</v>
      </c>
      <c r="K20" s="16">
        <v>-0.112</v>
      </c>
      <c r="L20" s="16">
        <v>-0.116</v>
      </c>
      <c r="M20" s="16">
        <v>-0.12</v>
      </c>
      <c r="N20" s="59"/>
      <c r="O20" s="59"/>
    </row>
    <row r="21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</row>
    <row r="22">
      <c r="A22" s="59"/>
      <c r="B22" s="146"/>
      <c r="C22" s="147" t="s">
        <v>2415</v>
      </c>
      <c r="D22" s="114"/>
      <c r="E22" s="114"/>
      <c r="F22" s="114"/>
      <c r="G22" s="114"/>
      <c r="H22" s="114"/>
      <c r="I22" s="114"/>
      <c r="J22" s="114"/>
      <c r="K22" s="114"/>
      <c r="L22" s="114"/>
      <c r="M22" s="115"/>
      <c r="N22" s="59"/>
      <c r="O22" s="59"/>
    </row>
    <row r="23">
      <c r="A23" s="59"/>
      <c r="B23" s="148"/>
      <c r="C23" s="20">
        <v>0.0684</v>
      </c>
      <c r="D23" s="20">
        <v>0.0752</v>
      </c>
      <c r="E23" s="20">
        <v>0.087</v>
      </c>
      <c r="F23" s="20">
        <v>0.1022</v>
      </c>
      <c r="G23" s="20">
        <v>0.1194</v>
      </c>
      <c r="H23" s="20">
        <v>0.1379</v>
      </c>
      <c r="I23" s="20">
        <v>0.1572</v>
      </c>
      <c r="J23" s="20">
        <v>0.1771</v>
      </c>
      <c r="K23" s="20">
        <v>0.1974</v>
      </c>
      <c r="L23" s="20">
        <v>0.2179</v>
      </c>
      <c r="M23" s="20">
        <v>0.2387</v>
      </c>
      <c r="N23" s="59"/>
      <c r="O23" s="59"/>
    </row>
    <row r="25">
      <c r="B25" s="146"/>
      <c r="C25" s="147" t="s">
        <v>2416</v>
      </c>
      <c r="D25" s="114"/>
      <c r="E25" s="114"/>
      <c r="F25" s="114"/>
      <c r="G25" s="114"/>
      <c r="H25" s="114"/>
      <c r="I25" s="114"/>
      <c r="J25" s="114"/>
      <c r="K25" s="114"/>
      <c r="L25" s="114"/>
      <c r="M25" s="115"/>
    </row>
    <row r="26">
      <c r="B26" s="148"/>
      <c r="C26" s="89">
        <f t="shared" ref="C26:M26" si="1">C10*$C5+C11*$D5+C12*$E5+C13*$F5+C14*$G5+C15*$H5+C16*$I5+C17*$J5+C18*$K5+C19*$L5+C20*$M5</f>
        <v>1.275291317</v>
      </c>
      <c r="D26" s="89">
        <f t="shared" si="1"/>
        <v>1.336127401</v>
      </c>
      <c r="E26" s="89">
        <f t="shared" si="1"/>
        <v>1.392870379</v>
      </c>
      <c r="F26" s="89">
        <f t="shared" si="1"/>
        <v>1.452259824</v>
      </c>
      <c r="G26" s="89">
        <f t="shared" si="1"/>
        <v>1.513010412</v>
      </c>
      <c r="H26" s="89">
        <f t="shared" si="1"/>
        <v>1.572399856</v>
      </c>
      <c r="I26" s="89">
        <f t="shared" si="1"/>
        <v>1.633329402</v>
      </c>
      <c r="J26" s="89">
        <f t="shared" si="1"/>
        <v>1.689059718</v>
      </c>
      <c r="K26" s="89">
        <f t="shared" si="1"/>
        <v>1.748431378</v>
      </c>
      <c r="L26" s="89">
        <f t="shared" si="1"/>
        <v>1.808247625</v>
      </c>
      <c r="M26" s="89">
        <f t="shared" si="1"/>
        <v>1.869698592</v>
      </c>
    </row>
  </sheetData>
  <mergeCells count="5">
    <mergeCell ref="B1:H1"/>
    <mergeCell ref="C6:M6"/>
    <mergeCell ref="C9:M9"/>
    <mergeCell ref="C22:M22"/>
    <mergeCell ref="C25:M25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4" max="21" width="29.29"/>
    <col customWidth="1" min="22" max="22" width="28.86"/>
    <col customWidth="1" min="23" max="48" width="29.29"/>
  </cols>
  <sheetData>
    <row r="1">
      <c r="A1" s="13"/>
      <c r="B1" s="149" t="s">
        <v>2417</v>
      </c>
      <c r="I1" s="150"/>
      <c r="J1" s="150"/>
      <c r="K1" s="150"/>
      <c r="L1" s="151"/>
      <c r="M1" s="150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3"/>
      <c r="AB1" s="153"/>
      <c r="AC1" s="153"/>
      <c r="AD1" s="153"/>
      <c r="AE1" s="153"/>
      <c r="AF1" s="153"/>
      <c r="AG1" s="153"/>
      <c r="AH1" s="153"/>
      <c r="AI1" s="153"/>
      <c r="AJ1" s="153"/>
      <c r="AK1" s="153"/>
      <c r="AL1" s="153"/>
    </row>
    <row r="2">
      <c r="A2" s="13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5"/>
      <c r="O2" s="128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</row>
    <row r="3">
      <c r="A3" s="13"/>
      <c r="B3" s="158" t="s">
        <v>2418</v>
      </c>
      <c r="C3" s="159" t="s">
        <v>839</v>
      </c>
      <c r="D3" s="159" t="s">
        <v>840</v>
      </c>
      <c r="E3" s="159" t="s">
        <v>841</v>
      </c>
      <c r="F3" s="159" t="s">
        <v>842</v>
      </c>
      <c r="G3" s="159" t="s">
        <v>843</v>
      </c>
      <c r="H3" s="159" t="s">
        <v>844</v>
      </c>
      <c r="I3" s="159" t="s">
        <v>845</v>
      </c>
      <c r="J3" s="159" t="s">
        <v>846</v>
      </c>
      <c r="K3" s="159" t="s">
        <v>847</v>
      </c>
      <c r="L3" s="159" t="s">
        <v>2400</v>
      </c>
      <c r="M3" s="159" t="s">
        <v>2401</v>
      </c>
      <c r="N3" s="160" t="s">
        <v>2419</v>
      </c>
      <c r="O3" s="128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</row>
    <row r="4">
      <c r="A4" s="13"/>
      <c r="B4" s="162">
        <v>44908.0</v>
      </c>
      <c r="C4" s="163">
        <v>71.92</v>
      </c>
      <c r="D4" s="163">
        <v>145.64</v>
      </c>
      <c r="E4" s="163">
        <v>32.26</v>
      </c>
      <c r="F4" s="163">
        <v>19.64</v>
      </c>
      <c r="G4" s="163">
        <v>70.61</v>
      </c>
      <c r="H4" s="163">
        <v>41.82</v>
      </c>
      <c r="I4" s="163">
        <v>18.03</v>
      </c>
      <c r="J4" s="163">
        <v>91.96</v>
      </c>
      <c r="K4" s="163">
        <v>47.05</v>
      </c>
      <c r="L4" s="163">
        <v>45.42</v>
      </c>
      <c r="M4" s="163">
        <v>17.69</v>
      </c>
      <c r="N4" s="163">
        <v>1303.64</v>
      </c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</row>
    <row r="5">
      <c r="A5" s="13"/>
      <c r="B5" s="162">
        <v>44878.0</v>
      </c>
      <c r="C5" s="163">
        <v>68.46</v>
      </c>
      <c r="D5" s="163">
        <v>133.47</v>
      </c>
      <c r="E5" s="163">
        <v>30.59</v>
      </c>
      <c r="F5" s="163">
        <v>17.92</v>
      </c>
      <c r="G5" s="163">
        <v>72.02</v>
      </c>
      <c r="H5" s="163">
        <v>44.37</v>
      </c>
      <c r="I5" s="163">
        <v>16.47</v>
      </c>
      <c r="J5" s="163">
        <v>90.15</v>
      </c>
      <c r="K5" s="163">
        <v>42.87</v>
      </c>
      <c r="L5" s="163">
        <v>44.45</v>
      </c>
      <c r="M5" s="163">
        <v>16.89</v>
      </c>
      <c r="N5" s="163">
        <v>1290.71</v>
      </c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</row>
    <row r="6">
      <c r="A6" s="13"/>
      <c r="B6" s="162">
        <v>44847.0</v>
      </c>
      <c r="C6" s="163">
        <v>62.85</v>
      </c>
      <c r="D6" s="163">
        <v>130.54</v>
      </c>
      <c r="E6" s="163">
        <v>27.95</v>
      </c>
      <c r="F6" s="163">
        <v>16.91</v>
      </c>
      <c r="G6" s="163">
        <v>78.01</v>
      </c>
      <c r="H6" s="163">
        <v>48.4</v>
      </c>
      <c r="I6" s="163">
        <v>17.54</v>
      </c>
      <c r="J6" s="163">
        <v>91.93</v>
      </c>
      <c r="K6" s="163">
        <v>40.55</v>
      </c>
      <c r="L6" s="163">
        <v>43.91</v>
      </c>
      <c r="M6" s="163">
        <v>15.55</v>
      </c>
      <c r="N6" s="163">
        <v>1262.37</v>
      </c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</row>
    <row r="7">
      <c r="A7" s="13"/>
      <c r="B7" s="162">
        <v>44817.0</v>
      </c>
      <c r="C7" s="163">
        <v>66.48</v>
      </c>
      <c r="D7" s="163">
        <v>128.78</v>
      </c>
      <c r="E7" s="163">
        <v>26.8</v>
      </c>
      <c r="F7" s="163">
        <v>16.5</v>
      </c>
      <c r="G7" s="163">
        <v>76.08</v>
      </c>
      <c r="H7" s="163">
        <v>45.53</v>
      </c>
      <c r="I7" s="163">
        <v>17.12</v>
      </c>
      <c r="J7" s="163">
        <v>86.34</v>
      </c>
      <c r="K7" s="163">
        <v>38.13</v>
      </c>
      <c r="L7" s="163">
        <v>42.24</v>
      </c>
      <c r="M7" s="163">
        <v>14.37</v>
      </c>
      <c r="N7" s="163">
        <v>1181.48</v>
      </c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</row>
    <row r="8">
      <c r="A8" s="13"/>
      <c r="B8" s="162">
        <v>44786.0</v>
      </c>
      <c r="C8" s="163">
        <v>63.01</v>
      </c>
      <c r="D8" s="163">
        <v>108.87</v>
      </c>
      <c r="E8" s="163">
        <v>26.25</v>
      </c>
      <c r="F8" s="163">
        <v>14.04</v>
      </c>
      <c r="G8" s="163">
        <v>66.04</v>
      </c>
      <c r="H8" s="163">
        <v>42.78</v>
      </c>
      <c r="I8" s="163">
        <v>17.93</v>
      </c>
      <c r="J8" s="163">
        <v>79.73</v>
      </c>
      <c r="K8" s="163">
        <v>36.61</v>
      </c>
      <c r="L8" s="163">
        <v>40.02</v>
      </c>
      <c r="M8" s="163">
        <v>13.54</v>
      </c>
      <c r="N8" s="163">
        <v>1257.72</v>
      </c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</row>
    <row r="9">
      <c r="A9" s="13"/>
      <c r="B9" s="162">
        <v>44755.0</v>
      </c>
      <c r="C9" s="163">
        <v>66.83</v>
      </c>
      <c r="D9" s="163">
        <v>111.37</v>
      </c>
      <c r="E9" s="163">
        <v>26.82</v>
      </c>
      <c r="F9" s="163">
        <v>14.9</v>
      </c>
      <c r="G9" s="163">
        <v>59.52</v>
      </c>
      <c r="H9" s="163">
        <v>39.71</v>
      </c>
      <c r="I9" s="163">
        <v>18.85</v>
      </c>
      <c r="J9" s="163">
        <v>78.1</v>
      </c>
      <c r="K9" s="163">
        <v>37.7</v>
      </c>
      <c r="L9" s="163">
        <v>43.51</v>
      </c>
      <c r="M9" s="163">
        <v>14.22</v>
      </c>
      <c r="N9" s="163">
        <v>1172.33</v>
      </c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</row>
    <row r="10">
      <c r="A10" s="13"/>
      <c r="B10" s="162">
        <v>44725.0</v>
      </c>
      <c r="C10" s="163">
        <v>63.18</v>
      </c>
      <c r="D10" s="163">
        <v>94.34</v>
      </c>
      <c r="E10" s="163">
        <v>27.62</v>
      </c>
      <c r="F10" s="163">
        <v>12.66</v>
      </c>
      <c r="G10" s="163">
        <v>51.94</v>
      </c>
      <c r="H10" s="163">
        <v>36.69</v>
      </c>
      <c r="I10" s="163">
        <v>15.32</v>
      </c>
      <c r="J10" s="163">
        <v>73.11</v>
      </c>
      <c r="K10" s="163">
        <v>37.4</v>
      </c>
      <c r="L10" s="163">
        <v>40.38</v>
      </c>
      <c r="M10" s="163">
        <v>12.91</v>
      </c>
      <c r="N10" s="163">
        <v>1180.77</v>
      </c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</row>
    <row r="11">
      <c r="A11" s="13"/>
      <c r="B11" s="164">
        <v>44694.0</v>
      </c>
      <c r="C11" s="163">
        <v>65.77</v>
      </c>
      <c r="D11" s="163">
        <v>94.85</v>
      </c>
      <c r="E11" s="163">
        <v>28.39</v>
      </c>
      <c r="F11" s="163">
        <v>11.62</v>
      </c>
      <c r="G11" s="163">
        <v>53.86</v>
      </c>
      <c r="H11" s="163">
        <v>34.05</v>
      </c>
      <c r="I11" s="163">
        <v>15.29</v>
      </c>
      <c r="J11" s="163">
        <v>72.12</v>
      </c>
      <c r="K11" s="163">
        <v>36.73</v>
      </c>
      <c r="L11" s="163">
        <v>41.52</v>
      </c>
      <c r="M11" s="163">
        <v>12.26</v>
      </c>
      <c r="N11" s="163">
        <v>1139.19</v>
      </c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</row>
    <row r="12">
      <c r="A12" s="13"/>
      <c r="B12" s="162">
        <v>44664.0</v>
      </c>
      <c r="C12" s="163">
        <v>63.64</v>
      </c>
      <c r="D12" s="163">
        <v>85.2</v>
      </c>
      <c r="E12" s="163">
        <v>29.95</v>
      </c>
      <c r="F12" s="163">
        <v>10.29</v>
      </c>
      <c r="G12" s="163">
        <v>46.99</v>
      </c>
      <c r="H12" s="163">
        <v>32.97</v>
      </c>
      <c r="I12" s="163">
        <v>13.32</v>
      </c>
      <c r="J12" s="163">
        <v>70.56</v>
      </c>
      <c r="K12" s="163">
        <v>34.09</v>
      </c>
      <c r="L12" s="163">
        <v>43.29</v>
      </c>
      <c r="M12" s="163">
        <v>11.25</v>
      </c>
      <c r="N12" s="163">
        <v>1142.27</v>
      </c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</row>
    <row r="13">
      <c r="A13" s="13"/>
      <c r="B13" s="162">
        <v>44633.0</v>
      </c>
      <c r="C13" s="163">
        <v>64.18</v>
      </c>
      <c r="D13" s="163">
        <v>91.43</v>
      </c>
      <c r="E13" s="163">
        <v>32.93</v>
      </c>
      <c r="F13" s="163">
        <v>10.71</v>
      </c>
      <c r="G13" s="163">
        <v>51.54</v>
      </c>
      <c r="H13" s="163">
        <v>30.88</v>
      </c>
      <c r="I13" s="163">
        <v>11.78</v>
      </c>
      <c r="J13" s="163">
        <v>67.01</v>
      </c>
      <c r="K13" s="163">
        <v>31.8</v>
      </c>
      <c r="L13" s="163">
        <v>41.65</v>
      </c>
      <c r="M13" s="163">
        <v>11.38</v>
      </c>
      <c r="N13" s="163">
        <v>1098.15</v>
      </c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</row>
    <row r="14">
      <c r="A14" s="13"/>
      <c r="B14" s="162">
        <v>44605.0</v>
      </c>
      <c r="C14" s="163">
        <v>61.01</v>
      </c>
      <c r="D14" s="163">
        <v>86.37</v>
      </c>
      <c r="E14" s="163">
        <v>30.72</v>
      </c>
      <c r="F14" s="163">
        <v>10.71</v>
      </c>
      <c r="G14" s="163">
        <v>45.82</v>
      </c>
      <c r="H14" s="163">
        <v>31.56</v>
      </c>
      <c r="I14" s="163">
        <v>11.22</v>
      </c>
      <c r="J14" s="163">
        <v>66.72</v>
      </c>
      <c r="K14" s="163">
        <v>31.1</v>
      </c>
      <c r="L14" s="163">
        <v>37.24</v>
      </c>
      <c r="M14" s="163">
        <v>10.85</v>
      </c>
      <c r="N14" s="163">
        <v>1101.59</v>
      </c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</row>
    <row r="15">
      <c r="A15" s="13"/>
      <c r="B15" s="162">
        <v>44574.0</v>
      </c>
      <c r="C15" s="163">
        <v>53.34</v>
      </c>
      <c r="D15" s="163">
        <v>85.66</v>
      </c>
      <c r="E15" s="163">
        <v>30.73</v>
      </c>
      <c r="F15" s="163">
        <v>10.6</v>
      </c>
      <c r="G15" s="163">
        <v>47.56</v>
      </c>
      <c r="H15" s="163">
        <v>32.63</v>
      </c>
      <c r="I15" s="163">
        <v>12.07</v>
      </c>
      <c r="J15" s="163">
        <v>67.29</v>
      </c>
      <c r="K15" s="163">
        <v>32.71</v>
      </c>
      <c r="L15" s="163">
        <v>36.12</v>
      </c>
      <c r="M15" s="163">
        <v>10.19</v>
      </c>
      <c r="N15" s="163">
        <v>1046.32</v>
      </c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</row>
    <row r="16">
      <c r="A16" s="13"/>
      <c r="B16" s="162">
        <v>44907.0</v>
      </c>
      <c r="C16" s="163">
        <v>48.21</v>
      </c>
      <c r="D16" s="163">
        <v>82.77</v>
      </c>
      <c r="E16" s="163">
        <v>27.78</v>
      </c>
      <c r="F16" s="163">
        <v>8.95</v>
      </c>
      <c r="G16" s="163">
        <v>44.55</v>
      </c>
      <c r="H16" s="163">
        <v>30.23</v>
      </c>
      <c r="I16" s="163">
        <v>12.12</v>
      </c>
      <c r="J16" s="163">
        <v>62.43</v>
      </c>
      <c r="K16" s="163">
        <v>27.67</v>
      </c>
      <c r="L16" s="163">
        <v>33.96</v>
      </c>
      <c r="M16" s="163">
        <v>9.25</v>
      </c>
      <c r="N16" s="163">
        <v>997.15</v>
      </c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</row>
    <row r="17">
      <c r="A17" s="13"/>
      <c r="B17" s="162">
        <v>44877.0</v>
      </c>
      <c r="C17" s="163">
        <v>44.71</v>
      </c>
      <c r="D17" s="163">
        <v>83.42</v>
      </c>
      <c r="E17" s="163">
        <v>28.03</v>
      </c>
      <c r="F17" s="163">
        <v>8.42</v>
      </c>
      <c r="G17" s="163">
        <v>43.99</v>
      </c>
      <c r="H17" s="163">
        <v>29.89</v>
      </c>
      <c r="I17" s="163">
        <v>12.2</v>
      </c>
      <c r="J17" s="163">
        <v>62.34</v>
      </c>
      <c r="K17" s="163">
        <v>27.52</v>
      </c>
      <c r="L17" s="163">
        <v>33.85</v>
      </c>
      <c r="M17" s="163">
        <v>9.01</v>
      </c>
      <c r="N17" s="163">
        <v>1003.57</v>
      </c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</row>
    <row r="18">
      <c r="A18" s="13"/>
      <c r="B18" s="162">
        <v>44846.0</v>
      </c>
      <c r="C18" s="163">
        <v>44.38</v>
      </c>
      <c r="D18" s="163">
        <v>82.75</v>
      </c>
      <c r="E18" s="163">
        <v>24.45</v>
      </c>
      <c r="F18" s="163">
        <v>8.36</v>
      </c>
      <c r="G18" s="163">
        <v>45.94</v>
      </c>
      <c r="H18" s="163">
        <v>31.73</v>
      </c>
      <c r="I18" s="163">
        <v>11.57</v>
      </c>
      <c r="J18" s="163">
        <v>61.94</v>
      </c>
      <c r="K18" s="163">
        <v>28.56</v>
      </c>
      <c r="L18" s="163">
        <v>34.42</v>
      </c>
      <c r="M18" s="163">
        <v>9.48</v>
      </c>
      <c r="N18" s="163">
        <v>984.19</v>
      </c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</row>
    <row r="19">
      <c r="A19" s="13"/>
      <c r="B19" s="162">
        <v>44816.0</v>
      </c>
      <c r="C19" s="163">
        <v>45.06</v>
      </c>
      <c r="D19" s="163">
        <v>79.2</v>
      </c>
      <c r="E19" s="163">
        <v>24.59</v>
      </c>
      <c r="F19" s="163">
        <v>8.8</v>
      </c>
      <c r="G19" s="163">
        <v>51.61</v>
      </c>
      <c r="H19" s="163">
        <v>33.56</v>
      </c>
      <c r="I19" s="163">
        <v>11.98</v>
      </c>
      <c r="J19" s="163">
        <v>63.82</v>
      </c>
      <c r="K19" s="163">
        <v>27.92</v>
      </c>
      <c r="L19" s="163">
        <v>34.25</v>
      </c>
      <c r="M19" s="163">
        <v>9.55</v>
      </c>
      <c r="N19" s="163">
        <v>982.34</v>
      </c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</row>
    <row r="20">
      <c r="A20" s="13"/>
      <c r="B20" s="162">
        <v>44785.0</v>
      </c>
      <c r="C20" s="163">
        <v>45.77</v>
      </c>
      <c r="D20" s="163">
        <v>73.63</v>
      </c>
      <c r="E20" s="163">
        <v>22.03</v>
      </c>
      <c r="F20" s="163">
        <v>8.57</v>
      </c>
      <c r="G20" s="163">
        <v>50.27</v>
      </c>
      <c r="H20" s="163">
        <v>32.55</v>
      </c>
      <c r="I20" s="163">
        <v>10.26</v>
      </c>
      <c r="J20" s="163">
        <v>59.45</v>
      </c>
      <c r="K20" s="163">
        <v>28.05</v>
      </c>
      <c r="L20" s="163">
        <v>33.44</v>
      </c>
      <c r="M20" s="163">
        <v>8.79</v>
      </c>
      <c r="N20" s="163">
        <v>931.75</v>
      </c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</row>
    <row r="21">
      <c r="A21" s="13"/>
      <c r="B21" s="162">
        <v>44754.0</v>
      </c>
      <c r="C21" s="163">
        <v>42.43</v>
      </c>
      <c r="D21" s="163">
        <v>73.24</v>
      </c>
      <c r="E21" s="163">
        <v>23.11</v>
      </c>
      <c r="F21" s="163">
        <v>7.63</v>
      </c>
      <c r="G21" s="163">
        <v>50.29</v>
      </c>
      <c r="H21" s="163">
        <v>35.27</v>
      </c>
      <c r="I21" s="163">
        <v>9.69</v>
      </c>
      <c r="J21" s="163">
        <v>61.36</v>
      </c>
      <c r="K21" s="163">
        <v>27.3</v>
      </c>
      <c r="L21" s="163">
        <v>33.98</v>
      </c>
      <c r="M21" s="163">
        <v>8.19</v>
      </c>
      <c r="N21" s="163">
        <v>947.84</v>
      </c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</row>
    <row r="22">
      <c r="A22" s="13"/>
      <c r="B22" s="162">
        <v>44724.0</v>
      </c>
      <c r="C22" s="163">
        <v>42.56</v>
      </c>
      <c r="D22" s="163">
        <v>69.66</v>
      </c>
      <c r="E22" s="163">
        <v>21.28</v>
      </c>
      <c r="F22" s="163">
        <v>8.04</v>
      </c>
      <c r="G22" s="163">
        <v>44.32</v>
      </c>
      <c r="H22" s="163">
        <v>33.12</v>
      </c>
      <c r="I22" s="163">
        <v>8.5</v>
      </c>
      <c r="J22" s="163">
        <v>59.33</v>
      </c>
      <c r="K22" s="163">
        <v>32.9</v>
      </c>
      <c r="L22" s="163">
        <v>33.24</v>
      </c>
      <c r="M22" s="163">
        <v>7.7</v>
      </c>
      <c r="N22" s="163">
        <v>896.17</v>
      </c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</row>
    <row r="23">
      <c r="A23" s="13"/>
      <c r="B23" s="164">
        <v>44693.0</v>
      </c>
      <c r="C23" s="163">
        <v>46.08</v>
      </c>
      <c r="D23" s="163">
        <v>74.03</v>
      </c>
      <c r="E23" s="163">
        <v>20.76</v>
      </c>
      <c r="F23" s="163">
        <v>8.49</v>
      </c>
      <c r="G23" s="163">
        <v>43.36</v>
      </c>
      <c r="H23" s="163">
        <v>32.07</v>
      </c>
      <c r="I23" s="163">
        <v>8.17</v>
      </c>
      <c r="J23" s="163">
        <v>56.81</v>
      </c>
      <c r="K23" s="163">
        <v>31.54</v>
      </c>
      <c r="L23" s="163">
        <v>31.41</v>
      </c>
      <c r="M23" s="163">
        <v>6.76</v>
      </c>
      <c r="N23" s="163">
        <v>995.11</v>
      </c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</row>
    <row r="24">
      <c r="A24" s="13"/>
      <c r="B24" s="162">
        <v>44663.0</v>
      </c>
      <c r="C24" s="163">
        <v>52.69</v>
      </c>
      <c r="D24" s="163">
        <v>77.05</v>
      </c>
      <c r="E24" s="163">
        <v>21.5</v>
      </c>
      <c r="F24" s="163">
        <v>10.63</v>
      </c>
      <c r="G24" s="163">
        <v>51.29</v>
      </c>
      <c r="H24" s="163">
        <v>33.64</v>
      </c>
      <c r="I24" s="163">
        <v>8.61</v>
      </c>
      <c r="J24" s="163">
        <v>59.19</v>
      </c>
      <c r="K24" s="163">
        <v>32.94</v>
      </c>
      <c r="L24" s="163">
        <v>30.56</v>
      </c>
      <c r="M24" s="163">
        <v>7.16</v>
      </c>
      <c r="N24" s="163">
        <v>999.19</v>
      </c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</row>
    <row r="25">
      <c r="A25" s="13"/>
      <c r="B25" s="162">
        <v>44632.0</v>
      </c>
      <c r="C25" s="163">
        <v>49.65</v>
      </c>
      <c r="D25" s="163">
        <v>69.98</v>
      </c>
      <c r="E25" s="163">
        <v>20.38</v>
      </c>
      <c r="F25" s="163">
        <v>10.95</v>
      </c>
      <c r="G25" s="163">
        <v>48.13</v>
      </c>
      <c r="H25" s="163">
        <v>35.11</v>
      </c>
      <c r="I25" s="163">
        <v>8.58</v>
      </c>
      <c r="J25" s="163">
        <v>59.98</v>
      </c>
      <c r="K25" s="163">
        <v>34.82</v>
      </c>
      <c r="L25" s="163">
        <v>29.5</v>
      </c>
      <c r="M25" s="163">
        <v>7.66</v>
      </c>
      <c r="N25" s="163">
        <v>985.24</v>
      </c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</row>
    <row r="26">
      <c r="A26" s="13"/>
      <c r="B26" s="162">
        <v>44604.0</v>
      </c>
      <c r="C26" s="163">
        <v>50.7</v>
      </c>
      <c r="D26" s="163">
        <v>64.07</v>
      </c>
      <c r="E26" s="163">
        <v>20.18</v>
      </c>
      <c r="F26" s="163">
        <v>9.64</v>
      </c>
      <c r="G26" s="163">
        <v>52.12</v>
      </c>
      <c r="H26" s="163">
        <v>37.0</v>
      </c>
      <c r="I26" s="163">
        <v>9.27</v>
      </c>
      <c r="J26" s="163">
        <v>60.65</v>
      </c>
      <c r="K26" s="163">
        <v>31.29</v>
      </c>
      <c r="L26" s="163">
        <v>28.82</v>
      </c>
      <c r="M26" s="163">
        <v>7.31</v>
      </c>
      <c r="N26" s="163">
        <v>954.47</v>
      </c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</row>
    <row r="27">
      <c r="A27" s="13"/>
      <c r="B27" s="162">
        <v>44573.0</v>
      </c>
      <c r="C27" s="163">
        <v>48.08</v>
      </c>
      <c r="D27" s="163">
        <v>62.11</v>
      </c>
      <c r="E27" s="163">
        <v>19.25</v>
      </c>
      <c r="F27" s="163">
        <v>8.19</v>
      </c>
      <c r="G27" s="163">
        <v>47.03</v>
      </c>
      <c r="H27" s="163">
        <v>39.34</v>
      </c>
      <c r="I27" s="163">
        <v>8.82</v>
      </c>
      <c r="J27" s="163">
        <v>63.18</v>
      </c>
      <c r="K27" s="163">
        <v>30.15</v>
      </c>
      <c r="L27" s="163">
        <v>30.07</v>
      </c>
      <c r="M27" s="163">
        <v>6.62</v>
      </c>
      <c r="N27" s="163">
        <v>887.91</v>
      </c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</row>
    <row r="28">
      <c r="A28" s="13"/>
      <c r="B28" s="162">
        <v>44906.0</v>
      </c>
      <c r="C28" s="163">
        <v>37.48</v>
      </c>
      <c r="D28" s="163">
        <v>53.99</v>
      </c>
      <c r="E28" s="163">
        <v>18.49</v>
      </c>
      <c r="F28" s="163">
        <v>7.96</v>
      </c>
      <c r="G28" s="163">
        <v>48.82</v>
      </c>
      <c r="H28" s="163">
        <v>37.42</v>
      </c>
      <c r="I28" s="163">
        <v>8.65</v>
      </c>
      <c r="J28" s="163">
        <v>58.71</v>
      </c>
      <c r="K28" s="163">
        <v>28.03</v>
      </c>
      <c r="L28" s="163">
        <v>30.94</v>
      </c>
      <c r="M28" s="163">
        <v>6.21</v>
      </c>
      <c r="N28" s="163">
        <v>878.59</v>
      </c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</row>
    <row r="29">
      <c r="A29" s="13"/>
      <c r="B29" s="162">
        <v>44876.0</v>
      </c>
      <c r="C29" s="163">
        <v>42.43</v>
      </c>
      <c r="D29" s="163">
        <v>57.96</v>
      </c>
      <c r="E29" s="163">
        <v>19.49</v>
      </c>
      <c r="F29" s="163">
        <v>9.18</v>
      </c>
      <c r="G29" s="163">
        <v>49.52</v>
      </c>
      <c r="H29" s="163">
        <v>37.5</v>
      </c>
      <c r="I29" s="163">
        <v>7.0</v>
      </c>
      <c r="J29" s="163">
        <v>58.63</v>
      </c>
      <c r="K29" s="163">
        <v>27.53</v>
      </c>
      <c r="L29" s="163">
        <v>31.74</v>
      </c>
      <c r="M29" s="163">
        <v>6.22</v>
      </c>
      <c r="N29" s="163">
        <v>858.68</v>
      </c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</row>
    <row r="30">
      <c r="A30" s="13"/>
      <c r="B30" s="162">
        <v>44845.0</v>
      </c>
      <c r="C30" s="163">
        <v>43.84</v>
      </c>
      <c r="D30" s="163">
        <v>61.09</v>
      </c>
      <c r="E30" s="163">
        <v>19.97</v>
      </c>
      <c r="F30" s="163">
        <v>10.85</v>
      </c>
      <c r="G30" s="163">
        <v>47.77</v>
      </c>
      <c r="H30" s="163">
        <v>34.2</v>
      </c>
      <c r="I30" s="163">
        <v>7.92</v>
      </c>
      <c r="J30" s="163">
        <v>54.86</v>
      </c>
      <c r="K30" s="163">
        <v>26.62</v>
      </c>
      <c r="L30" s="163">
        <v>31.52</v>
      </c>
      <c r="M30" s="163">
        <v>6.15</v>
      </c>
      <c r="N30" s="163">
        <v>744.98</v>
      </c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</row>
    <row r="31">
      <c r="A31" s="13"/>
      <c r="B31" s="162">
        <v>44815.0</v>
      </c>
      <c r="C31" s="163">
        <v>32.08</v>
      </c>
      <c r="D31" s="163">
        <v>48.02</v>
      </c>
      <c r="E31" s="163">
        <v>15.45</v>
      </c>
      <c r="F31" s="163">
        <v>9.11</v>
      </c>
      <c r="G31" s="163">
        <v>39.82</v>
      </c>
      <c r="H31" s="163">
        <v>34.01</v>
      </c>
      <c r="I31" s="163">
        <v>7.45</v>
      </c>
      <c r="J31" s="163">
        <v>53.6</v>
      </c>
      <c r="K31" s="163">
        <v>23.33</v>
      </c>
      <c r="L31" s="163">
        <v>29.8</v>
      </c>
      <c r="M31" s="163">
        <v>5.33</v>
      </c>
      <c r="N31" s="163">
        <v>860.48</v>
      </c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</row>
    <row r="32">
      <c r="A32" s="13"/>
      <c r="B32" s="162">
        <v>44784.0</v>
      </c>
      <c r="C32" s="163">
        <v>48.56</v>
      </c>
      <c r="D32" s="163">
        <v>52.8</v>
      </c>
      <c r="E32" s="163">
        <v>20.4</v>
      </c>
      <c r="F32" s="163">
        <v>12.36</v>
      </c>
      <c r="G32" s="163">
        <v>47.81</v>
      </c>
      <c r="H32" s="163">
        <v>37.09</v>
      </c>
      <c r="I32" s="163">
        <v>8.04</v>
      </c>
      <c r="J32" s="163">
        <v>59.27</v>
      </c>
      <c r="K32" s="163">
        <v>26.71</v>
      </c>
      <c r="L32" s="163">
        <v>30.8</v>
      </c>
      <c r="M32" s="163">
        <v>6.33</v>
      </c>
      <c r="N32" s="163">
        <v>936.93</v>
      </c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</row>
    <row r="33">
      <c r="A33" s="13"/>
      <c r="B33" s="162">
        <v>44753.0</v>
      </c>
      <c r="C33" s="163">
        <v>57.57</v>
      </c>
      <c r="D33" s="163">
        <v>56.97</v>
      </c>
      <c r="E33" s="163">
        <v>22.25</v>
      </c>
      <c r="F33" s="163">
        <v>15.88</v>
      </c>
      <c r="G33" s="163">
        <v>57.1</v>
      </c>
      <c r="H33" s="163">
        <v>37.9</v>
      </c>
      <c r="I33" s="163">
        <v>9.12</v>
      </c>
      <c r="J33" s="163">
        <v>60.34</v>
      </c>
      <c r="K33" s="163">
        <v>30.33</v>
      </c>
      <c r="L33" s="163">
        <v>30.37</v>
      </c>
      <c r="M33" s="163">
        <v>7.24</v>
      </c>
      <c r="N33" s="163">
        <v>995.05</v>
      </c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</row>
    <row r="34">
      <c r="A34" s="13"/>
      <c r="B34" s="162">
        <v>44723.0</v>
      </c>
      <c r="C34" s="163">
        <v>52.64</v>
      </c>
      <c r="D34" s="163">
        <v>53.22</v>
      </c>
      <c r="E34" s="163">
        <v>22.17</v>
      </c>
      <c r="F34" s="163">
        <v>13.8</v>
      </c>
      <c r="G34" s="163">
        <v>54.86</v>
      </c>
      <c r="H34" s="163">
        <v>41.53</v>
      </c>
      <c r="I34" s="163">
        <v>9.58</v>
      </c>
      <c r="J34" s="163">
        <v>64.0</v>
      </c>
      <c r="K34" s="163">
        <v>31.39</v>
      </c>
      <c r="L34" s="163">
        <v>30.21</v>
      </c>
      <c r="M34" s="163">
        <v>7.79</v>
      </c>
      <c r="N34" s="163">
        <v>975.32</v>
      </c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</row>
    <row r="35">
      <c r="A35" s="13"/>
      <c r="B35" s="164">
        <v>44692.0</v>
      </c>
      <c r="C35" s="163">
        <v>50.07</v>
      </c>
      <c r="D35" s="163">
        <v>52.83</v>
      </c>
      <c r="E35" s="163">
        <v>21.36</v>
      </c>
      <c r="F35" s="163">
        <v>15.81</v>
      </c>
      <c r="G35" s="163">
        <v>60.46</v>
      </c>
      <c r="H35" s="163">
        <v>42.37</v>
      </c>
      <c r="I35" s="163">
        <v>9.02</v>
      </c>
      <c r="J35" s="163">
        <v>64.78</v>
      </c>
      <c r="K35" s="163">
        <v>32.98</v>
      </c>
      <c r="L35" s="163">
        <v>30.3</v>
      </c>
      <c r="M35" s="163">
        <v>7.62</v>
      </c>
      <c r="N35" s="163">
        <v>1009.62</v>
      </c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</row>
    <row r="36">
      <c r="A36" s="13"/>
      <c r="B36" s="162">
        <v>44662.0</v>
      </c>
      <c r="C36" s="163">
        <v>54.02</v>
      </c>
      <c r="D36" s="163">
        <v>50.47</v>
      </c>
      <c r="E36" s="163">
        <v>22.87</v>
      </c>
      <c r="F36" s="163">
        <v>16.24</v>
      </c>
      <c r="G36" s="163">
        <v>62.98</v>
      </c>
      <c r="H36" s="163">
        <v>42.23</v>
      </c>
      <c r="I36" s="163">
        <v>9.69</v>
      </c>
      <c r="J36" s="163">
        <v>64.46</v>
      </c>
      <c r="K36" s="163">
        <v>33.66</v>
      </c>
      <c r="L36" s="163">
        <v>31.38</v>
      </c>
      <c r="M36" s="163">
        <v>7.94</v>
      </c>
      <c r="N36" s="163">
        <v>996.43</v>
      </c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</row>
    <row r="37">
      <c r="A37" s="13"/>
      <c r="B37" s="162">
        <v>44631.0</v>
      </c>
      <c r="C37" s="163">
        <v>46.86</v>
      </c>
      <c r="D37" s="163">
        <v>41.48</v>
      </c>
      <c r="E37" s="163">
        <v>21.44</v>
      </c>
      <c r="F37" s="163">
        <v>15.63</v>
      </c>
      <c r="G37" s="163">
        <v>61.15</v>
      </c>
      <c r="H37" s="163">
        <v>44.16</v>
      </c>
      <c r="I37" s="163">
        <v>9.03</v>
      </c>
      <c r="J37" s="163">
        <v>64.63</v>
      </c>
      <c r="K37" s="163">
        <v>32.86</v>
      </c>
      <c r="L37" s="163">
        <v>30.67</v>
      </c>
      <c r="M37" s="163">
        <v>7.4</v>
      </c>
      <c r="N37" s="163">
        <v>950.14</v>
      </c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</row>
    <row r="38">
      <c r="A38" s="13"/>
      <c r="B38" s="162">
        <v>44603.0</v>
      </c>
      <c r="C38" s="163">
        <v>44.32</v>
      </c>
      <c r="D38" s="163">
        <v>35.97</v>
      </c>
      <c r="E38" s="163">
        <v>21.08</v>
      </c>
      <c r="F38" s="163">
        <v>15.98</v>
      </c>
      <c r="G38" s="163">
        <v>59.2</v>
      </c>
      <c r="H38" s="163">
        <v>42.87</v>
      </c>
      <c r="I38" s="163">
        <v>9.27</v>
      </c>
      <c r="J38" s="163">
        <v>62.7</v>
      </c>
      <c r="K38" s="163">
        <v>30.84</v>
      </c>
      <c r="L38" s="163">
        <v>30.41</v>
      </c>
      <c r="M38" s="163">
        <v>7.13</v>
      </c>
      <c r="N38" s="163">
        <v>939.1</v>
      </c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</row>
    <row r="39">
      <c r="A39" s="13"/>
      <c r="B39" s="162">
        <v>44572.0</v>
      </c>
      <c r="C39" s="163">
        <v>38.65</v>
      </c>
      <c r="D39" s="163">
        <v>36.67</v>
      </c>
      <c r="E39" s="163">
        <v>18.6</v>
      </c>
      <c r="F39" s="163">
        <v>16.56</v>
      </c>
      <c r="G39" s="163">
        <v>54.03</v>
      </c>
      <c r="H39" s="163">
        <v>41.8</v>
      </c>
      <c r="I39" s="163">
        <v>9.35</v>
      </c>
      <c r="J39" s="163">
        <v>60.37</v>
      </c>
      <c r="K39" s="163">
        <v>31.44</v>
      </c>
      <c r="L39" s="163">
        <v>29.02</v>
      </c>
      <c r="M39" s="163">
        <v>6.23</v>
      </c>
      <c r="N39" s="163">
        <v>919.89</v>
      </c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</row>
    <row r="40">
      <c r="A40" s="13"/>
      <c r="B40" s="162">
        <v>44905.0</v>
      </c>
      <c r="C40" s="163">
        <v>37.25</v>
      </c>
      <c r="D40" s="163">
        <v>36.97</v>
      </c>
      <c r="E40" s="163">
        <v>17.84</v>
      </c>
      <c r="F40" s="163">
        <v>16.0</v>
      </c>
      <c r="G40" s="163">
        <v>46.65</v>
      </c>
      <c r="H40" s="163">
        <v>42.83</v>
      </c>
      <c r="I40" s="163">
        <v>9.74</v>
      </c>
      <c r="J40" s="163">
        <v>62.06</v>
      </c>
      <c r="K40" s="163">
        <v>33.38</v>
      </c>
      <c r="L40" s="163">
        <v>27.78</v>
      </c>
      <c r="M40" s="163">
        <v>6.68</v>
      </c>
      <c r="N40" s="163">
        <v>870.1</v>
      </c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</row>
    <row r="41">
      <c r="A41" s="13"/>
      <c r="B41" s="162">
        <v>44875.0</v>
      </c>
      <c r="C41" s="163">
        <v>36.34</v>
      </c>
      <c r="D41" s="163">
        <v>34.44</v>
      </c>
      <c r="E41" s="163">
        <v>16.8</v>
      </c>
      <c r="F41" s="163">
        <v>14.75</v>
      </c>
      <c r="G41" s="163">
        <v>42.11</v>
      </c>
      <c r="H41" s="163">
        <v>39.27</v>
      </c>
      <c r="I41" s="163">
        <v>9.72</v>
      </c>
      <c r="J41" s="163">
        <v>57.25</v>
      </c>
      <c r="K41" s="163">
        <v>31.11</v>
      </c>
      <c r="L41" s="163">
        <v>26.77</v>
      </c>
      <c r="M41" s="163">
        <v>5.76</v>
      </c>
      <c r="N41" s="163">
        <v>828.64</v>
      </c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</row>
    <row r="42">
      <c r="A42" s="13"/>
      <c r="B42" s="162">
        <v>44844.0</v>
      </c>
      <c r="C42" s="163">
        <v>32.3</v>
      </c>
      <c r="D42" s="163">
        <v>33.69</v>
      </c>
      <c r="E42" s="163">
        <v>15.86</v>
      </c>
      <c r="F42" s="163">
        <v>14.3</v>
      </c>
      <c r="G42" s="163">
        <v>43.03</v>
      </c>
      <c r="H42" s="163">
        <v>39.85</v>
      </c>
      <c r="I42" s="163">
        <v>10.03</v>
      </c>
      <c r="J42" s="163">
        <v>57.33</v>
      </c>
      <c r="K42" s="163">
        <v>33.61</v>
      </c>
      <c r="L42" s="163">
        <v>25.93</v>
      </c>
      <c r="M42" s="163">
        <v>5.36</v>
      </c>
      <c r="N42" s="163">
        <v>803.89</v>
      </c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</row>
    <row r="43">
      <c r="A43" s="13"/>
      <c r="B43" s="162">
        <v>44814.0</v>
      </c>
      <c r="C43" s="163">
        <v>29.96</v>
      </c>
      <c r="D43" s="163">
        <v>30.67</v>
      </c>
      <c r="E43" s="163">
        <v>16.34</v>
      </c>
      <c r="F43" s="163">
        <v>14.57</v>
      </c>
      <c r="G43" s="163">
        <v>44.07</v>
      </c>
      <c r="H43" s="163">
        <v>39.43</v>
      </c>
      <c r="I43" s="163">
        <v>9.62</v>
      </c>
      <c r="J43" s="163">
        <v>59.11</v>
      </c>
      <c r="K43" s="163">
        <v>31.3</v>
      </c>
      <c r="L43" s="163">
        <v>25.75</v>
      </c>
      <c r="M43" s="163">
        <v>5.46</v>
      </c>
      <c r="N43" s="163">
        <v>745.96</v>
      </c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</row>
    <row r="44">
      <c r="A44" s="13"/>
      <c r="B44" s="162">
        <v>44783.0</v>
      </c>
      <c r="C44" s="163">
        <v>24.61</v>
      </c>
      <c r="D44" s="163">
        <v>25.13</v>
      </c>
      <c r="E44" s="163">
        <v>13.84</v>
      </c>
      <c r="F44" s="163">
        <v>12.4</v>
      </c>
      <c r="G44" s="163">
        <v>41.14</v>
      </c>
      <c r="H44" s="163">
        <v>35.96</v>
      </c>
      <c r="I44" s="163">
        <v>7.4</v>
      </c>
      <c r="J44" s="163">
        <v>53.59</v>
      </c>
      <c r="K44" s="163">
        <v>27.4</v>
      </c>
      <c r="L44" s="163">
        <v>24.92</v>
      </c>
      <c r="M44" s="163">
        <v>4.66</v>
      </c>
      <c r="N44" s="163">
        <v>774.92</v>
      </c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</row>
    <row r="45">
      <c r="A45" s="13"/>
      <c r="B45" s="162">
        <v>44752.0</v>
      </c>
      <c r="C45" s="163">
        <v>27.81</v>
      </c>
      <c r="D45" s="163">
        <v>28.13</v>
      </c>
      <c r="E45" s="163">
        <v>15.31</v>
      </c>
      <c r="F45" s="163">
        <v>14.63</v>
      </c>
      <c r="G45" s="163">
        <v>42.71</v>
      </c>
      <c r="H45" s="163">
        <v>40.34</v>
      </c>
      <c r="I45" s="163">
        <v>9.32</v>
      </c>
      <c r="J45" s="163">
        <v>58.84</v>
      </c>
      <c r="K45" s="163">
        <v>31.01</v>
      </c>
      <c r="L45" s="163">
        <v>25.24</v>
      </c>
      <c r="M45" s="163">
        <v>5.29</v>
      </c>
      <c r="N45" s="163">
        <v>707.41</v>
      </c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</row>
    <row r="46">
      <c r="A46" s="13"/>
      <c r="B46" s="162">
        <v>44722.0</v>
      </c>
      <c r="C46" s="163">
        <v>21.6</v>
      </c>
      <c r="D46" s="163">
        <v>25.56</v>
      </c>
      <c r="E46" s="163">
        <v>13.83</v>
      </c>
      <c r="F46" s="163">
        <v>11.82</v>
      </c>
      <c r="G46" s="163">
        <v>42.61</v>
      </c>
      <c r="H46" s="163">
        <v>35.29</v>
      </c>
      <c r="I46" s="163">
        <v>8.43</v>
      </c>
      <c r="J46" s="163">
        <v>51.78</v>
      </c>
      <c r="K46" s="163">
        <v>29.02</v>
      </c>
      <c r="L46" s="163">
        <v>23.53</v>
      </c>
      <c r="M46" s="163">
        <v>4.87</v>
      </c>
      <c r="N46" s="163">
        <v>742.58</v>
      </c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</row>
    <row r="47">
      <c r="A47" s="13"/>
      <c r="B47" s="164">
        <v>44691.0</v>
      </c>
      <c r="C47" s="163">
        <v>24.7</v>
      </c>
      <c r="D47" s="163">
        <v>27.47</v>
      </c>
      <c r="E47" s="163">
        <v>13.89</v>
      </c>
      <c r="F47" s="163">
        <v>14.8</v>
      </c>
      <c r="G47" s="163">
        <v>42.55</v>
      </c>
      <c r="H47" s="163">
        <v>35.6</v>
      </c>
      <c r="I47" s="163">
        <v>8.12</v>
      </c>
      <c r="J47" s="163">
        <v>53.85</v>
      </c>
      <c r="K47" s="163">
        <v>28.84</v>
      </c>
      <c r="L47" s="163">
        <v>23.6</v>
      </c>
      <c r="M47" s="163">
        <v>5.52</v>
      </c>
      <c r="N47" s="163">
        <v>836.24</v>
      </c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</row>
    <row r="48">
      <c r="A48" s="13"/>
      <c r="B48" s="162">
        <v>44661.0</v>
      </c>
      <c r="C48" s="163">
        <v>28.51</v>
      </c>
      <c r="D48" s="163">
        <v>27.69</v>
      </c>
      <c r="E48" s="163">
        <v>16.13</v>
      </c>
      <c r="F48" s="163">
        <v>16.9</v>
      </c>
      <c r="G48" s="163">
        <v>46.84</v>
      </c>
      <c r="H48" s="163">
        <v>36.09</v>
      </c>
      <c r="I48" s="163">
        <v>9.3</v>
      </c>
      <c r="J48" s="163">
        <v>55.3</v>
      </c>
      <c r="K48" s="163">
        <v>32.76</v>
      </c>
      <c r="L48" s="163">
        <v>25.42</v>
      </c>
      <c r="M48" s="163">
        <v>5.81</v>
      </c>
      <c r="N48" s="163">
        <v>797.29</v>
      </c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</row>
    <row r="49">
      <c r="A49" s="13"/>
      <c r="B49" s="162">
        <v>44630.0</v>
      </c>
      <c r="C49" s="163">
        <v>25.35</v>
      </c>
      <c r="D49" s="163">
        <v>23.79</v>
      </c>
      <c r="E49" s="163">
        <v>15.11</v>
      </c>
      <c r="F49" s="163">
        <v>16.5</v>
      </c>
      <c r="G49" s="163">
        <v>44.59</v>
      </c>
      <c r="H49" s="163">
        <v>35.49</v>
      </c>
      <c r="I49" s="163">
        <v>7.78</v>
      </c>
      <c r="J49" s="163">
        <v>54.69</v>
      </c>
      <c r="K49" s="163">
        <v>29.23</v>
      </c>
      <c r="L49" s="163">
        <v>24.55</v>
      </c>
      <c r="M49" s="163">
        <v>6.12</v>
      </c>
      <c r="N49" s="163">
        <v>751.02</v>
      </c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</row>
    <row r="50">
      <c r="A50" s="13"/>
      <c r="B50" s="162">
        <v>44602.0</v>
      </c>
      <c r="C50" s="163">
        <v>22.84</v>
      </c>
      <c r="D50" s="163">
        <v>21.27</v>
      </c>
      <c r="E50" s="163">
        <v>14.59</v>
      </c>
      <c r="F50" s="163">
        <v>16.1</v>
      </c>
      <c r="G50" s="163">
        <v>43.57</v>
      </c>
      <c r="H50" s="163">
        <v>31.42</v>
      </c>
      <c r="I50" s="163">
        <v>7.75</v>
      </c>
      <c r="J50" s="163">
        <v>48.76</v>
      </c>
      <c r="K50" s="163">
        <v>26.95</v>
      </c>
      <c r="L50" s="163">
        <v>23.6</v>
      </c>
      <c r="M50" s="163">
        <v>4.9</v>
      </c>
      <c r="N50" s="163">
        <v>713.55</v>
      </c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</row>
    <row r="51">
      <c r="A51" s="13"/>
      <c r="B51" s="162">
        <v>44571.0</v>
      </c>
      <c r="C51" s="163">
        <v>20.86</v>
      </c>
      <c r="D51" s="163">
        <v>20.55</v>
      </c>
      <c r="E51" s="163">
        <v>14.25</v>
      </c>
      <c r="F51" s="163">
        <v>15.2</v>
      </c>
      <c r="G51" s="163">
        <v>41.99</v>
      </c>
      <c r="H51" s="163">
        <v>31.37</v>
      </c>
      <c r="I51" s="163">
        <v>7.21</v>
      </c>
      <c r="J51" s="163">
        <v>47.32</v>
      </c>
      <c r="K51" s="163">
        <v>26.45</v>
      </c>
      <c r="L51" s="163">
        <v>23.45</v>
      </c>
      <c r="M51" s="163">
        <v>4.69</v>
      </c>
      <c r="N51" s="163">
        <v>738.15</v>
      </c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</row>
    <row r="52">
      <c r="A52" s="13"/>
      <c r="B52" s="165">
        <v>44904.0</v>
      </c>
      <c r="C52" s="163">
        <v>22.43</v>
      </c>
      <c r="D52" s="163">
        <v>20.1</v>
      </c>
      <c r="E52" s="163">
        <v>14.71</v>
      </c>
      <c r="F52" s="163">
        <v>17.6</v>
      </c>
      <c r="G52" s="163">
        <v>44.72</v>
      </c>
      <c r="H52" s="163">
        <v>36.38</v>
      </c>
      <c r="I52" s="163">
        <v>7.98</v>
      </c>
      <c r="J52" s="163">
        <v>53.05</v>
      </c>
      <c r="K52" s="163">
        <v>27.57</v>
      </c>
      <c r="L52" s="163">
        <v>24.97</v>
      </c>
      <c r="M52" s="163">
        <v>4.92</v>
      </c>
      <c r="N52" s="163">
        <v>695.31</v>
      </c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</row>
    <row r="53">
      <c r="A53" s="13"/>
      <c r="B53" s="165">
        <v>44874.0</v>
      </c>
      <c r="C53" s="163">
        <v>21.43</v>
      </c>
      <c r="D53" s="163">
        <v>20.1</v>
      </c>
      <c r="E53" s="163">
        <v>14.16</v>
      </c>
      <c r="F53" s="163">
        <v>16.4</v>
      </c>
      <c r="G53" s="163">
        <v>41.56</v>
      </c>
      <c r="H53" s="163">
        <v>31.96</v>
      </c>
      <c r="I53" s="163">
        <v>6.96</v>
      </c>
      <c r="J53" s="163">
        <v>48.68</v>
      </c>
      <c r="K53" s="163">
        <v>25.63</v>
      </c>
      <c r="L53" s="163">
        <v>23.26</v>
      </c>
      <c r="M53" s="163">
        <v>4.72</v>
      </c>
      <c r="N53" s="163">
        <v>662.16</v>
      </c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</row>
    <row r="54">
      <c r="A54" s="13"/>
      <c r="B54" s="165">
        <v>44843.0</v>
      </c>
      <c r="C54" s="163">
        <v>18.93</v>
      </c>
      <c r="D54" s="163">
        <v>19.38</v>
      </c>
      <c r="E54" s="163">
        <v>12.9</v>
      </c>
      <c r="F54" s="163">
        <v>14.6</v>
      </c>
      <c r="G54" s="163">
        <v>41.81</v>
      </c>
      <c r="H54" s="163">
        <v>31.4</v>
      </c>
      <c r="I54" s="163">
        <v>7.28</v>
      </c>
      <c r="J54" s="163">
        <v>48.25</v>
      </c>
      <c r="K54" s="163">
        <v>26.97</v>
      </c>
      <c r="L54" s="163">
        <v>23.37</v>
      </c>
      <c r="M54" s="163">
        <v>5.13</v>
      </c>
      <c r="N54" s="163">
        <v>669.89</v>
      </c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</row>
    <row r="55">
      <c r="A55" s="13"/>
      <c r="B55" s="165">
        <v>44813.0</v>
      </c>
      <c r="C55" s="163">
        <v>19.59</v>
      </c>
      <c r="D55" s="163">
        <v>18.61</v>
      </c>
      <c r="E55" s="163">
        <v>13.75</v>
      </c>
      <c r="F55" s="163">
        <v>17.5</v>
      </c>
      <c r="G55" s="163">
        <v>41.07</v>
      </c>
      <c r="H55" s="163">
        <v>33.51</v>
      </c>
      <c r="I55" s="163">
        <v>7.56</v>
      </c>
      <c r="J55" s="163">
        <v>51.72</v>
      </c>
      <c r="K55" s="163">
        <v>26.41</v>
      </c>
      <c r="L55" s="163">
        <v>23.64</v>
      </c>
      <c r="M55" s="163">
        <v>5.18</v>
      </c>
      <c r="N55" s="163">
        <v>640.1</v>
      </c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</row>
    <row r="56">
      <c r="A56" s="13"/>
      <c r="B56" s="165">
        <v>44782.0</v>
      </c>
      <c r="C56" s="163">
        <v>19.39</v>
      </c>
      <c r="D56" s="163">
        <v>17.21</v>
      </c>
      <c r="E56" s="163">
        <v>13.27</v>
      </c>
      <c r="F56" s="163">
        <v>17.6</v>
      </c>
      <c r="G56" s="163">
        <v>40.01</v>
      </c>
      <c r="H56" s="163">
        <v>31.31</v>
      </c>
      <c r="I56" s="163">
        <v>7.47</v>
      </c>
      <c r="J56" s="163">
        <v>48.38</v>
      </c>
      <c r="K56" s="163">
        <v>24.73</v>
      </c>
      <c r="L56" s="163">
        <v>22.86</v>
      </c>
      <c r="M56" s="163">
        <v>4.22</v>
      </c>
      <c r="N56" s="163">
        <v>640.94</v>
      </c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</row>
    <row r="57">
      <c r="A57" s="13"/>
      <c r="B57" s="165">
        <v>44751.0</v>
      </c>
      <c r="C57" s="163">
        <v>17.06</v>
      </c>
      <c r="D57" s="163">
        <v>17.29</v>
      </c>
      <c r="E57" s="163">
        <v>12.18</v>
      </c>
      <c r="F57" s="163">
        <v>15.0</v>
      </c>
      <c r="G57" s="163">
        <v>39.26</v>
      </c>
      <c r="H57" s="163">
        <v>30.72</v>
      </c>
      <c r="I57" s="163">
        <v>6.05</v>
      </c>
      <c r="J57" s="163">
        <v>46.06</v>
      </c>
      <c r="K57" s="163">
        <v>26.2</v>
      </c>
      <c r="L57" s="163">
        <v>22.52</v>
      </c>
      <c r="M57" s="163">
        <v>3.06</v>
      </c>
      <c r="N57" s="163">
        <v>584.24</v>
      </c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</row>
    <row r="58">
      <c r="A58" s="13"/>
      <c r="B58" s="165">
        <v>44721.0</v>
      </c>
      <c r="C58" s="163">
        <v>13.94</v>
      </c>
      <c r="D58" s="163">
        <v>14.51</v>
      </c>
      <c r="E58" s="163">
        <v>11.58</v>
      </c>
      <c r="F58" s="163">
        <v>12.9</v>
      </c>
      <c r="G58" s="163">
        <v>37.91</v>
      </c>
      <c r="H58" s="163">
        <v>32.98</v>
      </c>
      <c r="I58" s="163">
        <v>5.67</v>
      </c>
      <c r="J58" s="163">
        <v>46.88</v>
      </c>
      <c r="K58" s="163">
        <v>22.81</v>
      </c>
      <c r="L58" s="163">
        <v>20.76</v>
      </c>
      <c r="M58" s="163">
        <v>2.33</v>
      </c>
      <c r="N58" s="163">
        <v>596.51</v>
      </c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</row>
    <row r="59">
      <c r="A59" s="13"/>
      <c r="B59" s="166">
        <v>44690.0</v>
      </c>
      <c r="C59" s="163">
        <v>14.21</v>
      </c>
      <c r="D59" s="163">
        <v>14.35</v>
      </c>
      <c r="E59" s="163">
        <v>11.24</v>
      </c>
      <c r="F59" s="163">
        <v>14.4</v>
      </c>
      <c r="G59" s="163">
        <v>35.36</v>
      </c>
      <c r="H59" s="163">
        <v>35.62</v>
      </c>
      <c r="I59" s="163">
        <v>5.28</v>
      </c>
      <c r="J59" s="163">
        <v>49.78</v>
      </c>
      <c r="K59" s="163">
        <v>22.39</v>
      </c>
      <c r="L59" s="163">
        <v>19.9</v>
      </c>
      <c r="M59" s="163">
        <v>2.37</v>
      </c>
      <c r="N59" s="163">
        <v>558.87</v>
      </c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</row>
    <row r="60">
      <c r="A60" s="13"/>
      <c r="B60" s="165">
        <v>44660.0</v>
      </c>
      <c r="C60" s="163">
        <v>11.71</v>
      </c>
      <c r="D60" s="163">
        <v>15.11</v>
      </c>
      <c r="E60" s="163">
        <v>11.12</v>
      </c>
      <c r="F60" s="163">
        <v>14.3</v>
      </c>
      <c r="G60" s="163">
        <v>34.2</v>
      </c>
      <c r="H60" s="163">
        <v>29.16</v>
      </c>
      <c r="I60" s="163">
        <v>5.7</v>
      </c>
      <c r="J60" s="163">
        <v>46.07</v>
      </c>
      <c r="K60" s="163">
        <v>18.56</v>
      </c>
      <c r="L60" s="163">
        <v>20.21</v>
      </c>
      <c r="M60" s="163">
        <v>1.58</v>
      </c>
      <c r="N60" s="163">
        <v>494.45</v>
      </c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</row>
    <row r="61">
      <c r="A61" s="13"/>
      <c r="B61" s="165">
        <v>44629.0</v>
      </c>
      <c r="C61" s="163">
        <v>7.56</v>
      </c>
      <c r="D61" s="163">
        <v>9.56</v>
      </c>
      <c r="E61" s="163">
        <v>8.82</v>
      </c>
      <c r="F61" s="163">
        <v>12.4</v>
      </c>
      <c r="G61" s="163">
        <v>27.58</v>
      </c>
      <c r="H61" s="163">
        <v>28.6</v>
      </c>
      <c r="I61" s="163">
        <v>4.07</v>
      </c>
      <c r="J61" s="163">
        <v>46.01</v>
      </c>
      <c r="K61" s="163">
        <v>14.25</v>
      </c>
      <c r="L61" s="163">
        <v>18.91</v>
      </c>
      <c r="M61" s="163">
        <v>0.91</v>
      </c>
      <c r="N61" s="163">
        <v>422.07</v>
      </c>
      <c r="O61" s="13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</row>
    <row r="62">
      <c r="A62" s="13"/>
      <c r="B62" s="165">
        <v>44601.0</v>
      </c>
      <c r="C62" s="163">
        <v>5.61</v>
      </c>
      <c r="D62" s="163">
        <v>8.21</v>
      </c>
      <c r="E62" s="163">
        <v>7.81</v>
      </c>
      <c r="F62" s="163">
        <v>8.0</v>
      </c>
      <c r="G62" s="163">
        <v>25.37</v>
      </c>
      <c r="H62" s="163">
        <v>29.51</v>
      </c>
      <c r="I62" s="163">
        <v>2.95</v>
      </c>
      <c r="J62" s="163">
        <v>44.59</v>
      </c>
      <c r="K62" s="163">
        <v>15.69</v>
      </c>
      <c r="L62" s="163">
        <v>17.86</v>
      </c>
      <c r="M62" s="163">
        <v>1.19</v>
      </c>
      <c r="N62" s="167"/>
      <c r="O62" s="13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</row>
    <row r="63">
      <c r="A63" s="13"/>
      <c r="B63" s="165">
        <v>44570.0</v>
      </c>
      <c r="C63" s="163">
        <v>7.15</v>
      </c>
      <c r="D63" s="163">
        <v>9.49</v>
      </c>
      <c r="E63" s="163">
        <v>8.38</v>
      </c>
      <c r="F63" s="163">
        <v>11.4</v>
      </c>
      <c r="G63" s="163">
        <v>27.55</v>
      </c>
      <c r="H63" s="163">
        <v>35.98</v>
      </c>
      <c r="I63" s="163">
        <v>5.05</v>
      </c>
      <c r="J63" s="163">
        <v>50.52</v>
      </c>
      <c r="K63" s="163">
        <v>16.76</v>
      </c>
      <c r="L63" s="163">
        <v>19.8</v>
      </c>
      <c r="M63" s="163">
        <v>2.29</v>
      </c>
      <c r="N63" s="167"/>
      <c r="O63" s="13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</row>
    <row r="64">
      <c r="A64" s="13"/>
      <c r="B64" s="165">
        <v>44903.0</v>
      </c>
      <c r="C64" s="163">
        <v>10.28</v>
      </c>
      <c r="D64" s="163">
        <v>12.55</v>
      </c>
      <c r="E64" s="163">
        <v>8.81</v>
      </c>
      <c r="F64" s="163">
        <v>11.5</v>
      </c>
      <c r="G64" s="163">
        <v>27.66</v>
      </c>
      <c r="H64" s="163">
        <v>37.09</v>
      </c>
      <c r="I64" s="163">
        <v>4.97</v>
      </c>
      <c r="J64" s="163">
        <v>57.07</v>
      </c>
      <c r="K64" s="163">
        <v>18.11</v>
      </c>
      <c r="L64" s="163">
        <v>19.11</v>
      </c>
      <c r="M64" s="163">
        <v>5.1</v>
      </c>
      <c r="N64" s="167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</row>
    <row r="65">
      <c r="A65" s="13"/>
      <c r="B65" s="128" t="s">
        <v>2420</v>
      </c>
      <c r="C65" s="163">
        <v>0.0955</v>
      </c>
      <c r="D65" s="163">
        <v>0.1116</v>
      </c>
      <c r="E65" s="163">
        <v>0.0742</v>
      </c>
      <c r="F65" s="163">
        <v>0.1405</v>
      </c>
      <c r="G65" s="163">
        <v>0.0875</v>
      </c>
      <c r="H65" s="163">
        <v>0.0865</v>
      </c>
      <c r="I65" s="163">
        <v>0.1128</v>
      </c>
      <c r="J65" s="163">
        <v>0.1326</v>
      </c>
      <c r="K65" s="163">
        <v>0.1587</v>
      </c>
      <c r="L65" s="13"/>
      <c r="M65" s="13"/>
      <c r="N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</row>
    <row r="68">
      <c r="A68" s="13"/>
      <c r="N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</row>
    <row r="69">
      <c r="A69" s="13"/>
      <c r="N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</row>
    <row r="70">
      <c r="A70" s="13"/>
      <c r="N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</row>
    <row r="71">
      <c r="A71" s="13"/>
      <c r="N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</row>
    <row r="72">
      <c r="A72" s="13"/>
      <c r="N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</row>
    <row r="73">
      <c r="A73" s="13"/>
      <c r="N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</row>
  </sheetData>
  <mergeCells count="3">
    <mergeCell ref="B1:H1"/>
    <mergeCell ref="AL1:AV1"/>
    <mergeCell ref="AL3:AV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71"/>
  </cols>
  <sheetData>
    <row r="1">
      <c r="A1" s="30" t="s">
        <v>38</v>
      </c>
      <c r="B1" s="31" t="s">
        <v>39</v>
      </c>
      <c r="C1" s="31" t="s">
        <v>40</v>
      </c>
      <c r="D1" s="32" t="s">
        <v>41</v>
      </c>
      <c r="E1" s="32" t="s">
        <v>42</v>
      </c>
    </row>
    <row r="2">
      <c r="A2" s="33">
        <v>41609.0</v>
      </c>
      <c r="B2" s="34">
        <v>4.03060084</v>
      </c>
      <c r="C2" s="35">
        <v>1848.36</v>
      </c>
      <c r="D2" s="36">
        <f t="shared" ref="D2:E2" si="1">(B2-B3)*100/B3</f>
        <v>5.556782488</v>
      </c>
      <c r="E2" s="36">
        <f t="shared" si="1"/>
        <v>2.35628333</v>
      </c>
    </row>
    <row r="3">
      <c r="A3" s="33">
        <v>41579.0</v>
      </c>
      <c r="B3" s="34">
        <v>3.81841957</v>
      </c>
      <c r="C3" s="35">
        <v>1805.81</v>
      </c>
      <c r="D3" s="36">
        <f t="shared" ref="D3:E3" si="2">(B3-B4)*100/B4</f>
        <v>6.690370953</v>
      </c>
      <c r="E3" s="36">
        <f t="shared" si="2"/>
        <v>2.804946087</v>
      </c>
    </row>
    <row r="4">
      <c r="A4" s="33">
        <v>41548.0</v>
      </c>
      <c r="B4" s="34">
        <v>3.578973</v>
      </c>
      <c r="C4" s="35">
        <v>1756.54</v>
      </c>
      <c r="D4" s="36">
        <f t="shared" ref="D4:E4" si="3">(B4-B5)*100/B5</f>
        <v>10.70519382</v>
      </c>
      <c r="E4" s="36">
        <f t="shared" si="3"/>
        <v>4.459575986</v>
      </c>
    </row>
    <row r="5">
      <c r="A5" s="33">
        <v>41518.0</v>
      </c>
      <c r="B5" s="34">
        <v>3.23288626</v>
      </c>
      <c r="C5" s="35">
        <v>1681.55</v>
      </c>
      <c r="D5" s="36">
        <f t="shared" ref="D5:E5" si="4">(B5-B6)*100/B6</f>
        <v>7.11903814</v>
      </c>
      <c r="E5" s="36">
        <f t="shared" si="4"/>
        <v>2.974947488</v>
      </c>
    </row>
    <row r="6">
      <c r="A6" s="33">
        <v>41487.0</v>
      </c>
      <c r="B6" s="34">
        <v>3.01803145</v>
      </c>
      <c r="C6" s="35">
        <v>1632.97</v>
      </c>
      <c r="D6" s="36">
        <f t="shared" ref="D6:E6" si="5">(B6-B7)*100/B7</f>
        <v>-7.554063485</v>
      </c>
      <c r="E6" s="36">
        <f t="shared" si="5"/>
        <v>-3.129801332</v>
      </c>
    </row>
    <row r="7">
      <c r="A7" s="33">
        <v>41456.0</v>
      </c>
      <c r="B7" s="34">
        <v>3.26464479</v>
      </c>
      <c r="C7" s="35">
        <v>1685.73</v>
      </c>
      <c r="D7" s="36">
        <f t="shared" ref="D7:E7" si="6">(B7-B8)*100/B8</f>
        <v>12.12353869</v>
      </c>
      <c r="E7" s="36">
        <f t="shared" si="6"/>
        <v>4.946211121</v>
      </c>
    </row>
    <row r="8">
      <c r="A8" s="33">
        <v>41426.0</v>
      </c>
      <c r="B8" s="34">
        <v>2.9116498</v>
      </c>
      <c r="C8" s="35">
        <v>1606.28</v>
      </c>
      <c r="D8" s="36">
        <f t="shared" ref="D8:E8" si="7">(B8-B9)*100/B9</f>
        <v>-3.985290518</v>
      </c>
      <c r="E8" s="36">
        <f t="shared" si="7"/>
        <v>-1.499932546</v>
      </c>
    </row>
    <row r="9">
      <c r="A9" s="33">
        <v>41395.0</v>
      </c>
      <c r="B9" s="34">
        <v>3.03250389</v>
      </c>
      <c r="C9" s="35">
        <v>1630.74</v>
      </c>
      <c r="D9" s="36">
        <f t="shared" ref="D9:E9" si="8">(B9-B10)*100/B10</f>
        <v>4.812590869</v>
      </c>
      <c r="E9" s="36">
        <f t="shared" si="8"/>
        <v>2.076278348</v>
      </c>
    </row>
    <row r="10">
      <c r="A10" s="33">
        <v>41365.0</v>
      </c>
      <c r="B10" s="34">
        <v>2.89326298</v>
      </c>
      <c r="C10" s="35">
        <v>1597.57</v>
      </c>
      <c r="D10" s="36">
        <f t="shared" ref="D10:E10" si="9">(B10-B11)*100/B11</f>
        <v>4.033518459</v>
      </c>
      <c r="E10" s="36">
        <f t="shared" si="9"/>
        <v>1.808576399</v>
      </c>
    </row>
    <row r="11">
      <c r="A11" s="33">
        <v>41334.0</v>
      </c>
      <c r="B11" s="34">
        <v>2.78108731</v>
      </c>
      <c r="C11" s="35">
        <v>1569.19</v>
      </c>
      <c r="D11" s="36">
        <f t="shared" ref="D11:E11" si="10">(B11-B12)*100/B12</f>
        <v>8.707640995</v>
      </c>
      <c r="E11" s="36">
        <f t="shared" si="10"/>
        <v>3.59877994</v>
      </c>
    </row>
    <row r="12">
      <c r="A12" s="33">
        <v>41306.0</v>
      </c>
      <c r="B12" s="34">
        <v>2.55831815</v>
      </c>
      <c r="C12" s="35">
        <v>1514.68</v>
      </c>
      <c r="D12" s="36">
        <f t="shared" ref="D12:E12" si="11">(B12-B13)*100/B13</f>
        <v>2.405189961</v>
      </c>
      <c r="E12" s="36">
        <f t="shared" si="11"/>
        <v>1.106060303</v>
      </c>
    </row>
    <row r="13">
      <c r="A13" s="33">
        <v>41275.0</v>
      </c>
      <c r="B13" s="34">
        <v>2.49823095</v>
      </c>
      <c r="C13" s="35">
        <v>1498.11</v>
      </c>
      <c r="D13" s="36">
        <f t="shared" ref="D13:E13" si="12">(B13-B14)*100/B14</f>
        <v>7.093388595</v>
      </c>
      <c r="E13" s="36">
        <f t="shared" si="12"/>
        <v>5.042806358</v>
      </c>
    </row>
    <row r="14">
      <c r="A14" s="33">
        <v>41244.0</v>
      </c>
      <c r="B14" s="34">
        <v>2.33275927</v>
      </c>
      <c r="C14" s="35">
        <v>1426.19</v>
      </c>
      <c r="D14" s="36">
        <f t="shared" ref="D14:E14" si="13">(B14-B15)*100/B15</f>
        <v>0.3331373804</v>
      </c>
      <c r="E14" s="36">
        <f t="shared" si="13"/>
        <v>0.7068310525</v>
      </c>
    </row>
    <row r="15">
      <c r="A15" s="33">
        <v>41214.0</v>
      </c>
      <c r="B15" s="34">
        <v>2.32501378</v>
      </c>
      <c r="C15" s="35">
        <v>1416.18</v>
      </c>
      <c r="D15" s="36">
        <f t="shared" ref="D15:E15" si="14">(B15-B16)*100/B16</f>
        <v>0.3018459391</v>
      </c>
      <c r="E15" s="36">
        <f t="shared" si="14"/>
        <v>0.2846702923</v>
      </c>
    </row>
    <row r="16">
      <c r="A16" s="33">
        <v>41183.0</v>
      </c>
      <c r="B16" s="34">
        <v>2.31801694</v>
      </c>
      <c r="C16" s="35">
        <v>1412.16</v>
      </c>
      <c r="D16" s="36">
        <f t="shared" ref="D16:E16" si="15">(B16-B17)*100/B17</f>
        <v>-4.890119595</v>
      </c>
      <c r="E16" s="36">
        <f t="shared" si="15"/>
        <v>-1.978940354</v>
      </c>
    </row>
    <row r="17">
      <c r="A17" s="33">
        <v>41153.0</v>
      </c>
      <c r="B17" s="34">
        <v>2.43719888</v>
      </c>
      <c r="C17" s="35">
        <v>1440.67</v>
      </c>
      <c r="D17" s="36">
        <f t="shared" ref="D17:E17" si="16">(B17-B18)*100/B18</f>
        <v>5.679017943</v>
      </c>
      <c r="E17" s="36">
        <f t="shared" si="16"/>
        <v>2.423609038</v>
      </c>
    </row>
    <row r="18">
      <c r="A18" s="33">
        <v>41122.0</v>
      </c>
      <c r="B18" s="34">
        <v>2.30622779</v>
      </c>
      <c r="C18" s="35">
        <v>1406.58</v>
      </c>
      <c r="D18" s="36">
        <f t="shared" ref="D18:E18" si="17">(B18-B19)*100/B19</f>
        <v>-0.2451512264</v>
      </c>
      <c r="E18" s="36">
        <f t="shared" si="17"/>
        <v>1.976336166</v>
      </c>
    </row>
    <row r="19">
      <c r="A19" s="33">
        <v>41091.0</v>
      </c>
      <c r="B19" s="34">
        <v>2.31189543</v>
      </c>
      <c r="C19" s="35">
        <v>1379.32</v>
      </c>
      <c r="D19" s="36">
        <f t="shared" ref="D19:E19" si="18">(B19-B20)*100/B20</f>
        <v>0.04167495427</v>
      </c>
      <c r="E19" s="36">
        <f t="shared" si="18"/>
        <v>1.259763904</v>
      </c>
    </row>
    <row r="20">
      <c r="A20" s="33">
        <v>41061.0</v>
      </c>
      <c r="B20" s="34">
        <v>2.31093235</v>
      </c>
      <c r="C20" s="35">
        <v>1362.16</v>
      </c>
      <c r="D20" s="36">
        <f t="shared" ref="D20:E20" si="19">(B20-B21)*100/B21</f>
        <v>6.489631726</v>
      </c>
      <c r="E20" s="36">
        <f t="shared" si="19"/>
        <v>3.955492128</v>
      </c>
    </row>
    <row r="21">
      <c r="A21" s="33">
        <v>41030.0</v>
      </c>
      <c r="B21" s="34">
        <v>2.1701008</v>
      </c>
      <c r="C21" s="35">
        <v>1310.33</v>
      </c>
      <c r="D21" s="36">
        <f t="shared" ref="D21:E21" si="20">(B21-B22)*100/B22</f>
        <v>-14.65251299</v>
      </c>
      <c r="E21" s="36">
        <f t="shared" si="20"/>
        <v>-6.265067136</v>
      </c>
    </row>
    <row r="22">
      <c r="A22" s="33">
        <v>41000.0</v>
      </c>
      <c r="B22" s="34">
        <v>2.54266514</v>
      </c>
      <c r="C22" s="35">
        <v>1397.91</v>
      </c>
      <c r="D22" s="36">
        <f t="shared" ref="D22:E22" si="21">(B22-B23)*100/B23</f>
        <v>-2.112950592</v>
      </c>
      <c r="E22" s="36">
        <f t="shared" si="21"/>
        <v>-0.7497497284</v>
      </c>
    </row>
    <row r="23">
      <c r="A23" s="33">
        <v>40969.0</v>
      </c>
      <c r="B23" s="34">
        <v>2.59755009</v>
      </c>
      <c r="C23" s="35">
        <v>1408.47</v>
      </c>
      <c r="D23" s="36">
        <f t="shared" ref="D23:E23" si="22">(B23-B24)*100/B24</f>
        <v>7.413516884</v>
      </c>
      <c r="E23" s="36">
        <f t="shared" si="22"/>
        <v>3.133237655</v>
      </c>
    </row>
    <row r="24">
      <c r="A24" s="33">
        <v>40940.0</v>
      </c>
      <c r="B24" s="34">
        <v>2.41827115</v>
      </c>
      <c r="C24" s="35">
        <v>1365.68</v>
      </c>
      <c r="D24" s="36">
        <f t="shared" ref="D24:E24" si="23">(B24-B25)*100/B25</f>
        <v>9.845792573</v>
      </c>
      <c r="E24" s="36">
        <f t="shared" si="23"/>
        <v>4.058944994</v>
      </c>
    </row>
    <row r="25">
      <c r="A25" s="33">
        <v>40909.0</v>
      </c>
      <c r="B25" s="34">
        <v>2.20151459</v>
      </c>
      <c r="C25" s="35">
        <v>1312.41</v>
      </c>
      <c r="D25" s="36">
        <f t="shared" ref="D25:E25" si="24">(B25-B26)*100/B26</f>
        <v>10.60170253</v>
      </c>
      <c r="E25" s="36">
        <f t="shared" si="24"/>
        <v>4.358301527</v>
      </c>
    </row>
    <row r="26">
      <c r="A26" s="33">
        <v>40878.0</v>
      </c>
      <c r="B26" s="34">
        <v>1.99048888</v>
      </c>
      <c r="C26" s="35">
        <v>1257.6</v>
      </c>
      <c r="D26" s="36">
        <f t="shared" ref="D26:E26" si="25">(B26-B27)*100/B27</f>
        <v>-1.237282716</v>
      </c>
      <c r="E26" s="36">
        <f t="shared" si="25"/>
        <v>0.8532751652</v>
      </c>
    </row>
    <row r="27">
      <c r="A27" s="33">
        <v>40848.0</v>
      </c>
      <c r="B27" s="34">
        <v>2.01542539</v>
      </c>
      <c r="C27" s="35">
        <v>1246.96</v>
      </c>
      <c r="D27" s="36">
        <f t="shared" ref="D27:E27" si="26">(B27-B28)*100/B28</f>
        <v>0.0416745711</v>
      </c>
      <c r="E27" s="36">
        <f t="shared" si="26"/>
        <v>-0.5058645177</v>
      </c>
    </row>
    <row r="28">
      <c r="A28" s="33">
        <v>40817.0</v>
      </c>
      <c r="B28" s="34">
        <v>2.01458582</v>
      </c>
      <c r="C28" s="35">
        <v>1253.3</v>
      </c>
      <c r="D28" s="36">
        <f t="shared" ref="D28:E28" si="27">(B28-B29)*100/B29</f>
        <v>0.04167505505</v>
      </c>
      <c r="E28" s="36">
        <f t="shared" si="27"/>
        <v>10.77230383</v>
      </c>
    </row>
    <row r="29">
      <c r="A29" s="33">
        <v>40787.0</v>
      </c>
      <c r="B29" s="34">
        <v>2.01374659</v>
      </c>
      <c r="C29" s="35">
        <v>1131.42</v>
      </c>
      <c r="D29" s="36">
        <f t="shared" ref="D29:E29" si="28">(B29-B30)*100/B30</f>
        <v>0.04167503536</v>
      </c>
      <c r="E29" s="36">
        <f t="shared" si="28"/>
        <v>-7.176201298</v>
      </c>
    </row>
    <row r="30">
      <c r="A30" s="33">
        <v>40756.0</v>
      </c>
      <c r="B30" s="34">
        <v>2.01290771</v>
      </c>
      <c r="C30" s="35">
        <v>1218.89</v>
      </c>
      <c r="D30" s="36">
        <f t="shared" ref="D30:E30" si="29">(B30-B31)*100/B31</f>
        <v>0.04564487404</v>
      </c>
      <c r="E30" s="36">
        <f t="shared" si="29"/>
        <v>-5.67910979</v>
      </c>
    </row>
    <row r="31">
      <c r="A31" s="33">
        <v>40725.0</v>
      </c>
      <c r="B31" s="34">
        <v>2.01198934</v>
      </c>
      <c r="C31" s="35">
        <v>1292.28</v>
      </c>
      <c r="D31" s="36">
        <f t="shared" ref="D31:E31" si="30">(B31-B32)*100/B32</f>
        <v>1.910993202</v>
      </c>
      <c r="E31" s="36">
        <f t="shared" si="30"/>
        <v>-2.147443664</v>
      </c>
    </row>
    <row r="32">
      <c r="A32" s="33">
        <v>40695.0</v>
      </c>
      <c r="B32" s="34">
        <v>1.97426134</v>
      </c>
      <c r="C32" s="35">
        <v>1320.64</v>
      </c>
      <c r="D32" s="36">
        <f t="shared" ref="D32:E32" si="31">(B32-B33)*100/B33</f>
        <v>-4.758095636</v>
      </c>
      <c r="E32" s="36">
        <f t="shared" si="31"/>
        <v>-1.825750818</v>
      </c>
    </row>
    <row r="33">
      <c r="A33" s="33">
        <v>40664.0</v>
      </c>
      <c r="B33" s="34">
        <v>2.0728915</v>
      </c>
      <c r="C33" s="35">
        <v>1345.2</v>
      </c>
      <c r="D33" s="36">
        <f t="shared" ref="D33:E33" si="32">(B33-B34)*100/B34</f>
        <v>-3.418902406</v>
      </c>
      <c r="E33" s="36">
        <f t="shared" si="32"/>
        <v>-1.350092768</v>
      </c>
    </row>
    <row r="34">
      <c r="A34" s="33">
        <v>40634.0</v>
      </c>
      <c r="B34" s="34">
        <v>2.14627039</v>
      </c>
      <c r="C34" s="35">
        <v>1363.61</v>
      </c>
      <c r="D34" s="36">
        <f t="shared" ref="D34:E34" si="33">(B34-B35)*100/B35</f>
        <v>6.803130834</v>
      </c>
      <c r="E34" s="36">
        <f t="shared" si="33"/>
        <v>2.849535763</v>
      </c>
    </row>
    <row r="35">
      <c r="A35" s="33">
        <v>40603.0</v>
      </c>
      <c r="B35" s="34">
        <v>2.00955756</v>
      </c>
      <c r="C35" s="35">
        <v>1325.83</v>
      </c>
      <c r="D35" s="36">
        <f t="shared" ref="D35:E35" si="34">(B35-B36)*100/B36</f>
        <v>-0.7103446388</v>
      </c>
      <c r="E35" s="36">
        <f t="shared" si="34"/>
        <v>-0.1047301879</v>
      </c>
    </row>
    <row r="36">
      <c r="A36" s="33">
        <v>40575.0</v>
      </c>
      <c r="B36" s="34">
        <v>2.02393447</v>
      </c>
      <c r="C36" s="35">
        <v>1327.22</v>
      </c>
      <c r="D36" s="36">
        <f t="shared" ref="D36:E36" si="35">(B36-B37)*100/B37</f>
        <v>7.59129941</v>
      </c>
      <c r="E36" s="36">
        <f t="shared" si="35"/>
        <v>3.195658259</v>
      </c>
    </row>
    <row r="37">
      <c r="A37" s="33">
        <v>40544.0</v>
      </c>
      <c r="B37" s="34">
        <v>1.8811321</v>
      </c>
      <c r="C37" s="35">
        <v>1286.12</v>
      </c>
      <c r="D37" s="36">
        <f t="shared" ref="D37:E37" si="36">(B37-B38)*100/B38</f>
        <v>5.308639936</v>
      </c>
      <c r="E37" s="36">
        <f t="shared" si="36"/>
        <v>2.264559015</v>
      </c>
    </row>
    <row r="38">
      <c r="A38" s="33">
        <v>40513.0</v>
      </c>
      <c r="B38" s="34">
        <v>1.78630367</v>
      </c>
      <c r="C38" s="35">
        <v>1257.64</v>
      </c>
      <c r="D38" s="36">
        <f t="shared" ref="D38:E38" si="37">(B38-B39)*100/B39</f>
        <v>16.16692631</v>
      </c>
      <c r="E38" s="36">
        <f t="shared" si="37"/>
        <v>6.5300072</v>
      </c>
    </row>
    <row r="39">
      <c r="A39" s="33">
        <v>40483.0</v>
      </c>
      <c r="B39" s="34">
        <v>1.53770417</v>
      </c>
      <c r="C39" s="35">
        <v>1180.55</v>
      </c>
      <c r="D39" s="36">
        <f t="shared" ref="D39:E39" si="38">(B39-B40)*100/B40</f>
        <v>-0.895112504</v>
      </c>
      <c r="E39" s="36">
        <f t="shared" si="38"/>
        <v>-0.2290282778</v>
      </c>
    </row>
    <row r="40">
      <c r="A40" s="33">
        <v>40452.0</v>
      </c>
      <c r="B40" s="34">
        <v>1.55159267</v>
      </c>
      <c r="C40" s="35">
        <v>1183.26</v>
      </c>
      <c r="D40" s="36">
        <f t="shared" ref="D40:E40" si="39">(B40-B41)*100/B41</f>
        <v>3.001301224</v>
      </c>
      <c r="E40" s="36">
        <f t="shared" si="39"/>
        <v>3.685594111</v>
      </c>
    </row>
    <row r="41">
      <c r="A41" s="33">
        <v>40422.0</v>
      </c>
      <c r="B41" s="34">
        <v>1.50638162</v>
      </c>
      <c r="C41" s="35">
        <v>1141.2</v>
      </c>
      <c r="D41" s="36">
        <f t="shared" ref="D41:E41" si="40">(B41-B42)*100/B42</f>
        <v>0.04167546375</v>
      </c>
      <c r="E41" s="36">
        <f t="shared" si="40"/>
        <v>8.755110404</v>
      </c>
    </row>
    <row r="42">
      <c r="A42" s="33">
        <v>40391.0</v>
      </c>
      <c r="B42" s="34">
        <v>1.50575409</v>
      </c>
      <c r="C42" s="35">
        <v>1049.33</v>
      </c>
      <c r="D42" s="36">
        <f t="shared" ref="D42:E42" si="41">(B42-B43)*100/B43</f>
        <v>0.0436596454</v>
      </c>
      <c r="E42" s="36">
        <f t="shared" si="41"/>
        <v>-4.744916485</v>
      </c>
    </row>
    <row r="43">
      <c r="A43" s="33">
        <v>40360.0</v>
      </c>
      <c r="B43" s="34">
        <v>1.50509697</v>
      </c>
      <c r="C43" s="35">
        <v>1101.6</v>
      </c>
      <c r="D43" s="36">
        <f t="shared" ref="D43:E43" si="42">(B43-B44)*100/B44</f>
        <v>0.04167514197</v>
      </c>
      <c r="E43" s="36">
        <f t="shared" si="42"/>
        <v>6.877783276</v>
      </c>
    </row>
    <row r="44">
      <c r="A44" s="33">
        <v>40330.0</v>
      </c>
      <c r="B44" s="34">
        <v>1.50446998</v>
      </c>
      <c r="C44" s="35">
        <v>1030.71</v>
      </c>
      <c r="D44" s="36">
        <f t="shared" ref="D44:E44" si="43">(B44-B45)*100/B45</f>
        <v>4.57684535</v>
      </c>
      <c r="E44" s="36">
        <f t="shared" si="43"/>
        <v>-5.38823767</v>
      </c>
    </row>
    <row r="45">
      <c r="A45" s="33">
        <v>40299.0</v>
      </c>
      <c r="B45" s="34">
        <v>1.43862628</v>
      </c>
      <c r="C45" s="35">
        <v>1089.41</v>
      </c>
      <c r="D45" s="36">
        <f t="shared" ref="D45:E45" si="44">(B45-B46)*100/B46</f>
        <v>-19.70929469</v>
      </c>
      <c r="E45" s="36">
        <f t="shared" si="44"/>
        <v>-8.19759162</v>
      </c>
    </row>
    <row r="46">
      <c r="A46" s="33">
        <v>40269.0</v>
      </c>
      <c r="B46" s="34">
        <v>1.79177188</v>
      </c>
      <c r="C46" s="35">
        <v>1186.69</v>
      </c>
      <c r="D46" s="36">
        <f t="shared" ref="D46:E46" si="45">(B46-B47)*100/B47</f>
        <v>3.200453052</v>
      </c>
      <c r="E46" s="36">
        <f t="shared" si="45"/>
        <v>1.475932719</v>
      </c>
    </row>
    <row r="47">
      <c r="A47" s="33">
        <v>40238.0</v>
      </c>
      <c r="B47" s="34">
        <v>1.73620544</v>
      </c>
      <c r="C47" s="35">
        <v>1169.43</v>
      </c>
      <c r="D47" s="36">
        <f t="shared" ref="D47:E47" si="46">(B47-B48)*100/B48</f>
        <v>14.50382769</v>
      </c>
      <c r="E47" s="36">
        <f t="shared" si="46"/>
        <v>5.879636755</v>
      </c>
    </row>
    <row r="48">
      <c r="A48" s="33">
        <v>40210.0</v>
      </c>
      <c r="B48" s="34">
        <v>1.51628594</v>
      </c>
      <c r="C48" s="35">
        <v>1104.49</v>
      </c>
      <c r="D48" s="36">
        <f t="shared" ref="D48:E48" si="47">(B48-B49)*100/B49</f>
        <v>6.490523822</v>
      </c>
      <c r="E48" s="36">
        <f t="shared" si="47"/>
        <v>2.851369346</v>
      </c>
    </row>
    <row r="49">
      <c r="A49" s="33">
        <v>40179.0</v>
      </c>
      <c r="B49" s="34">
        <v>1.42386936</v>
      </c>
      <c r="C49" s="35">
        <v>1073.87</v>
      </c>
      <c r="D49" s="36">
        <f t="shared" ref="D49:E49" si="48">(B49-B50)*100/B50</f>
        <v>-9.004884208</v>
      </c>
      <c r="E49" s="36">
        <f t="shared" si="48"/>
        <v>-3.69742624</v>
      </c>
    </row>
    <row r="50">
      <c r="A50" s="33">
        <v>40148.0</v>
      </c>
      <c r="B50" s="34">
        <v>1.56477559</v>
      </c>
      <c r="C50" s="35">
        <v>1115.1</v>
      </c>
      <c r="D50" s="36">
        <f t="shared" ref="D50:E50" si="49">(B50-B51)*100/B51</f>
        <v>4.090913203</v>
      </c>
      <c r="E50" s="36">
        <f t="shared" si="49"/>
        <v>1.777059774</v>
      </c>
    </row>
    <row r="51">
      <c r="A51" s="33">
        <v>40118.0</v>
      </c>
      <c r="B51" s="34">
        <v>1.5032778</v>
      </c>
      <c r="C51" s="35">
        <v>1095.63</v>
      </c>
      <c r="D51" s="36">
        <f t="shared" ref="D51:E51" si="50">(B51-B52)*100/B52</f>
        <v>13.88408393</v>
      </c>
      <c r="E51" s="36">
        <f t="shared" si="50"/>
        <v>5.736399695</v>
      </c>
    </row>
    <row r="52">
      <c r="A52" s="33">
        <v>40087.0</v>
      </c>
      <c r="B52" s="34">
        <v>1.32000693</v>
      </c>
      <c r="C52" s="35">
        <v>1036.19</v>
      </c>
      <c r="D52" s="36">
        <f t="shared" ref="D52:E52" si="51">(B52-B53)*100/B53</f>
        <v>-5.368387356</v>
      </c>
      <c r="E52" s="36">
        <f t="shared" si="51"/>
        <v>-1.976198585</v>
      </c>
    </row>
    <row r="53">
      <c r="A53" s="33">
        <v>40057.0</v>
      </c>
      <c r="B53" s="34">
        <v>1.39489003</v>
      </c>
      <c r="C53" s="35">
        <v>1057.08</v>
      </c>
      <c r="D53" s="36">
        <f t="shared" ref="D53:E53" si="52">(B53-B54)*100/B54</f>
        <v>8.377400637</v>
      </c>
      <c r="E53" s="36">
        <f t="shared" si="52"/>
        <v>3.572338383</v>
      </c>
    </row>
    <row r="54">
      <c r="A54" s="33">
        <v>40026.0</v>
      </c>
      <c r="B54" s="34">
        <v>1.28706725</v>
      </c>
      <c r="C54" s="35">
        <v>1020.62</v>
      </c>
      <c r="D54" s="36">
        <f t="shared" ref="D54:E54" si="53">(B54-B55)*100/B55</f>
        <v>7.785726706</v>
      </c>
      <c r="E54" s="36">
        <f t="shared" si="53"/>
        <v>3.356017337</v>
      </c>
    </row>
    <row r="55">
      <c r="A55" s="33">
        <v>39995.0</v>
      </c>
      <c r="B55" s="34">
        <v>1.19409804</v>
      </c>
      <c r="C55" s="35">
        <v>987.48</v>
      </c>
      <c r="D55" s="36">
        <f t="shared" ref="D55:E55" si="54">(B55-B56)*100/B56</f>
        <v>17.9146393</v>
      </c>
      <c r="E55" s="36">
        <f t="shared" si="54"/>
        <v>7.414175695</v>
      </c>
    </row>
    <row r="56">
      <c r="A56" s="33">
        <v>39965.0</v>
      </c>
      <c r="B56" s="34">
        <v>1.01268006</v>
      </c>
      <c r="C56" s="35">
        <v>919.32</v>
      </c>
      <c r="D56" s="36">
        <f t="shared" ref="D56:E56" si="55">(B56-B57)*100/B57</f>
        <v>-0.6036832994</v>
      </c>
      <c r="E56" s="36">
        <f t="shared" si="55"/>
        <v>0.01958352373</v>
      </c>
    </row>
    <row r="57">
      <c r="A57" s="33">
        <v>39934.0</v>
      </c>
      <c r="B57" s="34">
        <v>1.01883057</v>
      </c>
      <c r="C57" s="35">
        <v>919.14</v>
      </c>
      <c r="D57" s="36">
        <f t="shared" ref="D57:E57" si="56">(B57-B58)*100/B58</f>
        <v>1.717431523</v>
      </c>
      <c r="E57" s="36">
        <f t="shared" si="56"/>
        <v>5.308142666</v>
      </c>
    </row>
    <row r="58">
      <c r="A58" s="33">
        <v>39904.0</v>
      </c>
      <c r="B58" s="34">
        <v>1.00162829</v>
      </c>
      <c r="C58" s="35">
        <v>872.81</v>
      </c>
      <c r="D58" s="36">
        <f t="shared" ref="D58:E58" si="57">(B58-B59)*100/B59</f>
        <v>0.04167453048</v>
      </c>
      <c r="E58" s="36">
        <f t="shared" si="57"/>
        <v>9.392507551</v>
      </c>
    </row>
    <row r="59">
      <c r="A59" s="33">
        <v>39873.0</v>
      </c>
      <c r="B59" s="34">
        <v>1.00121104</v>
      </c>
      <c r="C59" s="35">
        <v>797.87</v>
      </c>
      <c r="D59" s="36">
        <f t="shared" ref="D59:E59" si="58">(B59-B60)*100/B60</f>
        <v>0.04366020264</v>
      </c>
      <c r="E59" s="36">
        <f t="shared" si="58"/>
        <v>8.540450829</v>
      </c>
    </row>
    <row r="60">
      <c r="A60" s="33">
        <v>39845.0</v>
      </c>
      <c r="B60" s="34">
        <v>1.0007741</v>
      </c>
      <c r="C60" s="35">
        <v>735.09</v>
      </c>
      <c r="D60" s="36">
        <f t="shared" ref="D60:E60" si="59">(B60-B61)*100/B61</f>
        <v>0.03770503487</v>
      </c>
      <c r="E60" s="36">
        <f t="shared" si="59"/>
        <v>-10.99312249</v>
      </c>
    </row>
    <row r="61">
      <c r="A61" s="33">
        <v>39814.0</v>
      </c>
      <c r="B61" s="34">
        <v>1.0003969</v>
      </c>
      <c r="C61" s="35">
        <v>825.88</v>
      </c>
      <c r="D61" s="37" t="str">
        <f t="shared" ref="D61:E61" si="60">(B61-B62)*100/B62</f>
        <v>#DIV/0!</v>
      </c>
      <c r="E61" s="36" t="str">
        <f t="shared" si="60"/>
        <v>#DIV/0!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  <col customWidth="1" min="2" max="2" width="23.0"/>
    <col customWidth="1" min="3" max="3" width="46.86"/>
    <col customWidth="1" min="4" max="4" width="18.43"/>
    <col customWidth="1" min="7" max="7" width="28.57"/>
    <col customWidth="1" min="8" max="8" width="32.43"/>
    <col customWidth="1" min="9" max="9" width="19.86"/>
    <col customWidth="1" min="13" max="13" width="22.0"/>
    <col customWidth="1" min="14" max="14" width="41.14"/>
    <col customWidth="1" min="17" max="17" width="16.43"/>
  </cols>
  <sheetData>
    <row r="1">
      <c r="A1" s="38" t="s">
        <v>43</v>
      </c>
      <c r="L1" s="11" t="s">
        <v>44</v>
      </c>
    </row>
    <row r="2">
      <c r="A2" s="30" t="s">
        <v>45</v>
      </c>
      <c r="B2" s="31" t="s">
        <v>39</v>
      </c>
      <c r="C2" s="31" t="s">
        <v>40</v>
      </c>
      <c r="D2" s="32" t="s">
        <v>46</v>
      </c>
      <c r="E2" s="32" t="s">
        <v>47</v>
      </c>
      <c r="F2" s="32" t="s">
        <v>48</v>
      </c>
      <c r="L2" s="30" t="s">
        <v>45</v>
      </c>
      <c r="M2" s="39" t="s">
        <v>39</v>
      </c>
      <c r="N2" s="39" t="s">
        <v>40</v>
      </c>
      <c r="O2" s="40" t="s">
        <v>49</v>
      </c>
      <c r="P2" s="40" t="s">
        <v>50</v>
      </c>
    </row>
    <row r="3">
      <c r="A3" s="41" t="s">
        <v>51</v>
      </c>
      <c r="B3" s="34">
        <v>4.03060084</v>
      </c>
      <c r="C3" s="35">
        <v>1848.36</v>
      </c>
      <c r="D3" s="42">
        <f t="shared" ref="D3:E3" si="1">(B3-B4)/B4</f>
        <v>0.009475389454</v>
      </c>
      <c r="E3" s="42">
        <f t="shared" si="1"/>
        <v>0.003959653897</v>
      </c>
      <c r="F3" s="42">
        <f t="shared" ref="F3:F1260" si="4">D3-E3</f>
        <v>0.005515735557</v>
      </c>
      <c r="G3" s="43"/>
      <c r="L3" s="44" t="s">
        <v>51</v>
      </c>
      <c r="M3" s="45">
        <v>4.03060084</v>
      </c>
      <c r="N3" s="46">
        <v>1848.36</v>
      </c>
      <c r="O3" s="47">
        <f t="shared" ref="O3:P3" si="2">(M3-M4)*100/M4</f>
        <v>72.7825452</v>
      </c>
      <c r="P3" s="47">
        <f t="shared" si="2"/>
        <v>29.60124528</v>
      </c>
    </row>
    <row r="4">
      <c r="A4" s="41" t="s">
        <v>52</v>
      </c>
      <c r="B4" s="34">
        <v>3.99276781</v>
      </c>
      <c r="C4" s="35">
        <v>1841.07</v>
      </c>
      <c r="D4" s="42">
        <f t="shared" ref="D4:E4" si="3">(B4-B5)/B5</f>
        <v>-0.000457883501</v>
      </c>
      <c r="E4" s="42">
        <f t="shared" si="3"/>
        <v>-0.0001792114695</v>
      </c>
      <c r="F4" s="42">
        <f t="shared" si="4"/>
        <v>-0.0002786720315</v>
      </c>
      <c r="G4" s="48"/>
      <c r="H4" s="49"/>
      <c r="I4" s="32" t="s">
        <v>0</v>
      </c>
      <c r="J4" s="32" t="s">
        <v>1</v>
      </c>
      <c r="L4" s="44" t="s">
        <v>53</v>
      </c>
      <c r="M4" s="45">
        <v>2.33275927</v>
      </c>
      <c r="N4" s="46">
        <v>1426.19</v>
      </c>
      <c r="O4" s="47">
        <f t="shared" ref="O4:P4" si="5">(M4-M5)*100/M5</f>
        <v>17.19529275</v>
      </c>
      <c r="P4" s="47">
        <f t="shared" si="5"/>
        <v>13.40569338</v>
      </c>
    </row>
    <row r="5">
      <c r="A5" s="41" t="s">
        <v>54</v>
      </c>
      <c r="B5" s="34">
        <v>3.99459687</v>
      </c>
      <c r="C5" s="35">
        <v>1841.4</v>
      </c>
      <c r="D5" s="42">
        <f t="shared" ref="D5:E5" si="6">(B5-B6)/B6</f>
        <v>-0.0008355883502</v>
      </c>
      <c r="E5" s="42">
        <f t="shared" si="6"/>
        <v>-0.0003365870077</v>
      </c>
      <c r="F5" s="42">
        <f t="shared" si="4"/>
        <v>-0.0004990013425</v>
      </c>
      <c r="G5" s="50"/>
      <c r="H5" s="40" t="s">
        <v>4</v>
      </c>
      <c r="I5" s="42">
        <f t="shared" ref="I5:J5" si="7">((B3-B1261)/(B1261))</f>
        <v>3.03060084</v>
      </c>
      <c r="J5" s="42">
        <f t="shared" si="7"/>
        <v>1.046343759</v>
      </c>
      <c r="K5" s="51"/>
      <c r="L5" s="44" t="s">
        <v>55</v>
      </c>
      <c r="M5" s="45">
        <v>1.99048888</v>
      </c>
      <c r="N5" s="46">
        <v>1257.6</v>
      </c>
      <c r="O5" s="47">
        <f t="shared" ref="O5:P5" si="8">(M5-M6)*100/M6</f>
        <v>11.43059903</v>
      </c>
      <c r="P5" s="47">
        <f t="shared" si="8"/>
        <v>-0.003180560415</v>
      </c>
    </row>
    <row r="6">
      <c r="A6" s="41" t="s">
        <v>56</v>
      </c>
      <c r="B6" s="34">
        <v>3.9979375</v>
      </c>
      <c r="C6" s="35">
        <v>1842.02</v>
      </c>
      <c r="D6" s="42">
        <f t="shared" ref="D6:E6" si="9">(B6-B7)/B7</f>
        <v>0.01136139616</v>
      </c>
      <c r="E6" s="42">
        <f t="shared" si="9"/>
        <v>0.004745489058</v>
      </c>
      <c r="F6" s="42">
        <f t="shared" si="4"/>
        <v>0.006615907105</v>
      </c>
      <c r="H6" s="40" t="s">
        <v>6</v>
      </c>
      <c r="I6" s="42">
        <f t="shared" ref="I6:J6" si="10">I5/5</f>
        <v>0.606120168</v>
      </c>
      <c r="J6" s="42">
        <f t="shared" si="10"/>
        <v>0.2092687517</v>
      </c>
      <c r="K6" s="51"/>
      <c r="L6" s="44" t="s">
        <v>57</v>
      </c>
      <c r="M6" s="45">
        <v>1.78630367</v>
      </c>
      <c r="N6" s="46">
        <v>1257.64</v>
      </c>
      <c r="O6" s="47">
        <f t="shared" ref="O6:P6" si="11">(M6-M7)*100/M7</f>
        <v>14.15717892</v>
      </c>
      <c r="P6" s="47">
        <f t="shared" si="11"/>
        <v>12.78271007</v>
      </c>
    </row>
    <row r="7">
      <c r="A7" s="41" t="s">
        <v>58</v>
      </c>
      <c r="B7" s="34">
        <v>3.95302561</v>
      </c>
      <c r="C7" s="35">
        <v>1833.32</v>
      </c>
      <c r="D7" s="42">
        <f t="shared" ref="D7:E7" si="12">(B7-B8)/B8</f>
        <v>0.006970072791</v>
      </c>
      <c r="E7" s="42">
        <f t="shared" si="12"/>
        <v>0.002915770874</v>
      </c>
      <c r="F7" s="42">
        <f t="shared" si="4"/>
        <v>0.004054301917</v>
      </c>
      <c r="H7" s="40" t="s">
        <v>8</v>
      </c>
      <c r="I7" s="42">
        <f t="shared" ref="I7:J7" si="13">I6/252</f>
        <v>0.002405238762</v>
      </c>
      <c r="J7" s="42">
        <f t="shared" si="13"/>
        <v>0.0008304315545</v>
      </c>
      <c r="K7" s="51"/>
      <c r="L7" s="44" t="s">
        <v>59</v>
      </c>
      <c r="M7" s="45">
        <v>1.56477559</v>
      </c>
      <c r="N7" s="46">
        <v>1115.1</v>
      </c>
      <c r="O7" s="47">
        <f t="shared" ref="O7:P7" si="14">(M7-M8)*100/M8</f>
        <v>56.477559</v>
      </c>
      <c r="P7" s="47">
        <f t="shared" si="14"/>
        <v>23.45419319</v>
      </c>
    </row>
    <row r="8">
      <c r="A8" s="41" t="s">
        <v>60</v>
      </c>
      <c r="B8" s="34">
        <v>3.92566345</v>
      </c>
      <c r="C8" s="35">
        <v>1827.99</v>
      </c>
      <c r="D8" s="42">
        <f t="shared" ref="D8:E8" si="15">(B8-B9)/B9</f>
        <v>0.01273565185</v>
      </c>
      <c r="E8" s="42">
        <f t="shared" si="15"/>
        <v>0.005318095825</v>
      </c>
      <c r="F8" s="42">
        <f t="shared" si="4"/>
        <v>0.007417556021</v>
      </c>
      <c r="H8" s="52" t="s">
        <v>10</v>
      </c>
      <c r="I8" s="42">
        <f t="shared" ref="I8:J8" si="16">STDEV(D3:D1261)</f>
        <v>0.01909831106</v>
      </c>
      <c r="J8" s="42">
        <f t="shared" si="16"/>
        <v>0.01226268738</v>
      </c>
      <c r="K8" s="51"/>
      <c r="L8" s="53">
        <v>39814.0</v>
      </c>
      <c r="M8" s="45">
        <v>1.0</v>
      </c>
      <c r="N8" s="46">
        <v>903.25</v>
      </c>
      <c r="O8" s="47"/>
      <c r="P8" s="47"/>
    </row>
    <row r="9">
      <c r="A9" s="41" t="s">
        <v>61</v>
      </c>
      <c r="B9" s="34">
        <v>3.87629629</v>
      </c>
      <c r="C9" s="35">
        <v>1818.32</v>
      </c>
      <c r="D9" s="42">
        <f t="shared" ref="D9:E9" si="17">(B9-B10)/B10</f>
        <v>0.01153720836</v>
      </c>
      <c r="E9" s="42">
        <f t="shared" si="17"/>
        <v>0.004818744474</v>
      </c>
      <c r="F9" s="42">
        <f t="shared" si="4"/>
        <v>0.00671846389</v>
      </c>
      <c r="H9" s="54" t="s">
        <v>11</v>
      </c>
      <c r="I9" s="42">
        <f t="shared" ref="I9:J9" si="18">I8*sqrt(252)</f>
        <v>0.3031762892</v>
      </c>
      <c r="J9" s="42">
        <f t="shared" si="18"/>
        <v>0.1946641273</v>
      </c>
      <c r="K9" s="51"/>
    </row>
    <row r="10">
      <c r="A10" s="41" t="s">
        <v>62</v>
      </c>
      <c r="B10" s="34">
        <v>3.83208473</v>
      </c>
      <c r="C10" s="35">
        <v>1809.6</v>
      </c>
      <c r="D10" s="42">
        <f t="shared" ref="D10:E10" si="19">(B10-B11)/B11</f>
        <v>-0.00141954246</v>
      </c>
      <c r="E10" s="42">
        <f t="shared" si="19"/>
        <v>-0.0005799022451</v>
      </c>
      <c r="F10" s="42">
        <f t="shared" si="4"/>
        <v>-0.0008396402152</v>
      </c>
      <c r="H10" s="14"/>
      <c r="I10" s="51"/>
    </row>
    <row r="11">
      <c r="A11" s="41" t="s">
        <v>63</v>
      </c>
      <c r="B11" s="34">
        <v>3.83753227</v>
      </c>
      <c r="C11" s="35">
        <v>1810.65</v>
      </c>
      <c r="D11" s="42">
        <f t="shared" ref="D11:E11" si="20">(B11-B12)/B12</f>
        <v>0.03992730385</v>
      </c>
      <c r="E11" s="42">
        <f t="shared" si="20"/>
        <v>0.01664795059</v>
      </c>
      <c r="F11" s="42">
        <f t="shared" si="4"/>
        <v>0.02327935326</v>
      </c>
      <c r="H11" s="32" t="s">
        <v>17</v>
      </c>
      <c r="I11" s="55">
        <v>0.02</v>
      </c>
    </row>
    <row r="12">
      <c r="A12" s="41" t="s">
        <v>64</v>
      </c>
      <c r="B12" s="34">
        <v>3.69019282</v>
      </c>
      <c r="C12" s="35">
        <v>1781.0</v>
      </c>
      <c r="D12" s="42">
        <f t="shared" ref="D12:E12" si="21">(B12-B13)/B13</f>
        <v>-0.007470097114</v>
      </c>
      <c r="E12" s="42">
        <f t="shared" si="21"/>
        <v>-0.003100966113</v>
      </c>
      <c r="F12" s="42">
        <f t="shared" si="4"/>
        <v>-0.004369131001</v>
      </c>
      <c r="H12" s="54" t="s">
        <v>16</v>
      </c>
      <c r="I12" s="47">
        <f>PEARSON(D3:D1261,E3:E1261)</f>
        <v>0.6510806801</v>
      </c>
    </row>
    <row r="13">
      <c r="A13" s="41" t="s">
        <v>65</v>
      </c>
      <c r="B13" s="34">
        <v>3.71796639</v>
      </c>
      <c r="C13" s="35">
        <v>1786.54</v>
      </c>
      <c r="D13" s="42">
        <f t="shared" ref="D13:E13" si="22">(B13-B14)/B14</f>
        <v>0.01514019382</v>
      </c>
      <c r="E13" s="42">
        <f t="shared" si="22"/>
        <v>0.006319987383</v>
      </c>
      <c r="F13" s="42">
        <f t="shared" si="4"/>
        <v>0.008820206438</v>
      </c>
      <c r="H13" s="54" t="s">
        <v>18</v>
      </c>
      <c r="I13" s="47">
        <f>(_xlfn.COVARIANCE.P(D3:D1261,E3:E1261)/(VAR(E3:E1261)))</f>
        <v>1.013208328</v>
      </c>
    </row>
    <row r="14">
      <c r="A14" s="41" t="s">
        <v>66</v>
      </c>
      <c r="B14" s="34">
        <v>3.6625152</v>
      </c>
      <c r="C14" s="35">
        <v>1775.32</v>
      </c>
      <c r="D14" s="42">
        <f t="shared" ref="D14:E14" si="23">(B14-B15)/B15</f>
        <v>-0.0002710898701</v>
      </c>
      <c r="E14" s="42">
        <f t="shared" si="23"/>
        <v>-0.000101379893</v>
      </c>
      <c r="F14" s="42">
        <f t="shared" si="4"/>
        <v>-0.0001697099771</v>
      </c>
      <c r="H14" s="54" t="s">
        <v>19</v>
      </c>
      <c r="I14" s="56">
        <f>(I6-I11)/I9</f>
        <v>1.933265195</v>
      </c>
    </row>
    <row r="15">
      <c r="A15" s="57">
        <v>41620.0</v>
      </c>
      <c r="B15" s="34">
        <v>3.66350834</v>
      </c>
      <c r="C15" s="35">
        <v>1775.5</v>
      </c>
      <c r="D15" s="42">
        <f t="shared" ref="D15:E15" si="24">(B15-B16)/B16</f>
        <v>-0.009077165199</v>
      </c>
      <c r="E15" s="42">
        <f t="shared" si="24"/>
        <v>-0.003770578268</v>
      </c>
      <c r="F15" s="42">
        <f t="shared" si="4"/>
        <v>-0.005306586932</v>
      </c>
      <c r="H15" s="54" t="s">
        <v>20</v>
      </c>
      <c r="I15" s="47">
        <f>(I6-I11)/I13</f>
        <v>0.5784794219</v>
      </c>
    </row>
    <row r="16">
      <c r="A16" s="57">
        <v>41590.0</v>
      </c>
      <c r="B16" s="34">
        <v>3.69706723</v>
      </c>
      <c r="C16" s="35">
        <v>1782.22</v>
      </c>
      <c r="D16" s="42">
        <f t="shared" ref="D16:E16" si="25">(B16-B17)/B17</f>
        <v>-0.02718824427</v>
      </c>
      <c r="E16" s="42">
        <f t="shared" si="25"/>
        <v>-0.01131686101</v>
      </c>
      <c r="F16" s="42">
        <f t="shared" si="4"/>
        <v>-0.01587138326</v>
      </c>
      <c r="H16" s="54" t="s">
        <v>21</v>
      </c>
      <c r="I16" s="56">
        <f>(I6  - I11) - I13  * (J6  - I11)</f>
        <v>0.3943514925</v>
      </c>
    </row>
    <row r="17">
      <c r="A17" s="57">
        <v>41559.0</v>
      </c>
      <c r="B17" s="34">
        <v>3.80039325</v>
      </c>
      <c r="C17" s="35">
        <v>1802.62</v>
      </c>
      <c r="D17" s="42">
        <f t="shared" ref="D17:E17" si="26">(B17-B18)/B18</f>
        <v>-0.007658959927</v>
      </c>
      <c r="E17" s="42">
        <f t="shared" si="26"/>
        <v>-0.00317965903</v>
      </c>
      <c r="F17" s="42">
        <f t="shared" si="4"/>
        <v>-0.004479300897</v>
      </c>
      <c r="H17" s="54" t="s">
        <v>22</v>
      </c>
      <c r="I17" s="42">
        <f>STDEV(F3:F1261)</f>
        <v>0.01449679967</v>
      </c>
    </row>
    <row r="18">
      <c r="A18" s="58">
        <v>41529.0</v>
      </c>
      <c r="B18" s="34">
        <v>3.82972496</v>
      </c>
      <c r="C18" s="35">
        <v>1808.37</v>
      </c>
      <c r="D18" s="42">
        <f t="shared" ref="D18:E18" si="27">(B18-B19)/B19</f>
        <v>0.004333222348</v>
      </c>
      <c r="E18" s="42">
        <f t="shared" si="27"/>
        <v>0.001817083913</v>
      </c>
      <c r="F18" s="42">
        <f t="shared" si="4"/>
        <v>0.002516138435</v>
      </c>
      <c r="H18" s="54" t="s">
        <v>23</v>
      </c>
      <c r="I18" s="42">
        <f>I17*SQRT(252)</f>
        <v>0.2301295603</v>
      </c>
    </row>
    <row r="19">
      <c r="A19" s="58">
        <v>41437.0</v>
      </c>
      <c r="B19" s="34">
        <v>3.81320151</v>
      </c>
      <c r="C19" s="35">
        <v>1805.09</v>
      </c>
      <c r="D19" s="42">
        <f t="shared" ref="D19:E19" si="28">(B19-B20)/B20</f>
        <v>0.02694319824</v>
      </c>
      <c r="E19" s="42">
        <f t="shared" si="28"/>
        <v>0.01123790637</v>
      </c>
      <c r="F19" s="42">
        <f t="shared" si="4"/>
        <v>0.01570529188</v>
      </c>
      <c r="H19" s="54" t="s">
        <v>24</v>
      </c>
      <c r="I19" s="56">
        <f>(I6-J6)/I18</f>
        <v>1.724469537</v>
      </c>
    </row>
    <row r="20">
      <c r="A20" s="58">
        <v>41406.0</v>
      </c>
      <c r="B20" s="34">
        <v>3.71315718</v>
      </c>
      <c r="C20" s="35">
        <v>1785.03</v>
      </c>
      <c r="D20" s="42">
        <f t="shared" ref="D20:E20" si="29">(B20-B21)/B21</f>
        <v>-0.01044271337</v>
      </c>
      <c r="E20" s="42">
        <f t="shared" si="29"/>
        <v>-0.004339556339</v>
      </c>
      <c r="F20" s="42">
        <f t="shared" si="4"/>
        <v>-0.006103157034</v>
      </c>
    </row>
    <row r="21">
      <c r="A21" s="58">
        <v>41376.0</v>
      </c>
      <c r="B21" s="34">
        <v>3.75234181</v>
      </c>
      <c r="C21" s="35">
        <v>1792.81</v>
      </c>
      <c r="D21" s="42">
        <f t="shared" ref="D21:E21" si="30">(B21-B22)/B22</f>
        <v>-0.00315620559</v>
      </c>
      <c r="E21" s="42">
        <f t="shared" si="30"/>
        <v>-0.001303512241</v>
      </c>
      <c r="F21" s="42">
        <f t="shared" si="4"/>
        <v>-0.001852693348</v>
      </c>
    </row>
    <row r="22">
      <c r="A22" s="58">
        <v>41345.0</v>
      </c>
      <c r="B22" s="34">
        <v>3.76422247</v>
      </c>
      <c r="C22" s="35">
        <v>1795.15</v>
      </c>
      <c r="D22" s="42">
        <f t="shared" ref="D22:E22" si="31">(B22-B23)/B23</f>
        <v>-0.007690612824</v>
      </c>
      <c r="E22" s="42">
        <f t="shared" si="31"/>
        <v>-0.00319284802</v>
      </c>
      <c r="F22" s="42">
        <f t="shared" si="4"/>
        <v>-0.004497764803</v>
      </c>
    </row>
    <row r="23">
      <c r="A23" s="58">
        <v>41317.0</v>
      </c>
      <c r="B23" s="34">
        <v>3.79339601</v>
      </c>
      <c r="C23" s="35">
        <v>1800.9</v>
      </c>
      <c r="D23" s="42">
        <f t="shared" ref="D23:E23" si="32">(B23-B24)/B24</f>
        <v>-0.006553381456</v>
      </c>
      <c r="E23" s="42">
        <f t="shared" si="32"/>
        <v>-0.002719001445</v>
      </c>
      <c r="F23" s="42">
        <f t="shared" si="4"/>
        <v>-0.00383438001</v>
      </c>
    </row>
    <row r="24">
      <c r="A24" s="41" t="s">
        <v>67</v>
      </c>
      <c r="B24" s="34">
        <v>3.81841957</v>
      </c>
      <c r="C24" s="35">
        <v>1805.81</v>
      </c>
      <c r="D24" s="42">
        <f t="shared" ref="D24:E24" si="33">(B24-B25)/B25</f>
        <v>-0.001913538161</v>
      </c>
      <c r="E24" s="42">
        <f t="shared" si="33"/>
        <v>-0.0007857328619</v>
      </c>
      <c r="F24" s="42">
        <f t="shared" si="4"/>
        <v>-0.001127805299</v>
      </c>
    </row>
    <row r="25">
      <c r="A25" s="41" t="s">
        <v>68</v>
      </c>
      <c r="B25" s="34">
        <v>3.82574027</v>
      </c>
      <c r="C25" s="35">
        <v>1807.23</v>
      </c>
      <c r="D25" s="42">
        <f t="shared" ref="D25:E25" si="34">(B25-B26)/B26</f>
        <v>0.005936442887</v>
      </c>
      <c r="E25" s="42">
        <f t="shared" si="34"/>
        <v>0.00248509222</v>
      </c>
      <c r="F25" s="42">
        <f t="shared" si="4"/>
        <v>0.003451350667</v>
      </c>
    </row>
    <row r="26">
      <c r="A26" s="41" t="s">
        <v>69</v>
      </c>
      <c r="B26" s="34">
        <v>3.80316301</v>
      </c>
      <c r="C26" s="35">
        <v>1802.75</v>
      </c>
      <c r="D26" s="42">
        <f t="shared" ref="D26:E26" si="35">(B26-B27)/B27</f>
        <v>0.0003317287145</v>
      </c>
      <c r="E26" s="42">
        <f t="shared" si="35"/>
        <v>0.0001497936177</v>
      </c>
      <c r="F26" s="42">
        <f t="shared" si="4"/>
        <v>0.0001819350968</v>
      </c>
    </row>
    <row r="27">
      <c r="A27" s="41" t="s">
        <v>70</v>
      </c>
      <c r="B27" s="34">
        <v>3.80190181</v>
      </c>
      <c r="C27" s="35">
        <v>1802.48</v>
      </c>
      <c r="D27" s="42">
        <f t="shared" ref="D27:E27" si="36">(B27-B28)/B28</f>
        <v>-0.00305975994</v>
      </c>
      <c r="E27" s="42">
        <f t="shared" si="36"/>
        <v>-0.001263325872</v>
      </c>
      <c r="F27" s="42">
        <f t="shared" si="4"/>
        <v>-0.001796434069</v>
      </c>
    </row>
    <row r="28">
      <c r="A28" s="41" t="s">
        <v>71</v>
      </c>
      <c r="B28" s="34">
        <v>3.81357042</v>
      </c>
      <c r="C28" s="35">
        <v>1804.76</v>
      </c>
      <c r="D28" s="42">
        <f t="shared" ref="D28:E28" si="37">(B28-B29)/B29</f>
        <v>0.01187967522</v>
      </c>
      <c r="E28" s="42">
        <f t="shared" si="37"/>
        <v>0.004961438873</v>
      </c>
      <c r="F28" s="42">
        <f t="shared" si="4"/>
        <v>0.006918236344</v>
      </c>
    </row>
    <row r="29">
      <c r="A29" s="41" t="s">
        <v>72</v>
      </c>
      <c r="B29" s="34">
        <v>3.76879832</v>
      </c>
      <c r="C29" s="35">
        <v>1795.85</v>
      </c>
      <c r="D29" s="42">
        <f t="shared" ref="D29:E29" si="38">(B29-B30)/B30</f>
        <v>0.01948080228</v>
      </c>
      <c r="E29" s="42">
        <f t="shared" si="38"/>
        <v>0.008128575198</v>
      </c>
      <c r="F29" s="42">
        <f t="shared" si="4"/>
        <v>0.01135222708</v>
      </c>
    </row>
    <row r="30">
      <c r="A30" s="41" t="s">
        <v>73</v>
      </c>
      <c r="B30" s="34">
        <v>3.69678204</v>
      </c>
      <c r="C30" s="35">
        <v>1781.37</v>
      </c>
      <c r="D30" s="42">
        <f t="shared" ref="D30:E30" si="39">(B30-B31)/B31</f>
        <v>-0.008753243682</v>
      </c>
      <c r="E30" s="42">
        <f t="shared" si="39"/>
        <v>-0.00363561109</v>
      </c>
      <c r="F30" s="42">
        <f t="shared" si="4"/>
        <v>-0.005117632592</v>
      </c>
    </row>
    <row r="31">
      <c r="A31" s="41" t="s">
        <v>74</v>
      </c>
      <c r="B31" s="34">
        <v>3.72942662</v>
      </c>
      <c r="C31" s="35">
        <v>1787.87</v>
      </c>
      <c r="D31" s="42">
        <f t="shared" ref="D31:E31" si="40">(B31-B32)/B32</f>
        <v>-0.004930850752</v>
      </c>
      <c r="E31" s="42">
        <f t="shared" si="40"/>
        <v>-0.002042946532</v>
      </c>
      <c r="F31" s="42">
        <f t="shared" si="4"/>
        <v>-0.00288790422</v>
      </c>
    </row>
    <row r="32">
      <c r="A32" s="41" t="s">
        <v>75</v>
      </c>
      <c r="B32" s="34">
        <v>3.74790699</v>
      </c>
      <c r="C32" s="35">
        <v>1791.53</v>
      </c>
      <c r="D32" s="42">
        <f t="shared" ref="D32:E32" si="41">(B32-B33)/B33</f>
        <v>-0.008903417658</v>
      </c>
      <c r="E32" s="42">
        <f t="shared" si="41"/>
        <v>-0.003698183719</v>
      </c>
      <c r="F32" s="42">
        <f t="shared" si="4"/>
        <v>-0.005205233939</v>
      </c>
    </row>
    <row r="33">
      <c r="A33" s="41" t="s">
        <v>76</v>
      </c>
      <c r="B33" s="34">
        <v>3.78157594</v>
      </c>
      <c r="C33" s="35">
        <v>1798.18</v>
      </c>
      <c r="D33" s="42">
        <f t="shared" ref="D33:E33" si="42">(B33-B34)/B34</f>
        <v>0.01010502504</v>
      </c>
      <c r="E33" s="42">
        <f t="shared" si="42"/>
        <v>0.004222001318</v>
      </c>
      <c r="F33" s="42">
        <f t="shared" si="4"/>
        <v>0.005883023722</v>
      </c>
    </row>
    <row r="34">
      <c r="A34" s="41" t="s">
        <v>77</v>
      </c>
      <c r="B34" s="34">
        <v>3.7437453</v>
      </c>
      <c r="C34" s="35">
        <v>1790.62</v>
      </c>
      <c r="D34" s="42">
        <f t="shared" ref="D34:E34" si="43">(B34-B35)/B35</f>
        <v>0.01158164966</v>
      </c>
      <c r="E34" s="42">
        <f t="shared" si="43"/>
        <v>0.004837261504</v>
      </c>
      <c r="F34" s="42">
        <f t="shared" si="4"/>
        <v>0.006744388158</v>
      </c>
    </row>
    <row r="35">
      <c r="A35" s="41" t="s">
        <v>78</v>
      </c>
      <c r="B35" s="34">
        <v>3.70088297</v>
      </c>
      <c r="C35" s="35">
        <v>1782.0</v>
      </c>
      <c r="D35" s="42">
        <f t="shared" ref="D35:E35" si="44">(B35-B36)/B36</f>
        <v>0.01940096799</v>
      </c>
      <c r="E35" s="42">
        <f t="shared" si="44"/>
        <v>0.008095310829</v>
      </c>
      <c r="F35" s="42">
        <f t="shared" si="4"/>
        <v>0.01130565716</v>
      </c>
    </row>
    <row r="36">
      <c r="A36" s="57">
        <v>41619.0</v>
      </c>
      <c r="B36" s="34">
        <v>3.63044875</v>
      </c>
      <c r="C36" s="35">
        <v>1767.69</v>
      </c>
      <c r="D36" s="42">
        <f t="shared" ref="D36:E36" si="45">(B36-B37)/B37</f>
        <v>-0.005716617222</v>
      </c>
      <c r="E36" s="42">
        <f t="shared" si="45"/>
        <v>-0.002370350304</v>
      </c>
      <c r="F36" s="42">
        <f t="shared" si="4"/>
        <v>-0.003346266918</v>
      </c>
    </row>
    <row r="37">
      <c r="A37" s="57">
        <v>41589.0</v>
      </c>
      <c r="B37" s="34">
        <v>3.65132196</v>
      </c>
      <c r="C37" s="35">
        <v>1771.89</v>
      </c>
      <c r="D37" s="42">
        <f t="shared" ref="D37:E37" si="46">(B37-B38)/B38</f>
        <v>0.001707215639</v>
      </c>
      <c r="E37" s="42">
        <f t="shared" si="46"/>
        <v>0.0007229147017</v>
      </c>
      <c r="F37" s="42">
        <f t="shared" si="4"/>
        <v>0.0009843009369</v>
      </c>
    </row>
    <row r="38">
      <c r="A38" s="58">
        <v>41497.0</v>
      </c>
      <c r="B38" s="34">
        <v>3.64509899</v>
      </c>
      <c r="C38" s="35">
        <v>1770.61</v>
      </c>
      <c r="D38" s="42">
        <f t="shared" ref="D38:E38" si="47">(B38-B39)/B39</f>
        <v>0.03219842079</v>
      </c>
      <c r="E38" s="42">
        <f t="shared" si="47"/>
        <v>0.01342758206</v>
      </c>
      <c r="F38" s="42">
        <f t="shared" si="4"/>
        <v>0.01877083873</v>
      </c>
    </row>
    <row r="39">
      <c r="A39" s="58">
        <v>41466.0</v>
      </c>
      <c r="B39" s="34">
        <v>3.53139369</v>
      </c>
      <c r="C39" s="35">
        <v>1747.15</v>
      </c>
      <c r="D39" s="42">
        <f t="shared" ref="D39:E39" si="48">(B39-B40)/B40</f>
        <v>-0.03166647676</v>
      </c>
      <c r="E39" s="42">
        <f t="shared" si="48"/>
        <v>-0.0131827912</v>
      </c>
      <c r="F39" s="42">
        <f t="shared" si="4"/>
        <v>-0.01848368555</v>
      </c>
    </row>
    <row r="40">
      <c r="A40" s="58">
        <v>41436.0</v>
      </c>
      <c r="B40" s="34">
        <v>3.64687745</v>
      </c>
      <c r="C40" s="35">
        <v>1770.49</v>
      </c>
      <c r="D40" s="42">
        <f t="shared" ref="D40:E40" si="49">(B40-B41)/B41</f>
        <v>0.01020949194</v>
      </c>
      <c r="E40" s="42">
        <f t="shared" si="49"/>
        <v>0.004265529192</v>
      </c>
      <c r="F40" s="42">
        <f t="shared" si="4"/>
        <v>0.005943962749</v>
      </c>
    </row>
    <row r="41">
      <c r="A41" s="58">
        <v>41405.0</v>
      </c>
      <c r="B41" s="34">
        <v>3.61002097</v>
      </c>
      <c r="C41" s="35">
        <v>1762.97</v>
      </c>
      <c r="D41" s="42">
        <f t="shared" ref="D41:E41" si="50">(B41-B42)/B42</f>
        <v>-0.006761075652</v>
      </c>
      <c r="E41" s="42">
        <f t="shared" si="50"/>
        <v>-0.002805540943</v>
      </c>
      <c r="F41" s="42">
        <f t="shared" si="4"/>
        <v>-0.003955534708</v>
      </c>
    </row>
    <row r="42">
      <c r="A42" s="58">
        <v>41375.0</v>
      </c>
      <c r="B42" s="34">
        <v>3.63459474</v>
      </c>
      <c r="C42" s="35">
        <v>1767.93</v>
      </c>
      <c r="D42" s="42">
        <f t="shared" ref="D42:E42" si="51">(B42-B43)/B43</f>
        <v>0.008541509291</v>
      </c>
      <c r="E42" s="42">
        <f t="shared" si="51"/>
        <v>0.003570536545</v>
      </c>
      <c r="F42" s="42">
        <f t="shared" si="4"/>
        <v>0.004970972745</v>
      </c>
    </row>
    <row r="43">
      <c r="A43" s="58">
        <v>41285.0</v>
      </c>
      <c r="B43" s="34">
        <v>3.60381274</v>
      </c>
      <c r="C43" s="35">
        <v>1761.64</v>
      </c>
      <c r="D43" s="42">
        <f t="shared" ref="D43:E43" si="52">(B43-B44)/B44</f>
        <v>0.006940465882</v>
      </c>
      <c r="E43" s="42">
        <f t="shared" si="52"/>
        <v>0.002903435162</v>
      </c>
      <c r="F43" s="42">
        <f t="shared" si="4"/>
        <v>0.00403703072</v>
      </c>
    </row>
    <row r="44">
      <c r="A44" s="41" t="s">
        <v>79</v>
      </c>
      <c r="B44" s="34">
        <v>3.578973</v>
      </c>
      <c r="C44" s="35">
        <v>1756.54</v>
      </c>
      <c r="D44" s="42">
        <f t="shared" ref="D44:E44" si="53">(B44-B45)/B45</f>
        <v>-0.009242267005</v>
      </c>
      <c r="E44" s="42">
        <f t="shared" si="53"/>
        <v>-0.003839370275</v>
      </c>
      <c r="F44" s="42">
        <f t="shared" si="4"/>
        <v>-0.00540289673</v>
      </c>
    </row>
    <row r="45">
      <c r="A45" s="41" t="s">
        <v>80</v>
      </c>
      <c r="B45" s="34">
        <v>3.61235939</v>
      </c>
      <c r="C45" s="35">
        <v>1763.31</v>
      </c>
      <c r="D45" s="42">
        <f t="shared" ref="D45:E45" si="54">(B45-B46)/B46</f>
        <v>-0.01173013787</v>
      </c>
      <c r="E45" s="42">
        <f t="shared" si="54"/>
        <v>-0.004875984085</v>
      </c>
      <c r="F45" s="42">
        <f t="shared" si="4"/>
        <v>-0.006854153785</v>
      </c>
    </row>
    <row r="46">
      <c r="A46" s="41" t="s">
        <v>81</v>
      </c>
      <c r="B46" s="34">
        <v>3.65523581</v>
      </c>
      <c r="C46" s="35">
        <v>1771.95</v>
      </c>
      <c r="D46" s="42">
        <f t="shared" ref="D46:E46" si="55">(B46-B47)/B47</f>
        <v>0.01337433644</v>
      </c>
      <c r="E46" s="42">
        <f t="shared" si="55"/>
        <v>0.005584214379</v>
      </c>
      <c r="F46" s="42">
        <f t="shared" si="4"/>
        <v>0.007790122064</v>
      </c>
    </row>
    <row r="47">
      <c r="A47" s="41" t="s">
        <v>82</v>
      </c>
      <c r="B47" s="34">
        <v>3.60699465</v>
      </c>
      <c r="C47" s="35">
        <v>1762.11</v>
      </c>
      <c r="D47" s="42">
        <f t="shared" ref="D47:E47" si="56">(B47-B48)/B48</f>
        <v>0.003163549222</v>
      </c>
      <c r="E47" s="42">
        <f t="shared" si="56"/>
        <v>0.001329719225</v>
      </c>
      <c r="F47" s="42">
        <f t="shared" si="4"/>
        <v>0.001833829997</v>
      </c>
    </row>
    <row r="48">
      <c r="A48" s="41" t="s">
        <v>83</v>
      </c>
      <c r="B48" s="34">
        <v>3.59561973</v>
      </c>
      <c r="C48" s="35">
        <v>1759.77</v>
      </c>
      <c r="D48" s="42">
        <f t="shared" ref="D48:E48" si="57">(B48-B49)/B49</f>
        <v>0.01051974624</v>
      </c>
      <c r="E48" s="42">
        <f t="shared" si="57"/>
        <v>0.004394801578</v>
      </c>
      <c r="F48" s="42">
        <f t="shared" si="4"/>
        <v>0.006124944666</v>
      </c>
    </row>
    <row r="49">
      <c r="A49" s="41" t="s">
        <v>84</v>
      </c>
      <c r="B49" s="34">
        <v>3.55818849</v>
      </c>
      <c r="C49" s="35">
        <v>1752.07</v>
      </c>
      <c r="D49" s="42">
        <f t="shared" ref="D49:E49" si="58">(B49-B50)/B50</f>
        <v>0.007791826253</v>
      </c>
      <c r="E49" s="42">
        <f t="shared" si="58"/>
        <v>0.003258168325</v>
      </c>
      <c r="F49" s="42">
        <f t="shared" si="4"/>
        <v>0.004533657928</v>
      </c>
    </row>
    <row r="50">
      <c r="A50" s="41" t="s">
        <v>85</v>
      </c>
      <c r="B50" s="34">
        <v>3.53067806</v>
      </c>
      <c r="C50" s="35">
        <v>1746.38</v>
      </c>
      <c r="D50" s="42">
        <f t="shared" ref="D50:E50" si="59">(B50-B51)/B51</f>
        <v>-0.01136666311</v>
      </c>
      <c r="E50" s="42">
        <f t="shared" si="59"/>
        <v>-0.004724535098</v>
      </c>
      <c r="F50" s="42">
        <f t="shared" si="4"/>
        <v>-0.006642128008</v>
      </c>
    </row>
    <row r="51">
      <c r="A51" s="41" t="s">
        <v>86</v>
      </c>
      <c r="B51" s="34">
        <v>3.5712715</v>
      </c>
      <c r="C51" s="35">
        <v>1754.67</v>
      </c>
      <c r="D51" s="42">
        <f t="shared" ref="D51:E51" si="60">(B51-B52)/B52</f>
        <v>0.01374223971</v>
      </c>
      <c r="E51" s="42">
        <f t="shared" si="60"/>
        <v>0.005737507595</v>
      </c>
      <c r="F51" s="42">
        <f t="shared" si="4"/>
        <v>0.008004732119</v>
      </c>
    </row>
    <row r="52">
      <c r="A52" s="41" t="s">
        <v>87</v>
      </c>
      <c r="B52" s="34">
        <v>3.52285952</v>
      </c>
      <c r="C52" s="35">
        <v>1744.66</v>
      </c>
      <c r="D52" s="42">
        <f t="shared" ref="D52:E52" si="61">(B52-B53)/B53</f>
        <v>0.0001923438341</v>
      </c>
      <c r="E52" s="42">
        <f t="shared" si="61"/>
        <v>0.00009171682431</v>
      </c>
      <c r="F52" s="42">
        <f t="shared" si="4"/>
        <v>0.0001006270098</v>
      </c>
    </row>
    <row r="53">
      <c r="A53" s="41" t="s">
        <v>88</v>
      </c>
      <c r="B53" s="34">
        <v>3.52218205</v>
      </c>
      <c r="C53" s="35">
        <v>1744.5</v>
      </c>
      <c r="D53" s="42">
        <f t="shared" ref="D53:E53" si="62">(B53-B54)/B54</f>
        <v>0.01568926964</v>
      </c>
      <c r="E53" s="42">
        <f t="shared" si="62"/>
        <v>0.006548769581</v>
      </c>
      <c r="F53" s="42">
        <f t="shared" si="4"/>
        <v>0.009140500057</v>
      </c>
    </row>
    <row r="54">
      <c r="A54" s="41" t="s">
        <v>89</v>
      </c>
      <c r="B54" s="34">
        <v>3.46777519</v>
      </c>
      <c r="C54" s="35">
        <v>1733.15</v>
      </c>
      <c r="D54" s="42">
        <f t="shared" ref="D54:E54" si="63">(B54-B55)/B55</f>
        <v>0.0161577297</v>
      </c>
      <c r="E54" s="42">
        <f t="shared" si="63"/>
        <v>0.006743961802</v>
      </c>
      <c r="F54" s="42">
        <f t="shared" si="4"/>
        <v>0.009413767893</v>
      </c>
    </row>
    <row r="55">
      <c r="A55" s="41" t="s">
        <v>90</v>
      </c>
      <c r="B55" s="34">
        <v>3.41263476</v>
      </c>
      <c r="C55" s="35">
        <v>1721.54</v>
      </c>
      <c r="D55" s="42">
        <f t="shared" ref="D55:E55" si="64">(B55-B56)/B56</f>
        <v>0.03315832872</v>
      </c>
      <c r="E55" s="42">
        <f t="shared" si="64"/>
        <v>0.01382754437</v>
      </c>
      <c r="F55" s="42">
        <f t="shared" si="4"/>
        <v>0.01933078435</v>
      </c>
    </row>
    <row r="56">
      <c r="A56" s="41" t="s">
        <v>91</v>
      </c>
      <c r="B56" s="34">
        <v>3.30310918</v>
      </c>
      <c r="C56" s="35">
        <v>1698.06</v>
      </c>
      <c r="D56" s="42">
        <f t="shared" ref="D56:E56" si="65">(B56-B57)/B57</f>
        <v>-0.01698077587</v>
      </c>
      <c r="E56" s="42">
        <f t="shared" si="65"/>
        <v>-0.007063749167</v>
      </c>
      <c r="F56" s="42">
        <f t="shared" si="4"/>
        <v>-0.009917026699</v>
      </c>
    </row>
    <row r="57">
      <c r="A57" s="41" t="s">
        <v>92</v>
      </c>
      <c r="B57" s="34">
        <v>3.36016743</v>
      </c>
      <c r="C57" s="35">
        <v>1710.14</v>
      </c>
      <c r="D57" s="42">
        <f t="shared" ref="D57:E57" si="66">(B57-B58)/B58</f>
        <v>0.009751462303</v>
      </c>
      <c r="E57" s="42">
        <f t="shared" si="66"/>
        <v>0.00407468295</v>
      </c>
      <c r="F57" s="42">
        <f t="shared" si="4"/>
        <v>0.005676779353</v>
      </c>
    </row>
    <row r="58">
      <c r="A58" s="57">
        <v>41588.0</v>
      </c>
      <c r="B58" s="34">
        <v>3.32771732</v>
      </c>
      <c r="C58" s="35">
        <v>1703.2</v>
      </c>
      <c r="D58" s="42">
        <f t="shared" ref="D58:E58" si="67">(B58-B59)/B59</f>
        <v>0.01505942648</v>
      </c>
      <c r="E58" s="42">
        <f t="shared" si="67"/>
        <v>0.006286335492</v>
      </c>
      <c r="F58" s="42">
        <f t="shared" si="4"/>
        <v>0.008773090991</v>
      </c>
    </row>
    <row r="59">
      <c r="A59" s="57">
        <v>41557.0</v>
      </c>
      <c r="B59" s="34">
        <v>3.27834729</v>
      </c>
      <c r="C59" s="35">
        <v>1692.56</v>
      </c>
      <c r="D59" s="42">
        <f t="shared" ref="D59:E59" si="68">(B59-B60)/B60</f>
        <v>0.05236536304</v>
      </c>
      <c r="E59" s="42">
        <f t="shared" si="68"/>
        <v>0.02183047573</v>
      </c>
      <c r="F59" s="42">
        <f t="shared" si="4"/>
        <v>0.03053488731</v>
      </c>
    </row>
    <row r="60">
      <c r="A60" s="58">
        <v>41527.0</v>
      </c>
      <c r="B60" s="34">
        <v>3.11521778</v>
      </c>
      <c r="C60" s="35">
        <v>1656.4</v>
      </c>
      <c r="D60" s="42">
        <f t="shared" ref="D60:E60" si="69">(B60-B61)/B61</f>
        <v>0.001349493318</v>
      </c>
      <c r="E60" s="42">
        <f t="shared" si="69"/>
        <v>0.0005738620919</v>
      </c>
      <c r="F60" s="42">
        <f t="shared" si="4"/>
        <v>0.000775631226</v>
      </c>
    </row>
    <row r="61">
      <c r="A61" s="58">
        <v>41496.0</v>
      </c>
      <c r="B61" s="34">
        <v>3.11101948</v>
      </c>
      <c r="C61" s="35">
        <v>1655.45</v>
      </c>
      <c r="D61" s="42">
        <f t="shared" ref="D61:E61" si="70">(B61-B62)/B62</f>
        <v>-0.02962470476</v>
      </c>
      <c r="E61" s="42">
        <f t="shared" si="70"/>
        <v>-0.0123320526</v>
      </c>
      <c r="F61" s="42">
        <f t="shared" si="4"/>
        <v>-0.01729265216</v>
      </c>
    </row>
    <row r="62">
      <c r="A62" s="58">
        <v>41465.0</v>
      </c>
      <c r="B62" s="34">
        <v>3.20599617</v>
      </c>
      <c r="C62" s="35">
        <v>1676.12</v>
      </c>
      <c r="D62" s="42">
        <f t="shared" ref="D62:E62" si="71">(B62-B63)/B63</f>
        <v>-0.02044303905</v>
      </c>
      <c r="E62" s="42">
        <f t="shared" si="71"/>
        <v>-0.008506359065</v>
      </c>
      <c r="F62" s="42">
        <f t="shared" si="4"/>
        <v>-0.01193667998</v>
      </c>
    </row>
    <row r="63">
      <c r="A63" s="58">
        <v>41374.0</v>
      </c>
      <c r="B63" s="34">
        <v>3.27290428</v>
      </c>
      <c r="C63" s="35">
        <v>1690.5</v>
      </c>
      <c r="D63" s="42">
        <f t="shared" ref="D63:E63" si="72">(B63-B64)/B64</f>
        <v>0.01690000844</v>
      </c>
      <c r="E63" s="42">
        <f t="shared" si="72"/>
        <v>0.00705324485</v>
      </c>
      <c r="F63" s="42">
        <f t="shared" si="4"/>
        <v>0.009846763592</v>
      </c>
    </row>
    <row r="64">
      <c r="A64" s="58">
        <v>41343.0</v>
      </c>
      <c r="B64" s="34">
        <v>3.21851141</v>
      </c>
      <c r="C64" s="35">
        <v>1678.66</v>
      </c>
      <c r="D64" s="42">
        <f t="shared" ref="D64:E64" si="73">(B64-B65)/B65</f>
        <v>-0.02157842835</v>
      </c>
      <c r="E64" s="42">
        <f t="shared" si="73"/>
        <v>-0.008979437619</v>
      </c>
      <c r="F64" s="42">
        <f t="shared" si="4"/>
        <v>-0.01259899073</v>
      </c>
    </row>
    <row r="65">
      <c r="A65" s="58">
        <v>41315.0</v>
      </c>
      <c r="B65" s="34">
        <v>3.28949351</v>
      </c>
      <c r="C65" s="35">
        <v>1693.87</v>
      </c>
      <c r="D65" s="42">
        <f t="shared" ref="D65:E65" si="74">(B65-B66)/B66</f>
        <v>-0.001627776357</v>
      </c>
      <c r="E65" s="42">
        <f t="shared" si="74"/>
        <v>-0.0006666666667</v>
      </c>
      <c r="F65" s="42">
        <f t="shared" si="4"/>
        <v>-0.0009611096907</v>
      </c>
    </row>
    <row r="66">
      <c r="A66" s="58">
        <v>41284.0</v>
      </c>
      <c r="B66" s="34">
        <v>3.2948568</v>
      </c>
      <c r="C66" s="35">
        <v>1695.0</v>
      </c>
      <c r="D66" s="42">
        <f t="shared" ref="D66:E66" si="75">(B66-B67)/B67</f>
        <v>0.01916879686</v>
      </c>
      <c r="E66" s="42">
        <f t="shared" si="75"/>
        <v>0.007998572745</v>
      </c>
      <c r="F66" s="42">
        <f t="shared" si="4"/>
        <v>0.01117022412</v>
      </c>
    </row>
    <row r="67">
      <c r="A67" s="41" t="s">
        <v>93</v>
      </c>
      <c r="B67" s="34">
        <v>3.23288626</v>
      </c>
      <c r="C67" s="35">
        <v>1681.55</v>
      </c>
      <c r="D67" s="42">
        <f t="shared" ref="D67:E67" si="76">(B67-B68)/B68</f>
        <v>-0.01449800044</v>
      </c>
      <c r="E67" s="42">
        <f t="shared" si="76"/>
        <v>-0.006029259642</v>
      </c>
      <c r="F67" s="42">
        <f t="shared" si="4"/>
        <v>-0.008468740793</v>
      </c>
    </row>
    <row r="68">
      <c r="A68" s="41" t="s">
        <v>94</v>
      </c>
      <c r="B68" s="34">
        <v>3.28044617</v>
      </c>
      <c r="C68" s="35">
        <v>1691.75</v>
      </c>
      <c r="D68" s="42">
        <f t="shared" ref="D68:E68" si="77">(B68-B69)/B69</f>
        <v>-0.009804840636</v>
      </c>
      <c r="E68" s="42">
        <f t="shared" si="77"/>
        <v>-0.004073775365</v>
      </c>
      <c r="F68" s="42">
        <f t="shared" si="4"/>
        <v>-0.00573106527</v>
      </c>
    </row>
    <row r="69">
      <c r="A69" s="41" t="s">
        <v>95</v>
      </c>
      <c r="B69" s="34">
        <v>3.31292891</v>
      </c>
      <c r="C69" s="35">
        <v>1698.67</v>
      </c>
      <c r="D69" s="42">
        <f t="shared" ref="D69:E69" si="78">(B69-B70)/B70</f>
        <v>0.008337210173</v>
      </c>
      <c r="E69" s="42">
        <f t="shared" si="78"/>
        <v>0.003485411485</v>
      </c>
      <c r="F69" s="42">
        <f t="shared" si="4"/>
        <v>0.004851798688</v>
      </c>
    </row>
    <row r="70">
      <c r="A70" s="41" t="s">
        <v>96</v>
      </c>
      <c r="B70" s="34">
        <v>3.2855367</v>
      </c>
      <c r="C70" s="35">
        <v>1692.77</v>
      </c>
      <c r="D70" s="42">
        <f t="shared" ref="D70:E70" si="79">(B70-B71)/B71</f>
        <v>-0.006602462629</v>
      </c>
      <c r="E70" s="42">
        <f t="shared" si="79"/>
        <v>-0.002739451638</v>
      </c>
      <c r="F70" s="42">
        <f t="shared" si="4"/>
        <v>-0.003863010991</v>
      </c>
    </row>
    <row r="71">
      <c r="A71" s="41" t="s">
        <v>97</v>
      </c>
      <c r="B71" s="34">
        <v>3.30737351</v>
      </c>
      <c r="C71" s="35">
        <v>1697.42</v>
      </c>
      <c r="D71" s="42">
        <f t="shared" ref="D71:E71" si="80">(B71-B72)/B72</f>
        <v>-0.006261029309</v>
      </c>
      <c r="E71" s="42">
        <f t="shared" si="80"/>
        <v>-0.002597188925</v>
      </c>
      <c r="F71" s="42">
        <f t="shared" si="4"/>
        <v>-0.003663840385</v>
      </c>
    </row>
    <row r="72">
      <c r="A72" s="41" t="s">
        <v>98</v>
      </c>
      <c r="B72" s="34">
        <v>3.32821154</v>
      </c>
      <c r="C72" s="35">
        <v>1701.84</v>
      </c>
      <c r="D72" s="42">
        <f t="shared" ref="D72:E72" si="81">(B72-B73)/B73</f>
        <v>-0.01135468955</v>
      </c>
      <c r="E72" s="42">
        <f t="shared" si="81"/>
        <v>-0.004719546643</v>
      </c>
      <c r="F72" s="42">
        <f t="shared" si="4"/>
        <v>-0.006635142912</v>
      </c>
    </row>
    <row r="73">
      <c r="A73" s="41" t="s">
        <v>99</v>
      </c>
      <c r="B73" s="34">
        <v>3.36643638</v>
      </c>
      <c r="C73" s="35">
        <v>1709.91</v>
      </c>
      <c r="D73" s="42">
        <f t="shared" ref="D73:E73" si="82">(B73-B74)/B74</f>
        <v>-0.01734840041</v>
      </c>
      <c r="E73" s="42">
        <f t="shared" si="82"/>
        <v>-0.00721692581</v>
      </c>
      <c r="F73" s="42">
        <f t="shared" si="4"/>
        <v>-0.0101314746</v>
      </c>
    </row>
    <row r="74">
      <c r="A74" s="41" t="s">
        <v>100</v>
      </c>
      <c r="B74" s="34">
        <v>3.42586974</v>
      </c>
      <c r="C74" s="35">
        <v>1722.34</v>
      </c>
      <c r="D74" s="42">
        <f t="shared" ref="D74:E74" si="83">(B74-B75)/B75</f>
        <v>-0.00445079143</v>
      </c>
      <c r="E74" s="42">
        <f t="shared" si="83"/>
        <v>-0.001842922713</v>
      </c>
      <c r="F74" s="42">
        <f t="shared" si="4"/>
        <v>-0.002607868717</v>
      </c>
    </row>
    <row r="75">
      <c r="A75" s="41" t="s">
        <v>101</v>
      </c>
      <c r="B75" s="34">
        <v>3.44118574</v>
      </c>
      <c r="C75" s="35">
        <v>1725.52</v>
      </c>
      <c r="D75" s="42">
        <f t="shared" ref="D75:E75" si="84">(B75-B76)/B76</f>
        <v>0.02919862229</v>
      </c>
      <c r="E75" s="42">
        <f t="shared" si="84"/>
        <v>0.01217766724</v>
      </c>
      <c r="F75" s="42">
        <f t="shared" si="4"/>
        <v>0.01702095505</v>
      </c>
    </row>
    <row r="76">
      <c r="A76" s="41" t="s">
        <v>102</v>
      </c>
      <c r="B76" s="34">
        <v>3.34355844</v>
      </c>
      <c r="C76" s="35">
        <v>1704.76</v>
      </c>
      <c r="D76" s="42">
        <f t="shared" ref="D76:E76" si="85">(B76-B77)/B77</f>
        <v>0.01009474701</v>
      </c>
      <c r="E76" s="42">
        <f t="shared" si="85"/>
        <v>0.004217719133</v>
      </c>
      <c r="F76" s="42">
        <f t="shared" si="4"/>
        <v>0.005877027881</v>
      </c>
    </row>
    <row r="77">
      <c r="A77" s="41" t="s">
        <v>103</v>
      </c>
      <c r="B77" s="34">
        <v>3.31014338</v>
      </c>
      <c r="C77" s="35">
        <v>1697.6</v>
      </c>
      <c r="D77" s="42">
        <f t="shared" ref="D77:E77" si="86">(B77-B78)/B78</f>
        <v>0.0136358121</v>
      </c>
      <c r="E77" s="42">
        <f t="shared" si="86"/>
        <v>0.005693161689</v>
      </c>
      <c r="F77" s="42">
        <f t="shared" si="4"/>
        <v>0.007942650415</v>
      </c>
    </row>
    <row r="78">
      <c r="A78" s="41" t="s">
        <v>104</v>
      </c>
      <c r="B78" s="34">
        <v>3.26561408</v>
      </c>
      <c r="C78" s="35">
        <v>1687.99</v>
      </c>
      <c r="D78" s="42">
        <f t="shared" ref="D78:E78" si="87">(B78-B79)/B79</f>
        <v>0.006487529405</v>
      </c>
      <c r="E78" s="42">
        <f t="shared" si="87"/>
        <v>0.002714711718</v>
      </c>
      <c r="F78" s="42">
        <f t="shared" si="4"/>
        <v>0.003772817687</v>
      </c>
    </row>
    <row r="79">
      <c r="A79" s="58">
        <v>41617.0</v>
      </c>
      <c r="B79" s="34">
        <v>3.24456487</v>
      </c>
      <c r="C79" s="35">
        <v>1683.42</v>
      </c>
      <c r="D79" s="42">
        <f t="shared" ref="D79:E79" si="88">(B79-B80)/B80</f>
        <v>-0.008140828995</v>
      </c>
      <c r="E79" s="42">
        <f t="shared" si="88"/>
        <v>-0.003380438451</v>
      </c>
      <c r="F79" s="42">
        <f t="shared" si="4"/>
        <v>-0.004760390545</v>
      </c>
    </row>
    <row r="80">
      <c r="A80" s="58">
        <v>41587.0</v>
      </c>
      <c r="B80" s="34">
        <v>3.27119511</v>
      </c>
      <c r="C80" s="35">
        <v>1689.13</v>
      </c>
      <c r="D80" s="42">
        <f t="shared" ref="D80:E80" si="89">(B80-B81)/B81</f>
        <v>0.007297681224</v>
      </c>
      <c r="E80" s="42">
        <f t="shared" si="89"/>
        <v>0.003052274657</v>
      </c>
      <c r="F80" s="42">
        <f t="shared" si="4"/>
        <v>0.004245406567</v>
      </c>
    </row>
    <row r="81">
      <c r="A81" s="58">
        <v>41556.0</v>
      </c>
      <c r="B81" s="34">
        <v>3.24749592</v>
      </c>
      <c r="C81" s="35">
        <v>1683.99</v>
      </c>
      <c r="D81" s="42">
        <f t="shared" ref="D81:E81" si="90">(B81-B82)/B82</f>
        <v>0.01760207509</v>
      </c>
      <c r="E81" s="42">
        <f t="shared" si="90"/>
        <v>0.007345771695</v>
      </c>
      <c r="F81" s="42">
        <f t="shared" si="4"/>
        <v>0.01025630339</v>
      </c>
    </row>
    <row r="82">
      <c r="A82" s="58">
        <v>41526.0</v>
      </c>
      <c r="B82" s="34">
        <v>3.19132203</v>
      </c>
      <c r="C82" s="35">
        <v>1671.71</v>
      </c>
      <c r="D82" s="42">
        <f t="shared" ref="D82:E82" si="91">(B82-B83)/B83</f>
        <v>0.02395525713</v>
      </c>
      <c r="E82" s="42">
        <f t="shared" si="91"/>
        <v>0.00999293124</v>
      </c>
      <c r="F82" s="42">
        <f t="shared" si="4"/>
        <v>0.01396232589</v>
      </c>
    </row>
    <row r="83">
      <c r="A83" s="58">
        <v>41434.0</v>
      </c>
      <c r="B83" s="34">
        <v>3.1166616</v>
      </c>
      <c r="C83" s="35">
        <v>1655.17</v>
      </c>
      <c r="D83" s="42">
        <f t="shared" ref="D83:E83" si="92">(B83-B84)/B84</f>
        <v>0.0001027294358</v>
      </c>
      <c r="E83" s="42">
        <f t="shared" si="92"/>
        <v>0.00005437803611</v>
      </c>
      <c r="F83" s="42">
        <f t="shared" si="4"/>
        <v>0.00004835139971</v>
      </c>
    </row>
    <row r="84">
      <c r="A84" s="58">
        <v>41403.0</v>
      </c>
      <c r="B84" s="34">
        <v>3.11634146</v>
      </c>
      <c r="C84" s="35">
        <v>1655.08</v>
      </c>
      <c r="D84" s="42">
        <f t="shared" ref="D84:E84" si="93">(B84-B85)/B85</f>
        <v>0.002875891713</v>
      </c>
      <c r="E84" s="42">
        <f t="shared" si="93"/>
        <v>0.001209862802</v>
      </c>
      <c r="F84" s="42">
        <f t="shared" si="4"/>
        <v>0.001666028911</v>
      </c>
    </row>
    <row r="85">
      <c r="A85" s="58">
        <v>41373.0</v>
      </c>
      <c r="B85" s="34">
        <v>3.1074049</v>
      </c>
      <c r="C85" s="35">
        <v>1653.08</v>
      </c>
      <c r="D85" s="42">
        <f t="shared" ref="D85:E85" si="94">(B85-B86)/B86</f>
        <v>0.01945300196</v>
      </c>
      <c r="E85" s="42">
        <f t="shared" si="94"/>
        <v>0.008116992017</v>
      </c>
      <c r="F85" s="42">
        <f t="shared" si="4"/>
        <v>0.01133600994</v>
      </c>
    </row>
    <row r="86">
      <c r="A86" s="58">
        <v>41342.0</v>
      </c>
      <c r="B86" s="34">
        <v>3.04811001</v>
      </c>
      <c r="C86" s="35">
        <v>1639.77</v>
      </c>
      <c r="D86" s="42">
        <f t="shared" ref="D86:E86" si="95">(B86-B87)/B87</f>
        <v>0.00996628448</v>
      </c>
      <c r="E86" s="42">
        <f t="shared" si="95"/>
        <v>0.004164191626</v>
      </c>
      <c r="F86" s="42">
        <f t="shared" si="4"/>
        <v>0.005802092854</v>
      </c>
    </row>
    <row r="87">
      <c r="A87" s="41" t="s">
        <v>105</v>
      </c>
      <c r="B87" s="34">
        <v>3.01803145</v>
      </c>
      <c r="C87" s="35">
        <v>1632.97</v>
      </c>
      <c r="D87" s="42">
        <f t="shared" ref="D87:E87" si="96">(B87-B88)/B88</f>
        <v>-0.007646037199</v>
      </c>
      <c r="E87" s="42">
        <f t="shared" si="96"/>
        <v>-0.003174273732</v>
      </c>
      <c r="F87" s="42">
        <f t="shared" si="4"/>
        <v>-0.004471763466</v>
      </c>
    </row>
    <row r="88">
      <c r="A88" s="41" t="s">
        <v>106</v>
      </c>
      <c r="B88" s="34">
        <v>3.04128523</v>
      </c>
      <c r="C88" s="35">
        <v>1638.17</v>
      </c>
      <c r="D88" s="42">
        <f t="shared" ref="D88:E88" si="97">(B88-B89)/B89</f>
        <v>0.00468426693</v>
      </c>
      <c r="E88" s="42">
        <f t="shared" si="97"/>
        <v>0.001963350785</v>
      </c>
      <c r="F88" s="42">
        <f t="shared" si="4"/>
        <v>0.002720916145</v>
      </c>
    </row>
    <row r="89">
      <c r="A89" s="41" t="s">
        <v>107</v>
      </c>
      <c r="B89" s="34">
        <v>3.02710546</v>
      </c>
      <c r="C89" s="35">
        <v>1634.96</v>
      </c>
      <c r="D89" s="42">
        <f t="shared" ref="D89:E89" si="98">(B89-B90)/B90</f>
        <v>0.006566599077</v>
      </c>
      <c r="E89" s="42">
        <f t="shared" si="98"/>
        <v>0.002747657132</v>
      </c>
      <c r="F89" s="42">
        <f t="shared" si="4"/>
        <v>0.003818941946</v>
      </c>
    </row>
    <row r="90">
      <c r="A90" s="41" t="s">
        <v>108</v>
      </c>
      <c r="B90" s="34">
        <v>3.00735735</v>
      </c>
      <c r="C90" s="35">
        <v>1630.48</v>
      </c>
      <c r="D90" s="42">
        <f t="shared" ref="D90:E90" si="99">(B90-B91)/B91</f>
        <v>-0.0381257756</v>
      </c>
      <c r="E90" s="42">
        <f t="shared" si="99"/>
        <v>-0.01587416555</v>
      </c>
      <c r="F90" s="42">
        <f t="shared" si="4"/>
        <v>-0.02225161005</v>
      </c>
    </row>
    <row r="91">
      <c r="A91" s="41" t="s">
        <v>109</v>
      </c>
      <c r="B91" s="34">
        <v>3.12655987</v>
      </c>
      <c r="C91" s="35">
        <v>1656.78</v>
      </c>
      <c r="D91" s="42">
        <f t="shared" ref="D91:E91" si="100">(B91-B92)/B92</f>
        <v>-0.009723000486</v>
      </c>
      <c r="E91" s="42">
        <f t="shared" si="100"/>
        <v>-0.004039675383</v>
      </c>
      <c r="F91" s="42">
        <f t="shared" si="4"/>
        <v>-0.005683325103</v>
      </c>
    </row>
    <row r="92">
      <c r="A92" s="41" t="s">
        <v>110</v>
      </c>
      <c r="B92" s="34">
        <v>3.15725789</v>
      </c>
      <c r="C92" s="35">
        <v>1663.5</v>
      </c>
      <c r="D92" s="42">
        <f t="shared" ref="D92:E92" si="101">(B92-B93)/B93</f>
        <v>0.009444992464</v>
      </c>
      <c r="E92" s="42">
        <f t="shared" si="101"/>
        <v>0.003946987254</v>
      </c>
      <c r="F92" s="42">
        <f t="shared" si="4"/>
        <v>0.00549800521</v>
      </c>
    </row>
    <row r="93">
      <c r="A93" s="41" t="s">
        <v>111</v>
      </c>
      <c r="B93" s="34">
        <v>3.12771663</v>
      </c>
      <c r="C93" s="35">
        <v>1656.96</v>
      </c>
      <c r="D93" s="42">
        <f t="shared" ref="D93:E93" si="102">(B93-B94)/B94</f>
        <v>0.02065885491</v>
      </c>
      <c r="E93" s="42">
        <f t="shared" si="102"/>
        <v>0.008619430241</v>
      </c>
      <c r="F93" s="42">
        <f t="shared" si="4"/>
        <v>0.01203942467</v>
      </c>
    </row>
    <row r="94">
      <c r="A94" s="41" t="s">
        <v>112</v>
      </c>
      <c r="B94" s="34">
        <v>3.06440944</v>
      </c>
      <c r="C94" s="35">
        <v>1642.8</v>
      </c>
      <c r="D94" s="42">
        <f t="shared" ref="D94:E94" si="103">(B94-B95)/B95</f>
        <v>-0.01389893013</v>
      </c>
      <c r="E94" s="42">
        <f t="shared" si="103"/>
        <v>-0.005779647169</v>
      </c>
      <c r="F94" s="42">
        <f t="shared" si="4"/>
        <v>-0.008119282957</v>
      </c>
    </row>
    <row r="95">
      <c r="A95" s="41" t="s">
        <v>113</v>
      </c>
      <c r="B95" s="34">
        <v>3.10760178</v>
      </c>
      <c r="C95" s="35">
        <v>1652.35</v>
      </c>
      <c r="D95" s="42">
        <f t="shared" ref="D95:E95" si="104">(B95-B96)/B96</f>
        <v>0.009143210238</v>
      </c>
      <c r="E95" s="42">
        <f t="shared" si="104"/>
        <v>0.003821245884</v>
      </c>
      <c r="F95" s="42">
        <f t="shared" si="4"/>
        <v>0.005321964354</v>
      </c>
    </row>
    <row r="96">
      <c r="A96" s="41" t="s">
        <v>114</v>
      </c>
      <c r="B96" s="34">
        <v>3.07944576</v>
      </c>
      <c r="C96" s="35">
        <v>1646.06</v>
      </c>
      <c r="D96" s="42">
        <f t="shared" ref="D96:E96" si="105">(B96-B97)/B97</f>
        <v>-0.0141886506</v>
      </c>
      <c r="E96" s="42">
        <f t="shared" si="105"/>
        <v>-0.005900364168</v>
      </c>
      <c r="F96" s="42">
        <f t="shared" si="4"/>
        <v>-0.008288286428</v>
      </c>
    </row>
    <row r="97">
      <c r="A97" s="41" t="s">
        <v>115</v>
      </c>
      <c r="B97" s="34">
        <v>3.12376781</v>
      </c>
      <c r="C97" s="35">
        <v>1655.83</v>
      </c>
      <c r="D97" s="42">
        <f t="shared" ref="D97:E97" si="106">(B97-B98)/B98</f>
        <v>-0.007958819558</v>
      </c>
      <c r="E97" s="42">
        <f t="shared" si="106"/>
        <v>-0.003304601161</v>
      </c>
      <c r="F97" s="42">
        <f t="shared" si="4"/>
        <v>-0.004654218398</v>
      </c>
    </row>
    <row r="98">
      <c r="A98" s="41" t="s">
        <v>116</v>
      </c>
      <c r="B98" s="34">
        <v>3.14882877</v>
      </c>
      <c r="C98" s="35">
        <v>1661.32</v>
      </c>
      <c r="D98" s="42">
        <f t="shared" ref="D98:E98" si="107">(B98-B99)/B99</f>
        <v>-0.03430352373</v>
      </c>
      <c r="E98" s="42">
        <f t="shared" si="107"/>
        <v>-0.01428156094</v>
      </c>
      <c r="F98" s="42">
        <f t="shared" si="4"/>
        <v>-0.02002196278</v>
      </c>
    </row>
    <row r="99">
      <c r="A99" s="41" t="s">
        <v>117</v>
      </c>
      <c r="B99" s="34">
        <v>3.26068164</v>
      </c>
      <c r="C99" s="35">
        <v>1685.39</v>
      </c>
      <c r="D99" s="42">
        <f t="shared" ref="D99:E99" si="108">(B99-B100)/B100</f>
        <v>-0.01245163546</v>
      </c>
      <c r="E99" s="42">
        <f t="shared" si="108"/>
        <v>-0.005176606696</v>
      </c>
      <c r="F99" s="42">
        <f t="shared" si="4"/>
        <v>-0.007275028769</v>
      </c>
    </row>
    <row r="100">
      <c r="A100" s="41" t="s">
        <v>118</v>
      </c>
      <c r="B100" s="34">
        <v>3.30179438</v>
      </c>
      <c r="C100" s="35">
        <v>1694.16</v>
      </c>
      <c r="D100" s="42">
        <f t="shared" ref="D100:E100" si="109">(B100-B101)/B101</f>
        <v>0.006634666048</v>
      </c>
      <c r="E100" s="42">
        <f t="shared" si="109"/>
        <v>0.002776018515</v>
      </c>
      <c r="F100" s="42">
        <f t="shared" si="4"/>
        <v>0.003858647534</v>
      </c>
    </row>
    <row r="101">
      <c r="A101" s="58">
        <v>41616.0</v>
      </c>
      <c r="B101" s="34">
        <v>3.28003246</v>
      </c>
      <c r="C101" s="35">
        <v>1689.47</v>
      </c>
      <c r="D101" s="42">
        <f t="shared" ref="D101:E101" si="110">(B101-B102)/B102</f>
        <v>-0.002794682808</v>
      </c>
      <c r="E101" s="42">
        <f t="shared" si="110"/>
        <v>-0.001152877464</v>
      </c>
      <c r="F101" s="42">
        <f t="shared" si="4"/>
        <v>-0.001641805344</v>
      </c>
    </row>
    <row r="102">
      <c r="A102" s="58">
        <v>41525.0</v>
      </c>
      <c r="B102" s="34">
        <v>3.2892248</v>
      </c>
      <c r="C102" s="35">
        <v>1691.42</v>
      </c>
      <c r="D102" s="42">
        <f t="shared" ref="D102:E102" si="111">(B102-B103)/B103</f>
        <v>-0.008595773337</v>
      </c>
      <c r="E102" s="42">
        <f t="shared" si="111"/>
        <v>-0.003569997879</v>
      </c>
      <c r="F102" s="42">
        <f t="shared" si="4"/>
        <v>-0.005025775458</v>
      </c>
    </row>
    <row r="103">
      <c r="A103" s="58">
        <v>41494.0</v>
      </c>
      <c r="B103" s="34">
        <v>3.31774337</v>
      </c>
      <c r="C103" s="35">
        <v>1697.48</v>
      </c>
      <c r="D103" s="42">
        <f t="shared" ref="D103:E103" si="112">(B103-B104)/B104</f>
        <v>0.009297379165</v>
      </c>
      <c r="E103" s="42">
        <f t="shared" si="112"/>
        <v>0.003885481782</v>
      </c>
      <c r="F103" s="42">
        <f t="shared" si="4"/>
        <v>0.005411897383</v>
      </c>
    </row>
    <row r="104">
      <c r="A104" s="58">
        <v>41463.0</v>
      </c>
      <c r="B104" s="34">
        <v>3.2871812</v>
      </c>
      <c r="C104" s="35">
        <v>1690.91</v>
      </c>
      <c r="D104" s="42">
        <f t="shared" ref="D104:E104" si="113">(B104-B105)/B105</f>
        <v>-0.009161907713</v>
      </c>
      <c r="E104" s="42">
        <f t="shared" si="113"/>
        <v>-0.003805887933</v>
      </c>
      <c r="F104" s="42">
        <f t="shared" si="4"/>
        <v>-0.005356019781</v>
      </c>
    </row>
    <row r="105">
      <c r="A105" s="58">
        <v>41433.0</v>
      </c>
      <c r="B105" s="34">
        <v>3.31757653</v>
      </c>
      <c r="C105" s="35">
        <v>1697.37</v>
      </c>
      <c r="D105" s="42">
        <f t="shared" ref="D105:E105" si="114">(B105-B106)/B106</f>
        <v>-0.01376303188</v>
      </c>
      <c r="E105" s="42">
        <f t="shared" si="114"/>
        <v>-0.005723022131</v>
      </c>
      <c r="F105" s="42">
        <f t="shared" si="4"/>
        <v>-0.008040009746</v>
      </c>
    </row>
    <row r="106">
      <c r="A106" s="58">
        <v>41402.0</v>
      </c>
      <c r="B106" s="34">
        <v>3.36387363</v>
      </c>
      <c r="C106" s="35">
        <v>1707.14</v>
      </c>
      <c r="D106" s="42">
        <f t="shared" ref="D106:E106" si="115">(B106-B107)/B107</f>
        <v>-0.003579340264</v>
      </c>
      <c r="E106" s="42">
        <f t="shared" si="115"/>
        <v>-0.001479817743</v>
      </c>
      <c r="F106" s="42">
        <f t="shared" si="4"/>
        <v>-0.002099522521</v>
      </c>
    </row>
    <row r="107">
      <c r="A107" s="58">
        <v>41313.0</v>
      </c>
      <c r="B107" s="34">
        <v>3.37595733</v>
      </c>
      <c r="C107" s="35">
        <v>1709.67</v>
      </c>
      <c r="D107" s="42">
        <f t="shared" ref="D107:E107" si="116">(B107-B108)/B108</f>
        <v>0.00390925301</v>
      </c>
      <c r="E107" s="42">
        <f t="shared" si="116"/>
        <v>0.001640429558</v>
      </c>
      <c r="F107" s="42">
        <f t="shared" si="4"/>
        <v>0.002268823451</v>
      </c>
    </row>
    <row r="108">
      <c r="A108" s="58">
        <v>41282.0</v>
      </c>
      <c r="B108" s="34">
        <v>3.36281125</v>
      </c>
      <c r="C108" s="35">
        <v>1706.87</v>
      </c>
      <c r="D108" s="42">
        <f t="shared" ref="D108:E108" si="117">(B108-B109)/B109</f>
        <v>0.03006956846</v>
      </c>
      <c r="E108" s="42">
        <f t="shared" si="117"/>
        <v>0.01254056106</v>
      </c>
      <c r="F108" s="42">
        <f t="shared" si="4"/>
        <v>0.01752900739</v>
      </c>
    </row>
    <row r="109">
      <c r="A109" s="41" t="s">
        <v>119</v>
      </c>
      <c r="B109" s="34">
        <v>3.26464479</v>
      </c>
      <c r="C109" s="35">
        <v>1685.73</v>
      </c>
      <c r="D109" s="42">
        <f t="shared" ref="D109:E109" si="118">(B109-B110)/B110</f>
        <v>-0.0003551865728</v>
      </c>
      <c r="E109" s="42">
        <f t="shared" si="118"/>
        <v>-0.0001364207929</v>
      </c>
      <c r="F109" s="42">
        <f t="shared" si="4"/>
        <v>-0.0002187657799</v>
      </c>
    </row>
    <row r="110">
      <c r="A110" s="41" t="s">
        <v>120</v>
      </c>
      <c r="B110" s="34">
        <v>3.26580476</v>
      </c>
      <c r="C110" s="35">
        <v>1685.96</v>
      </c>
      <c r="D110" s="42">
        <f t="shared" ref="D110:E110" si="119">(B110-B111)/B111</f>
        <v>0.000869374135</v>
      </c>
      <c r="E110" s="42">
        <f t="shared" si="119"/>
        <v>0.0003738140305</v>
      </c>
      <c r="F110" s="42">
        <f t="shared" si="4"/>
        <v>0.0004955601045</v>
      </c>
    </row>
    <row r="111">
      <c r="A111" s="41" t="s">
        <v>121</v>
      </c>
      <c r="B111" s="34">
        <v>3.26296802</v>
      </c>
      <c r="C111" s="35">
        <v>1685.33</v>
      </c>
      <c r="D111" s="42">
        <f t="shared" ref="D111:E111" si="120">(B111-B112)/B112</f>
        <v>-0.008994169154</v>
      </c>
      <c r="E111" s="42">
        <f t="shared" si="120"/>
        <v>-0.003735997399</v>
      </c>
      <c r="F111" s="42">
        <f t="shared" si="4"/>
        <v>-0.005258171755</v>
      </c>
    </row>
    <row r="112">
      <c r="A112" s="41" t="s">
        <v>122</v>
      </c>
      <c r="B112" s="34">
        <v>3.29258206</v>
      </c>
      <c r="C112" s="35">
        <v>1691.65</v>
      </c>
      <c r="D112" s="42">
        <f t="shared" ref="D112:E112" si="121">(B112-B113)/B113</f>
        <v>0.001960092448</v>
      </c>
      <c r="E112" s="42">
        <f t="shared" si="121"/>
        <v>0.0008282798403</v>
      </c>
      <c r="F112" s="42">
        <f t="shared" si="4"/>
        <v>0.001131812608</v>
      </c>
    </row>
    <row r="113">
      <c r="A113" s="41" t="s">
        <v>123</v>
      </c>
      <c r="B113" s="34">
        <v>3.28614092</v>
      </c>
      <c r="C113" s="35">
        <v>1690.25</v>
      </c>
      <c r="D113" s="42">
        <f t="shared" ref="D113:E113" si="122">(B113-B114)/B114</f>
        <v>0.006107672008</v>
      </c>
      <c r="E113" s="42">
        <f t="shared" si="122"/>
        <v>0.002556437358</v>
      </c>
      <c r="F113" s="42">
        <f t="shared" si="4"/>
        <v>0.003551234649</v>
      </c>
    </row>
    <row r="114">
      <c r="A114" s="41" t="s">
        <v>124</v>
      </c>
      <c r="B114" s="34">
        <v>3.26619209</v>
      </c>
      <c r="C114" s="35">
        <v>1685.94</v>
      </c>
      <c r="D114" s="42">
        <f t="shared" ref="D114:E114" si="123">(B114-B115)/B115</f>
        <v>-0.009174606685</v>
      </c>
      <c r="E114" s="42">
        <f t="shared" si="123"/>
        <v>-0.003811178275</v>
      </c>
      <c r="F114" s="42">
        <f t="shared" si="4"/>
        <v>-0.00536342841</v>
      </c>
    </row>
    <row r="115">
      <c r="A115" s="41" t="s">
        <v>125</v>
      </c>
      <c r="B115" s="34">
        <v>3.29643559</v>
      </c>
      <c r="C115" s="35">
        <v>1692.39</v>
      </c>
      <c r="D115" s="42">
        <f t="shared" ref="D115:E115" si="124">(B115-B116)/B116</f>
        <v>-0.004472405637</v>
      </c>
      <c r="E115" s="42">
        <f t="shared" si="124"/>
        <v>-0.001851928306</v>
      </c>
      <c r="F115" s="42">
        <f t="shared" si="4"/>
        <v>-0.002620477332</v>
      </c>
    </row>
    <row r="116">
      <c r="A116" s="41" t="s">
        <v>126</v>
      </c>
      <c r="B116" s="34">
        <v>3.31124482</v>
      </c>
      <c r="C116" s="35">
        <v>1695.53</v>
      </c>
      <c r="D116" s="42">
        <f t="shared" ref="D116:E116" si="125">(B116-B117)/B117</f>
        <v>0.004851395227</v>
      </c>
      <c r="E116" s="42">
        <f t="shared" si="125"/>
        <v>0.002032988789</v>
      </c>
      <c r="F116" s="42">
        <f t="shared" si="4"/>
        <v>0.002818406438</v>
      </c>
    </row>
    <row r="117">
      <c r="A117" s="41" t="s">
        <v>127</v>
      </c>
      <c r="B117" s="34">
        <v>3.29525822</v>
      </c>
      <c r="C117" s="35">
        <v>1692.09</v>
      </c>
      <c r="D117" s="42">
        <f t="shared" ref="D117:E117" si="126">(B117-B118)/B118</f>
        <v>0.003836386394</v>
      </c>
      <c r="E117" s="42">
        <f t="shared" si="126"/>
        <v>0.001610067658</v>
      </c>
      <c r="F117" s="42">
        <f t="shared" si="4"/>
        <v>0.002226318736</v>
      </c>
    </row>
    <row r="118">
      <c r="A118" s="41" t="s">
        <v>128</v>
      </c>
      <c r="B118" s="34">
        <v>3.28266465</v>
      </c>
      <c r="C118" s="35">
        <v>1689.37</v>
      </c>
      <c r="D118" s="42">
        <f t="shared" ref="D118:E118" si="127">(B118-B119)/B119</f>
        <v>0.01205139372</v>
      </c>
      <c r="E118" s="42">
        <f t="shared" si="127"/>
        <v>0.005032988084</v>
      </c>
      <c r="F118" s="42">
        <f t="shared" si="4"/>
        <v>0.00701840564</v>
      </c>
    </row>
    <row r="119">
      <c r="A119" s="41" t="s">
        <v>129</v>
      </c>
      <c r="B119" s="34">
        <v>3.24357505</v>
      </c>
      <c r="C119" s="35">
        <v>1680.91</v>
      </c>
      <c r="D119" s="42">
        <f t="shared" ref="D119:E119" si="128">(B119-B120)/B120</f>
        <v>0.006629898737</v>
      </c>
      <c r="E119" s="42">
        <f t="shared" si="128"/>
        <v>0.002774032668</v>
      </c>
      <c r="F119" s="42">
        <f t="shared" si="4"/>
        <v>0.00385586607</v>
      </c>
    </row>
    <row r="120">
      <c r="A120" s="41" t="s">
        <v>130</v>
      </c>
      <c r="B120" s="34">
        <v>3.22221211</v>
      </c>
      <c r="C120" s="35">
        <v>1676.26</v>
      </c>
      <c r="D120" s="42">
        <f t="shared" ref="D120:E120" si="129">(B120-B121)/B121</f>
        <v>-0.008928815923</v>
      </c>
      <c r="E120" s="42">
        <f t="shared" si="129"/>
        <v>-0.003708766716</v>
      </c>
      <c r="F120" s="42">
        <f t="shared" si="4"/>
        <v>-0.005220049207</v>
      </c>
    </row>
    <row r="121">
      <c r="A121" s="41" t="s">
        <v>131</v>
      </c>
      <c r="B121" s="34">
        <v>3.25124185</v>
      </c>
      <c r="C121" s="35">
        <v>1682.5</v>
      </c>
      <c r="D121" s="42">
        <f t="shared" ref="D121:E121" si="130">(B121-B122)/B122</f>
        <v>0.003271848576</v>
      </c>
      <c r="E121" s="42">
        <f t="shared" si="130"/>
        <v>0.001374844512</v>
      </c>
      <c r="F121" s="42">
        <f t="shared" si="4"/>
        <v>0.001897004065</v>
      </c>
    </row>
    <row r="122">
      <c r="A122" s="58">
        <v>41615.0</v>
      </c>
      <c r="B122" s="34">
        <v>3.24063897</v>
      </c>
      <c r="C122" s="35">
        <v>1680.19</v>
      </c>
      <c r="D122" s="42">
        <f t="shared" ref="D122:E122" si="131">(B122-B123)/B123</f>
        <v>0.00737989379</v>
      </c>
      <c r="E122" s="42">
        <f t="shared" si="131"/>
        <v>0.00308653031</v>
      </c>
      <c r="F122" s="42">
        <f t="shared" si="4"/>
        <v>0.00429336348</v>
      </c>
    </row>
    <row r="123">
      <c r="A123" s="58">
        <v>41585.0</v>
      </c>
      <c r="B123" s="34">
        <v>3.2168986</v>
      </c>
      <c r="C123" s="35">
        <v>1675.02</v>
      </c>
      <c r="D123" s="42">
        <f t="shared" ref="D123:E123" si="132">(B123-B124)/B124</f>
        <v>0.03250238622</v>
      </c>
      <c r="E123" s="42">
        <f t="shared" si="132"/>
        <v>0.01355423509</v>
      </c>
      <c r="F123" s="42">
        <f t="shared" si="4"/>
        <v>0.01894815112</v>
      </c>
    </row>
    <row r="124">
      <c r="A124" s="58">
        <v>41554.0</v>
      </c>
      <c r="B124" s="34">
        <v>3.11563309</v>
      </c>
      <c r="C124" s="35">
        <v>1652.62</v>
      </c>
      <c r="D124" s="42">
        <f t="shared" ref="D124:E124" si="133">(B124-B125)/B125</f>
        <v>0.0004079743434</v>
      </c>
      <c r="E124" s="42">
        <f t="shared" si="133"/>
        <v>0.0001815628934</v>
      </c>
      <c r="F124" s="42">
        <f t="shared" si="4"/>
        <v>0.00022641145</v>
      </c>
    </row>
    <row r="125">
      <c r="A125" s="58">
        <v>41524.0</v>
      </c>
      <c r="B125" s="34">
        <v>3.11436251</v>
      </c>
      <c r="C125" s="35">
        <v>1652.32</v>
      </c>
      <c r="D125" s="42">
        <f t="shared" ref="D125:E125" si="134">(B125-B126)/B126</f>
        <v>0.01732345256</v>
      </c>
      <c r="E125" s="42">
        <f t="shared" si="134"/>
        <v>0.00722967948</v>
      </c>
      <c r="F125" s="42">
        <f t="shared" si="4"/>
        <v>0.01009377308</v>
      </c>
    </row>
    <row r="126">
      <c r="A126" s="58">
        <v>41493.0</v>
      </c>
      <c r="B126" s="34">
        <v>3.06132971</v>
      </c>
      <c r="C126" s="35">
        <v>1640.46</v>
      </c>
      <c r="D126" s="42">
        <f t="shared" ref="D126:E126" si="135">(B126-B127)/B127</f>
        <v>0.01257601383</v>
      </c>
      <c r="E126" s="42">
        <f t="shared" si="135"/>
        <v>0.005251579457</v>
      </c>
      <c r="F126" s="42">
        <f t="shared" si="4"/>
        <v>0.007324434369</v>
      </c>
    </row>
    <row r="127">
      <c r="A127" s="58">
        <v>41401.0</v>
      </c>
      <c r="B127" s="34">
        <v>3.02330854</v>
      </c>
      <c r="C127" s="35">
        <v>1631.89</v>
      </c>
      <c r="D127" s="42">
        <f t="shared" ref="D127:E127" si="136">(B127-B128)/B128</f>
        <v>0.02445640912</v>
      </c>
      <c r="E127" s="42">
        <f t="shared" si="136"/>
        <v>0.01020174445</v>
      </c>
      <c r="F127" s="42">
        <f t="shared" si="4"/>
        <v>0.01425466467</v>
      </c>
    </row>
    <row r="128">
      <c r="A128" s="58">
        <v>41340.0</v>
      </c>
      <c r="B128" s="34">
        <v>2.95113439</v>
      </c>
      <c r="C128" s="35">
        <v>1615.41</v>
      </c>
      <c r="D128" s="42">
        <f t="shared" ref="D128:E128" si="137">(B128-B129)/B129</f>
        <v>0.001949818955</v>
      </c>
      <c r="E128" s="42">
        <f t="shared" si="137"/>
        <v>0.0008239988105</v>
      </c>
      <c r="F128" s="42">
        <f t="shared" si="4"/>
        <v>0.001125820144</v>
      </c>
    </row>
    <row r="129">
      <c r="A129" s="58">
        <v>41312.0</v>
      </c>
      <c r="B129" s="34">
        <v>2.94539141</v>
      </c>
      <c r="C129" s="35">
        <v>1614.08</v>
      </c>
      <c r="D129" s="42">
        <f t="shared" ref="D129:E129" si="138">(B129-B130)/B130</f>
        <v>-0.00133555061</v>
      </c>
      <c r="E129" s="42">
        <f t="shared" si="138"/>
        <v>-0.000544905137</v>
      </c>
      <c r="F129" s="42">
        <f t="shared" si="4"/>
        <v>-0.0007906454725</v>
      </c>
    </row>
    <row r="130">
      <c r="A130" s="58">
        <v>41281.0</v>
      </c>
      <c r="B130" s="34">
        <v>2.94933039</v>
      </c>
      <c r="C130" s="35">
        <v>1614.96</v>
      </c>
      <c r="D130" s="42">
        <f t="shared" ref="D130:E130" si="139">(B130-B131)/B131</f>
        <v>0.01294131939</v>
      </c>
      <c r="E130" s="42">
        <f t="shared" si="139"/>
        <v>0.005403790124</v>
      </c>
      <c r="F130" s="42">
        <f t="shared" si="4"/>
        <v>0.007537529262</v>
      </c>
    </row>
    <row r="131">
      <c r="A131" s="41" t="s">
        <v>132</v>
      </c>
      <c r="B131" s="34">
        <v>2.9116498</v>
      </c>
      <c r="C131" s="35">
        <v>1606.28</v>
      </c>
      <c r="D131" s="42">
        <f t="shared" ref="D131:E131" si="140">(B131-B132)/B132</f>
        <v>-0.01032284348</v>
      </c>
      <c r="E131" s="42">
        <f t="shared" si="140"/>
        <v>-0.004289610712</v>
      </c>
      <c r="F131" s="42">
        <f t="shared" si="4"/>
        <v>-0.006033232764</v>
      </c>
    </row>
    <row r="132">
      <c r="A132" s="41" t="s">
        <v>133</v>
      </c>
      <c r="B132" s="34">
        <v>2.94201981</v>
      </c>
      <c r="C132" s="35">
        <v>1613.2</v>
      </c>
      <c r="D132" s="42">
        <f t="shared" ref="D132:E132" si="141">(B132-B133)/B133</f>
        <v>0.01485190228</v>
      </c>
      <c r="E132" s="42">
        <f t="shared" si="141"/>
        <v>0.006199867769</v>
      </c>
      <c r="F132" s="42">
        <f t="shared" si="4"/>
        <v>0.008652034513</v>
      </c>
    </row>
    <row r="133">
      <c r="A133" s="41" t="s">
        <v>134</v>
      </c>
      <c r="B133" s="34">
        <v>2.89896467</v>
      </c>
      <c r="C133" s="35">
        <v>1603.26</v>
      </c>
      <c r="D133" s="42">
        <f t="shared" ref="D133:E133" si="142">(B133-B134)/B134</f>
        <v>0.02298942141</v>
      </c>
      <c r="E133" s="42">
        <f t="shared" si="142"/>
        <v>0.00959049892</v>
      </c>
      <c r="F133" s="42">
        <f t="shared" si="4"/>
        <v>0.01339892249</v>
      </c>
    </row>
    <row r="134">
      <c r="A134" s="41" t="s">
        <v>135</v>
      </c>
      <c r="B134" s="34">
        <v>2.83381686</v>
      </c>
      <c r="C134" s="35">
        <v>1588.03</v>
      </c>
      <c r="D134" s="42">
        <f t="shared" ref="D134:E134" si="143">(B134-B135)/B135</f>
        <v>0.02276557675</v>
      </c>
      <c r="E134" s="42">
        <f t="shared" si="143"/>
        <v>0.009497231563</v>
      </c>
      <c r="F134" s="42">
        <f t="shared" si="4"/>
        <v>0.01326834518</v>
      </c>
    </row>
    <row r="135">
      <c r="A135" s="41" t="s">
        <v>136</v>
      </c>
      <c r="B135" s="34">
        <v>2.77073938</v>
      </c>
      <c r="C135" s="35">
        <v>1573.09</v>
      </c>
      <c r="D135" s="42">
        <f t="shared" ref="D135:E135" si="144">(B135-B136)/B136</f>
        <v>-0.02917568197</v>
      </c>
      <c r="E135" s="42">
        <f t="shared" si="144"/>
        <v>-0.01214496085</v>
      </c>
      <c r="F135" s="42">
        <f t="shared" si="4"/>
        <v>-0.01703072113</v>
      </c>
    </row>
    <row r="136">
      <c r="A136" s="41" t="s">
        <v>137</v>
      </c>
      <c r="B136" s="34">
        <v>2.85400698</v>
      </c>
      <c r="C136" s="35">
        <v>1592.43</v>
      </c>
      <c r="D136" s="42">
        <f t="shared" ref="D136:E136" si="145">(B136-B137)/B137</f>
        <v>0.006379513701</v>
      </c>
      <c r="E136" s="42">
        <f t="shared" si="145"/>
        <v>0.002669705766</v>
      </c>
      <c r="F136" s="42">
        <f t="shared" si="4"/>
        <v>0.003709807935</v>
      </c>
    </row>
    <row r="137">
      <c r="A137" s="41" t="s">
        <v>138</v>
      </c>
      <c r="B137" s="34">
        <v>2.83591522</v>
      </c>
      <c r="C137" s="35">
        <v>1588.19</v>
      </c>
      <c r="D137" s="42">
        <f t="shared" ref="D137:E137" si="146">(B137-B138)/B138</f>
        <v>-0.06005245535</v>
      </c>
      <c r="E137" s="42">
        <f t="shared" si="146"/>
        <v>-0.02501028282</v>
      </c>
      <c r="F137" s="42">
        <f t="shared" si="4"/>
        <v>-0.03504217252</v>
      </c>
    </row>
    <row r="138">
      <c r="A138" s="41" t="s">
        <v>139</v>
      </c>
      <c r="B138" s="34">
        <v>3.01709945</v>
      </c>
      <c r="C138" s="35">
        <v>1628.93</v>
      </c>
      <c r="D138" s="42">
        <f t="shared" ref="D138:E138" si="147">(B138-B139)/B139</f>
        <v>-0.03327131115</v>
      </c>
      <c r="E138" s="42">
        <f t="shared" si="147"/>
        <v>-0.01385147202</v>
      </c>
      <c r="F138" s="42">
        <f t="shared" si="4"/>
        <v>-0.01941983913</v>
      </c>
    </row>
    <row r="139">
      <c r="A139" s="41" t="s">
        <v>140</v>
      </c>
      <c r="B139" s="34">
        <v>3.12093712</v>
      </c>
      <c r="C139" s="35">
        <v>1651.81</v>
      </c>
      <c r="D139" s="42">
        <f t="shared" ref="D139:E139" si="148">(B139-B140)/B140</f>
        <v>0.01867097336</v>
      </c>
      <c r="E139" s="42">
        <f t="shared" si="148"/>
        <v>0.007791146037</v>
      </c>
      <c r="F139" s="42">
        <f t="shared" si="4"/>
        <v>0.01087982732</v>
      </c>
    </row>
    <row r="140">
      <c r="A140" s="41" t="s">
        <v>141</v>
      </c>
      <c r="B140" s="34">
        <v>3.06373422</v>
      </c>
      <c r="C140" s="35">
        <v>1639.04</v>
      </c>
      <c r="D140" s="42">
        <f t="shared" ref="D140:E140" si="149">(B140-B141)/B141</f>
        <v>0.01813381178</v>
      </c>
      <c r="E140" s="42">
        <f t="shared" si="149"/>
        <v>0.007567328321</v>
      </c>
      <c r="F140" s="42">
        <f t="shared" si="4"/>
        <v>0.01056648345</v>
      </c>
    </row>
    <row r="141">
      <c r="A141" s="41" t="s">
        <v>142</v>
      </c>
      <c r="B141" s="34">
        <v>3.00916656</v>
      </c>
      <c r="C141" s="35">
        <v>1626.73</v>
      </c>
      <c r="D141" s="42">
        <f t="shared" ref="D141:E141" si="150">(B141-B142)/B142</f>
        <v>-0.01415180951</v>
      </c>
      <c r="E141" s="42">
        <f t="shared" si="150"/>
        <v>-0.005885013078</v>
      </c>
      <c r="F141" s="42">
        <f t="shared" si="4"/>
        <v>-0.008266796427</v>
      </c>
    </row>
    <row r="142">
      <c r="A142" s="41" t="s">
        <v>143</v>
      </c>
      <c r="B142" s="34">
        <v>3.05236302</v>
      </c>
      <c r="C142" s="35">
        <v>1636.36</v>
      </c>
      <c r="D142" s="42">
        <f t="shared" ref="D142:E142" si="151">(B142-B143)/B143</f>
        <v>0.03545457183</v>
      </c>
      <c r="E142" s="42">
        <f t="shared" si="151"/>
        <v>0.01478431275</v>
      </c>
      <c r="F142" s="42">
        <f t="shared" si="4"/>
        <v>0.02067025908</v>
      </c>
    </row>
    <row r="143">
      <c r="A143" s="58">
        <v>41614.0</v>
      </c>
      <c r="B143" s="34">
        <v>2.94784832</v>
      </c>
      <c r="C143" s="35">
        <v>1612.52</v>
      </c>
      <c r="D143" s="42">
        <f t="shared" ref="D143:E143" si="152">(B143-B144)/B144</f>
        <v>-0.02011473232</v>
      </c>
      <c r="E143" s="42">
        <f t="shared" si="152"/>
        <v>-0.008369564549</v>
      </c>
      <c r="F143" s="42">
        <f t="shared" si="4"/>
        <v>-0.01174516777</v>
      </c>
    </row>
    <row r="144">
      <c r="A144" s="58">
        <v>41584.0</v>
      </c>
      <c r="B144" s="34">
        <v>3.00836069</v>
      </c>
      <c r="C144" s="35">
        <v>1626.13</v>
      </c>
      <c r="D144" s="42">
        <f t="shared" ref="D144:E144" si="153">(B144-B145)/B145</f>
        <v>-0.02439578156</v>
      </c>
      <c r="E144" s="42">
        <f t="shared" si="153"/>
        <v>-0.01015333483</v>
      </c>
      <c r="F144" s="42">
        <f t="shared" si="4"/>
        <v>-0.01424244673</v>
      </c>
    </row>
    <row r="145">
      <c r="A145" s="58">
        <v>41553.0</v>
      </c>
      <c r="B145" s="34">
        <v>3.08358721</v>
      </c>
      <c r="C145" s="35">
        <v>1642.81</v>
      </c>
      <c r="D145" s="42">
        <f t="shared" ref="D145:E145" si="154">(B145-B146)/B146</f>
        <v>-0.0008602079755</v>
      </c>
      <c r="E145" s="42">
        <f t="shared" si="154"/>
        <v>-0.0003468461342</v>
      </c>
      <c r="F145" s="42">
        <f t="shared" si="4"/>
        <v>-0.0005133618413</v>
      </c>
    </row>
    <row r="146">
      <c r="A146" s="58">
        <v>41461.0</v>
      </c>
      <c r="B146" s="34">
        <v>3.08624202</v>
      </c>
      <c r="C146" s="35">
        <v>1643.38</v>
      </c>
      <c r="D146" s="42">
        <f t="shared" ref="D146:E146" si="155">(B146-B147)/B147</f>
        <v>0.03076799918</v>
      </c>
      <c r="E146" s="42">
        <f t="shared" si="155"/>
        <v>0.0128315748</v>
      </c>
      <c r="F146" s="42">
        <f t="shared" si="4"/>
        <v>0.01793642438</v>
      </c>
    </row>
    <row r="147">
      <c r="A147" s="58">
        <v>41431.0</v>
      </c>
      <c r="B147" s="34">
        <v>2.99411897</v>
      </c>
      <c r="C147" s="35">
        <v>1622.56</v>
      </c>
      <c r="D147" s="42">
        <f t="shared" ref="D147:E147" si="156">(B147-B148)/B148</f>
        <v>0.02034887743</v>
      </c>
      <c r="E147" s="42">
        <f t="shared" si="156"/>
        <v>0.008490272857</v>
      </c>
      <c r="F147" s="42">
        <f t="shared" si="4"/>
        <v>0.01185860457</v>
      </c>
    </row>
    <row r="148">
      <c r="A148" s="58">
        <v>41400.0</v>
      </c>
      <c r="B148" s="34">
        <v>2.93440708</v>
      </c>
      <c r="C148" s="35">
        <v>1608.9</v>
      </c>
      <c r="D148" s="42">
        <f t="shared" ref="D148:E148" si="157">(B148-B149)/B149</f>
        <v>-0.0330991626</v>
      </c>
      <c r="E148" s="42">
        <f t="shared" si="157"/>
        <v>-0.01377974476</v>
      </c>
      <c r="F148" s="42">
        <f t="shared" si="4"/>
        <v>-0.01931941785</v>
      </c>
    </row>
    <row r="149">
      <c r="A149" s="58">
        <v>41370.0</v>
      </c>
      <c r="B149" s="34">
        <v>3.03485835</v>
      </c>
      <c r="C149" s="35">
        <v>1631.38</v>
      </c>
      <c r="D149" s="42">
        <f t="shared" ref="D149:E149" si="158">(B149-B150)/B150</f>
        <v>-0.01325365908</v>
      </c>
      <c r="E149" s="42">
        <f t="shared" si="158"/>
        <v>-0.005510783824</v>
      </c>
      <c r="F149" s="42">
        <f t="shared" si="4"/>
        <v>-0.007742875252</v>
      </c>
    </row>
    <row r="150">
      <c r="A150" s="58">
        <v>41339.0</v>
      </c>
      <c r="B150" s="34">
        <v>3.07562159</v>
      </c>
      <c r="C150" s="35">
        <v>1640.42</v>
      </c>
      <c r="D150" s="42">
        <f t="shared" ref="D150:E150" si="159">(B150-B151)/B151</f>
        <v>0.01421851432</v>
      </c>
      <c r="E150" s="42">
        <f t="shared" si="159"/>
        <v>0.005935955456</v>
      </c>
      <c r="F150" s="42">
        <f t="shared" si="4"/>
        <v>0.008282558869</v>
      </c>
    </row>
    <row r="151">
      <c r="A151" s="41" t="s">
        <v>144</v>
      </c>
      <c r="B151" s="34">
        <v>3.03250389</v>
      </c>
      <c r="C151" s="35">
        <v>1630.74</v>
      </c>
      <c r="D151" s="42">
        <f t="shared" ref="D151:E151" si="160">(B151-B152)/B152</f>
        <v>-0.0343650951</v>
      </c>
      <c r="E151" s="42">
        <f t="shared" si="160"/>
        <v>-0.01430721526</v>
      </c>
      <c r="F151" s="42">
        <f t="shared" si="4"/>
        <v>-0.02005787984</v>
      </c>
    </row>
    <row r="152">
      <c r="A152" s="41" t="s">
        <v>145</v>
      </c>
      <c r="B152" s="34">
        <v>3.14042489</v>
      </c>
      <c r="C152" s="35">
        <v>1654.41</v>
      </c>
      <c r="D152" s="42">
        <f t="shared" ref="D152:E152" si="161">(B152-B153)/B153</f>
        <v>0.008780979504</v>
      </c>
      <c r="E152" s="42">
        <f t="shared" si="161"/>
        <v>0.003670314737</v>
      </c>
      <c r="F152" s="42">
        <f t="shared" si="4"/>
        <v>0.005110664767</v>
      </c>
    </row>
    <row r="153">
      <c r="A153" s="41" t="s">
        <v>146</v>
      </c>
      <c r="B153" s="34">
        <v>3.11308892</v>
      </c>
      <c r="C153" s="35">
        <v>1648.36</v>
      </c>
      <c r="D153" s="42">
        <f t="shared" ref="D153:E153" si="162">(B153-B154)/B154</f>
        <v>-0.01694283005</v>
      </c>
      <c r="E153" s="42">
        <f t="shared" si="162"/>
        <v>-0.007047938026</v>
      </c>
      <c r="F153" s="42">
        <f t="shared" si="4"/>
        <v>-0.009894892027</v>
      </c>
    </row>
    <row r="154">
      <c r="A154" s="41" t="s">
        <v>147</v>
      </c>
      <c r="B154" s="34">
        <v>3.1667425</v>
      </c>
      <c r="C154" s="35">
        <v>1660.06</v>
      </c>
      <c r="D154" s="42">
        <f t="shared" ref="D154:E154" si="163">(B154-B155)/B155</f>
        <v>0.01519045571</v>
      </c>
      <c r="E154" s="42">
        <f t="shared" si="163"/>
        <v>0.006340931135</v>
      </c>
      <c r="F154" s="42">
        <f t="shared" si="4"/>
        <v>0.008849524576</v>
      </c>
    </row>
    <row r="155">
      <c r="A155" s="41" t="s">
        <v>148</v>
      </c>
      <c r="B155" s="34">
        <v>3.11935803</v>
      </c>
      <c r="C155" s="35">
        <v>1649.6</v>
      </c>
      <c r="D155" s="42">
        <f t="shared" ref="D155:E155" si="164">(B155-B156)/B156</f>
        <v>-0.001351005161</v>
      </c>
      <c r="E155" s="42">
        <f t="shared" si="164"/>
        <v>-0.0005513447359</v>
      </c>
      <c r="F155" s="42">
        <f t="shared" si="4"/>
        <v>-0.0007996604255</v>
      </c>
    </row>
    <row r="156">
      <c r="A156" s="41" t="s">
        <v>149</v>
      </c>
      <c r="B156" s="34">
        <v>3.123578</v>
      </c>
      <c r="C156" s="35">
        <v>1650.51</v>
      </c>
      <c r="D156" s="42">
        <f t="shared" ref="D156:E156" si="165">(B156-B157)/B157</f>
        <v>-0.007045023218</v>
      </c>
      <c r="E156" s="42">
        <f t="shared" si="165"/>
        <v>-0.002923852962</v>
      </c>
      <c r="F156" s="42">
        <f t="shared" si="4"/>
        <v>-0.004121170257</v>
      </c>
    </row>
    <row r="157">
      <c r="A157" s="41" t="s">
        <v>150</v>
      </c>
      <c r="B157" s="34">
        <v>3.14573981</v>
      </c>
      <c r="C157" s="35">
        <v>1655.35</v>
      </c>
      <c r="D157" s="42">
        <f t="shared" ref="D157:E157" si="166">(B157-B158)/B158</f>
        <v>-0.0198844719</v>
      </c>
      <c r="E157" s="42">
        <f t="shared" si="166"/>
        <v>-0.008273622661</v>
      </c>
      <c r="F157" s="42">
        <f t="shared" si="4"/>
        <v>-0.01161084924</v>
      </c>
    </row>
    <row r="158">
      <c r="A158" s="41" t="s">
        <v>151</v>
      </c>
      <c r="B158" s="34">
        <v>3.20956022</v>
      </c>
      <c r="C158" s="35">
        <v>1669.16</v>
      </c>
      <c r="D158" s="42">
        <f t="shared" ref="D158:E158" si="167">(B158-B159)/B159</f>
        <v>0.004105954513</v>
      </c>
      <c r="E158" s="42">
        <f t="shared" si="167"/>
        <v>0.00172238926</v>
      </c>
      <c r="F158" s="42">
        <f t="shared" si="4"/>
        <v>0.002383565253</v>
      </c>
    </row>
    <row r="159">
      <c r="A159" s="41" t="s">
        <v>152</v>
      </c>
      <c r="B159" s="34">
        <v>3.1964358</v>
      </c>
      <c r="C159" s="35">
        <v>1666.29</v>
      </c>
      <c r="D159" s="42">
        <f t="shared" ref="D159:E159" si="168">(B159-B160)/B160</f>
        <v>-0.001726159913</v>
      </c>
      <c r="E159" s="42">
        <f t="shared" si="168"/>
        <v>-0.0007076589084</v>
      </c>
      <c r="F159" s="42">
        <f t="shared" si="4"/>
        <v>-0.001018501004</v>
      </c>
    </row>
    <row r="160">
      <c r="A160" s="41" t="s">
        <v>153</v>
      </c>
      <c r="B160" s="34">
        <v>3.2019629</v>
      </c>
      <c r="C160" s="35">
        <v>1667.47</v>
      </c>
      <c r="D160" s="42">
        <f t="shared" ref="D160:E160" si="169">(B160-B161)/B161</f>
        <v>0.02469245573</v>
      </c>
      <c r="E160" s="42">
        <f t="shared" si="169"/>
        <v>0.01030009634</v>
      </c>
      <c r="F160" s="42">
        <f t="shared" si="4"/>
        <v>0.0143923594</v>
      </c>
    </row>
    <row r="161">
      <c r="A161" s="41" t="s">
        <v>154</v>
      </c>
      <c r="B161" s="34">
        <v>3.12480382</v>
      </c>
      <c r="C161" s="35">
        <v>1650.47</v>
      </c>
      <c r="D161" s="42">
        <f t="shared" ref="D161:E161" si="170">(B161-B162)/B162</f>
        <v>-0.01205107154</v>
      </c>
      <c r="E161" s="42">
        <f t="shared" si="170"/>
        <v>-0.005009705928</v>
      </c>
      <c r="F161" s="42">
        <f t="shared" si="4"/>
        <v>-0.007041365607</v>
      </c>
    </row>
    <row r="162">
      <c r="A162" s="41" t="s">
        <v>155</v>
      </c>
      <c r="B162" s="34">
        <v>3.1629204</v>
      </c>
      <c r="C162" s="35">
        <v>1658.78</v>
      </c>
      <c r="D162" s="42">
        <f t="shared" ref="D162:E162" si="171">(B162-B163)/B163</f>
        <v>0.01224605646</v>
      </c>
      <c r="E162" s="42">
        <f t="shared" si="171"/>
        <v>0.005114097701</v>
      </c>
      <c r="F162" s="42">
        <f t="shared" si="4"/>
        <v>0.00713195876</v>
      </c>
    </row>
    <row r="163">
      <c r="A163" s="41" t="s">
        <v>156</v>
      </c>
      <c r="B163" s="34">
        <v>3.12465569</v>
      </c>
      <c r="C163" s="35">
        <v>1650.34</v>
      </c>
      <c r="D163" s="42">
        <f t="shared" ref="D163:E163" si="172">(B163-B164)/B164</f>
        <v>0.02431346921</v>
      </c>
      <c r="E163" s="42">
        <f t="shared" si="172"/>
        <v>0.01014218648</v>
      </c>
      <c r="F163" s="42">
        <f t="shared" si="4"/>
        <v>0.01417128274</v>
      </c>
    </row>
    <row r="164">
      <c r="A164" s="41" t="s">
        <v>157</v>
      </c>
      <c r="B164" s="34">
        <v>3.05048775</v>
      </c>
      <c r="C164" s="35">
        <v>1633.77</v>
      </c>
      <c r="D164" s="42">
        <f t="shared" ref="D164:E164" si="173">(B164-B165)/B165</f>
        <v>0.00007505592616</v>
      </c>
      <c r="E164" s="42">
        <f t="shared" si="173"/>
        <v>0.00004284752403</v>
      </c>
      <c r="F164" s="42">
        <f t="shared" si="4"/>
        <v>0.00003220840213</v>
      </c>
    </row>
    <row r="165">
      <c r="A165" s="58">
        <v>41552.0</v>
      </c>
      <c r="B165" s="34">
        <v>3.05025881</v>
      </c>
      <c r="C165" s="35">
        <v>1633.7</v>
      </c>
      <c r="D165" s="42">
        <f t="shared" ref="D165:E165" si="174">(B165-B166)/B166</f>
        <v>0.01034433267</v>
      </c>
      <c r="E165" s="42">
        <f t="shared" si="174"/>
        <v>0.004321712456</v>
      </c>
      <c r="F165" s="42">
        <f t="shared" si="4"/>
        <v>0.006022620212</v>
      </c>
    </row>
    <row r="166">
      <c r="A166" s="58">
        <v>41522.0</v>
      </c>
      <c r="B166" s="34">
        <v>3.01902897</v>
      </c>
      <c r="C166" s="35">
        <v>1626.67</v>
      </c>
      <c r="D166" s="42">
        <f t="shared" ref="D166:E166" si="175">(B166-B167)/B167</f>
        <v>-0.008876979229</v>
      </c>
      <c r="E166" s="42">
        <f t="shared" si="175"/>
        <v>-0.003687166578</v>
      </c>
      <c r="F166" s="42">
        <f t="shared" si="4"/>
        <v>-0.005189812651</v>
      </c>
    </row>
    <row r="167">
      <c r="A167" s="58">
        <v>41491.0</v>
      </c>
      <c r="B167" s="34">
        <v>3.04606886</v>
      </c>
      <c r="C167" s="35">
        <v>1632.69</v>
      </c>
      <c r="D167" s="42">
        <f t="shared" ref="D167:E167" si="176">(B167-B168)/B168</f>
        <v>0.009906045916</v>
      </c>
      <c r="E167" s="42">
        <f t="shared" si="176"/>
        <v>0.004139093213</v>
      </c>
      <c r="F167" s="42">
        <f t="shared" si="4"/>
        <v>0.005766952704</v>
      </c>
    </row>
    <row r="168">
      <c r="A168" s="58">
        <v>41460.0</v>
      </c>
      <c r="B168" s="34">
        <v>3.01619034</v>
      </c>
      <c r="C168" s="35">
        <v>1625.96</v>
      </c>
      <c r="D168" s="42">
        <f t="shared" ref="D168:E168" si="177">(B168-B169)/B169</f>
        <v>0.0125249285</v>
      </c>
      <c r="E168" s="42">
        <f t="shared" si="177"/>
        <v>0.005230293663</v>
      </c>
      <c r="F168" s="42">
        <f t="shared" si="4"/>
        <v>0.007294634833</v>
      </c>
    </row>
    <row r="169">
      <c r="A169" s="58">
        <v>41430.0</v>
      </c>
      <c r="B169" s="34">
        <v>2.97888008</v>
      </c>
      <c r="C169" s="35">
        <v>1617.5</v>
      </c>
      <c r="D169" s="42">
        <f t="shared" ref="D169:E169" si="178">(B169-B170)/B170</f>
        <v>0.004550957526</v>
      </c>
      <c r="E169" s="42">
        <f t="shared" si="178"/>
        <v>0.001907805899</v>
      </c>
      <c r="F169" s="42">
        <f t="shared" si="4"/>
        <v>0.002643151627</v>
      </c>
    </row>
    <row r="170">
      <c r="A170" s="58">
        <v>41338.0</v>
      </c>
      <c r="B170" s="34">
        <v>2.96538474</v>
      </c>
      <c r="C170" s="35">
        <v>1614.42</v>
      </c>
      <c r="D170" s="42">
        <f t="shared" ref="D170:E170" si="179">(B170-B171)/B171</f>
        <v>0.02525530325</v>
      </c>
      <c r="E170" s="42">
        <f t="shared" si="179"/>
        <v>0.01053461777</v>
      </c>
      <c r="F170" s="42">
        <f t="shared" si="4"/>
        <v>0.01472068548</v>
      </c>
    </row>
    <row r="171">
      <c r="A171" s="58">
        <v>41310.0</v>
      </c>
      <c r="B171" s="34">
        <v>2.89233787</v>
      </c>
      <c r="C171" s="35">
        <v>1597.59</v>
      </c>
      <c r="D171" s="42">
        <f t="shared" ref="D171:E171" si="180">(B171-B172)/B172</f>
        <v>0.02255135848</v>
      </c>
      <c r="E171" s="42">
        <f t="shared" si="180"/>
        <v>0.009407973716</v>
      </c>
      <c r="F171" s="42">
        <f t="shared" si="4"/>
        <v>0.01314338477</v>
      </c>
    </row>
    <row r="172">
      <c r="A172" s="58">
        <v>41279.0</v>
      </c>
      <c r="B172" s="34">
        <v>2.82855022</v>
      </c>
      <c r="C172" s="35">
        <v>1582.7</v>
      </c>
      <c r="D172" s="42">
        <f t="shared" ref="D172:E172" si="181">(B172-B173)/B173</f>
        <v>-0.02236670515</v>
      </c>
      <c r="E172" s="42">
        <f t="shared" si="181"/>
        <v>-0.009307886352</v>
      </c>
      <c r="F172" s="42">
        <f t="shared" si="4"/>
        <v>-0.0130588188</v>
      </c>
    </row>
    <row r="173">
      <c r="A173" s="41" t="s">
        <v>158</v>
      </c>
      <c r="B173" s="34">
        <v>2.89326298</v>
      </c>
      <c r="C173" s="35">
        <v>1597.57</v>
      </c>
      <c r="D173" s="42">
        <f t="shared" ref="D173:E173" si="182">(B173-B174)/B174</f>
        <v>0.0059360408</v>
      </c>
      <c r="E173" s="42">
        <f t="shared" si="182"/>
        <v>0.002484924166</v>
      </c>
      <c r="F173" s="42">
        <f t="shared" si="4"/>
        <v>0.003451116634</v>
      </c>
    </row>
    <row r="174">
      <c r="A174" s="41" t="s">
        <v>159</v>
      </c>
      <c r="B174" s="34">
        <v>2.8761898</v>
      </c>
      <c r="C174" s="35">
        <v>1593.61</v>
      </c>
      <c r="D174" s="42">
        <f t="shared" ref="D174:E174" si="183">(B174-B175)/B175</f>
        <v>0.01721865658</v>
      </c>
      <c r="E174" s="42">
        <f t="shared" si="183"/>
        <v>0.007186014764</v>
      </c>
      <c r="F174" s="42">
        <f t="shared" si="4"/>
        <v>0.01003264181</v>
      </c>
    </row>
    <row r="175">
      <c r="A175" s="41" t="s">
        <v>160</v>
      </c>
      <c r="B175" s="34">
        <v>2.82750398</v>
      </c>
      <c r="C175" s="35">
        <v>1582.24</v>
      </c>
      <c r="D175" s="42">
        <f t="shared" ref="D175:E175" si="184">(B175-B176)/B176</f>
        <v>-0.004448782041</v>
      </c>
      <c r="E175" s="42">
        <f t="shared" si="184"/>
        <v>-0.001842085342</v>
      </c>
      <c r="F175" s="42">
        <f t="shared" si="4"/>
        <v>-0.002606696699</v>
      </c>
    </row>
    <row r="176">
      <c r="A176" s="41" t="s">
        <v>161</v>
      </c>
      <c r="B176" s="34">
        <v>2.84013914</v>
      </c>
      <c r="C176" s="35">
        <v>1585.16</v>
      </c>
      <c r="D176" s="42">
        <f t="shared" ref="D176:E176" si="185">(B176-B177)/B177</f>
        <v>0.009655588583</v>
      </c>
      <c r="E176" s="42">
        <f t="shared" si="185"/>
        <v>0.004034735462</v>
      </c>
      <c r="F176" s="42">
        <f t="shared" si="4"/>
        <v>0.005620853121</v>
      </c>
    </row>
    <row r="177">
      <c r="A177" s="41" t="s">
        <v>162</v>
      </c>
      <c r="B177" s="34">
        <v>2.81297818</v>
      </c>
      <c r="C177" s="35">
        <v>1578.79</v>
      </c>
      <c r="D177" s="42">
        <f t="shared" ref="D177:E177" si="186">(B177-B178)/B178</f>
        <v>-0.00001257725896</v>
      </c>
      <c r="E177" s="42">
        <f t="shared" si="186"/>
        <v>0.000006334004738</v>
      </c>
      <c r="F177" s="42">
        <f t="shared" si="4"/>
        <v>-0.0000189112637</v>
      </c>
    </row>
    <row r="178">
      <c r="A178" s="41" t="s">
        <v>163</v>
      </c>
      <c r="B178" s="34">
        <v>2.81301356</v>
      </c>
      <c r="C178" s="35">
        <v>1578.78</v>
      </c>
      <c r="D178" s="42">
        <f t="shared" ref="D178:E178" si="187">(B178-B179)/B179</f>
        <v>0.02497830203</v>
      </c>
      <c r="E178" s="42">
        <f t="shared" si="187"/>
        <v>0.0104192</v>
      </c>
      <c r="F178" s="42">
        <f t="shared" si="4"/>
        <v>0.01455910203</v>
      </c>
    </row>
    <row r="179">
      <c r="A179" s="41" t="s">
        <v>164</v>
      </c>
      <c r="B179" s="34">
        <v>2.74446157</v>
      </c>
      <c r="C179" s="35">
        <v>1562.5</v>
      </c>
      <c r="D179" s="42">
        <f t="shared" ref="D179:E179" si="188">(B179-B180)/B180</f>
        <v>0.01116013672</v>
      </c>
      <c r="E179" s="42">
        <f t="shared" si="188"/>
        <v>0.004661629963</v>
      </c>
      <c r="F179" s="42">
        <f t="shared" si="4"/>
        <v>0.006498506757</v>
      </c>
    </row>
    <row r="180">
      <c r="A180" s="41" t="s">
        <v>165</v>
      </c>
      <c r="B180" s="34">
        <v>2.71417105</v>
      </c>
      <c r="C180" s="35">
        <v>1555.25</v>
      </c>
      <c r="D180" s="42">
        <f t="shared" ref="D180:E180" si="189">(B180-B181)/B181</f>
        <v>0.02120716455</v>
      </c>
      <c r="E180" s="42">
        <f t="shared" si="189"/>
        <v>0.008847892787</v>
      </c>
      <c r="F180" s="42">
        <f t="shared" si="4"/>
        <v>0.01235927176</v>
      </c>
    </row>
    <row r="181">
      <c r="A181" s="41" t="s">
        <v>166</v>
      </c>
      <c r="B181" s="34">
        <v>2.65780651</v>
      </c>
      <c r="C181" s="35">
        <v>1541.61</v>
      </c>
      <c r="D181" s="42">
        <f t="shared" ref="D181:E181" si="190">(B181-B182)/B182</f>
        <v>-0.0161101481</v>
      </c>
      <c r="E181" s="42">
        <f t="shared" si="190"/>
        <v>-0.006700987751</v>
      </c>
      <c r="F181" s="42">
        <f t="shared" si="4"/>
        <v>-0.009409160347</v>
      </c>
    </row>
    <row r="182">
      <c r="A182" s="41" t="s">
        <v>167</v>
      </c>
      <c r="B182" s="34">
        <v>2.70132526</v>
      </c>
      <c r="C182" s="35">
        <v>1552.01</v>
      </c>
      <c r="D182" s="42">
        <f t="shared" ref="D182:E182" si="191">(B182-B183)/B183</f>
        <v>-0.03441430963</v>
      </c>
      <c r="E182" s="42">
        <f t="shared" si="191"/>
        <v>-0.01432772122</v>
      </c>
      <c r="F182" s="42">
        <f t="shared" si="4"/>
        <v>-0.02008658841</v>
      </c>
    </row>
    <row r="183">
      <c r="A183" s="41" t="s">
        <v>168</v>
      </c>
      <c r="B183" s="34">
        <v>2.79760283</v>
      </c>
      <c r="C183" s="35">
        <v>1574.57</v>
      </c>
      <c r="D183" s="42">
        <f t="shared" ref="D183:E183" si="192">(B183-B184)/B184</f>
        <v>0.03430961918</v>
      </c>
      <c r="E183" s="42">
        <f t="shared" si="192"/>
        <v>0.01430724832</v>
      </c>
      <c r="F183" s="42">
        <f t="shared" si="4"/>
        <v>0.02000237086</v>
      </c>
    </row>
    <row r="184">
      <c r="A184" s="41" t="s">
        <v>169</v>
      </c>
      <c r="B184" s="34">
        <v>2.7048021</v>
      </c>
      <c r="C184" s="35">
        <v>1552.36</v>
      </c>
      <c r="D184" s="42">
        <f t="shared" ref="D184:E184" si="193">(B184-B185)/B185</f>
        <v>-0.05514689153</v>
      </c>
      <c r="E184" s="42">
        <f t="shared" si="193"/>
        <v>-0.02296629638</v>
      </c>
      <c r="F184" s="42">
        <f t="shared" si="4"/>
        <v>-0.03218059516</v>
      </c>
    </row>
    <row r="185">
      <c r="A185" s="58">
        <v>41612.0</v>
      </c>
      <c r="B185" s="34">
        <v>2.86266942</v>
      </c>
      <c r="C185" s="35">
        <v>1588.85</v>
      </c>
      <c r="D185" s="42">
        <f t="shared" ref="D185:E185" si="194">(B185-B186)/B186</f>
        <v>-0.00683598827</v>
      </c>
      <c r="E185" s="42">
        <f t="shared" si="194"/>
        <v>-0.002836754803</v>
      </c>
      <c r="F185" s="42">
        <f t="shared" si="4"/>
        <v>-0.003999233467</v>
      </c>
    </row>
    <row r="186">
      <c r="A186" s="58">
        <v>41582.0</v>
      </c>
      <c r="B186" s="34">
        <v>2.88237329</v>
      </c>
      <c r="C186" s="35">
        <v>1593.37</v>
      </c>
      <c r="D186" s="42">
        <f t="shared" ref="D186:E186" si="195">(B186-B187)/B187</f>
        <v>0.008497601722</v>
      </c>
      <c r="E186" s="42">
        <f t="shared" si="195"/>
        <v>0.00355224125</v>
      </c>
      <c r="F186" s="42">
        <f t="shared" si="4"/>
        <v>0.004945360472</v>
      </c>
    </row>
    <row r="187">
      <c r="A187" s="58">
        <v>41551.0</v>
      </c>
      <c r="B187" s="34">
        <v>2.85808641</v>
      </c>
      <c r="C187" s="35">
        <v>1587.73</v>
      </c>
      <c r="D187" s="42">
        <f t="shared" ref="D187:E187" si="196">(B187-B188)/B188</f>
        <v>0.02922614631</v>
      </c>
      <c r="E187" s="42">
        <f t="shared" si="196"/>
        <v>0.0121891356</v>
      </c>
      <c r="F187" s="42">
        <f t="shared" si="4"/>
        <v>0.01703701071</v>
      </c>
    </row>
    <row r="188">
      <c r="A188" s="58">
        <v>41521.0</v>
      </c>
      <c r="B188" s="34">
        <v>2.77692752</v>
      </c>
      <c r="C188" s="35">
        <v>1568.61</v>
      </c>
      <c r="D188" s="42">
        <f t="shared" ref="D188:E188" si="197">(B188-B189)/B189</f>
        <v>0.008478559005</v>
      </c>
      <c r="E188" s="42">
        <f t="shared" si="197"/>
        <v>0.003544307037</v>
      </c>
      <c r="F188" s="42">
        <f t="shared" si="4"/>
        <v>0.004934251968</v>
      </c>
    </row>
    <row r="189">
      <c r="A189" s="58">
        <v>41490.0</v>
      </c>
      <c r="B189" s="34">
        <v>2.75358112</v>
      </c>
      <c r="C189" s="35">
        <v>1563.07</v>
      </c>
      <c r="D189" s="42">
        <f t="shared" ref="D189:E189" si="198">(B189-B190)/B190</f>
        <v>0.01509892215</v>
      </c>
      <c r="E189" s="42">
        <f t="shared" si="198"/>
        <v>0.006302791512</v>
      </c>
      <c r="F189" s="42">
        <f t="shared" si="4"/>
        <v>0.008796130641</v>
      </c>
    </row>
    <row r="190">
      <c r="A190" s="58">
        <v>41398.0</v>
      </c>
      <c r="B190" s="34">
        <v>2.71262343</v>
      </c>
      <c r="C190" s="35">
        <v>1553.28</v>
      </c>
      <c r="D190" s="42">
        <f t="shared" ref="D190:E190" si="199">(B190-B191)/B191</f>
        <v>-0.01033560289</v>
      </c>
      <c r="E190" s="42">
        <f t="shared" si="199"/>
        <v>-0.004294926858</v>
      </c>
      <c r="F190" s="42">
        <f t="shared" si="4"/>
        <v>-0.006040676035</v>
      </c>
    </row>
    <row r="191">
      <c r="A191" s="58">
        <v>41368.0</v>
      </c>
      <c r="B191" s="34">
        <v>2.74095283</v>
      </c>
      <c r="C191" s="35">
        <v>1559.98</v>
      </c>
      <c r="D191" s="42">
        <f t="shared" ref="D191:E191" si="200">(B191-B192)/B192</f>
        <v>0.009688446004</v>
      </c>
      <c r="E191" s="42">
        <f t="shared" si="200"/>
        <v>0.004048426649</v>
      </c>
      <c r="F191" s="42">
        <f t="shared" si="4"/>
        <v>0.005640019355</v>
      </c>
    </row>
    <row r="192">
      <c r="A192" s="58">
        <v>41337.0</v>
      </c>
      <c r="B192" s="34">
        <v>2.71465207</v>
      </c>
      <c r="C192" s="35">
        <v>1553.69</v>
      </c>
      <c r="D192" s="42">
        <f t="shared" ref="D192:E192" si="201">(B192-B193)/B193</f>
        <v>-0.02533839624</v>
      </c>
      <c r="E192" s="42">
        <f t="shared" si="201"/>
        <v>-0.01054609139</v>
      </c>
      <c r="F192" s="42">
        <f t="shared" si="4"/>
        <v>-0.01479230486</v>
      </c>
    </row>
    <row r="193">
      <c r="A193" s="58">
        <v>41309.0</v>
      </c>
      <c r="B193" s="34">
        <v>2.78522521</v>
      </c>
      <c r="C193" s="35">
        <v>1570.25</v>
      </c>
      <c r="D193" s="42">
        <f t="shared" ref="D193:E193" si="202">(B193-B194)/B194</f>
        <v>0.01238572498</v>
      </c>
      <c r="E193" s="42">
        <f t="shared" si="202"/>
        <v>0.005172292388</v>
      </c>
      <c r="F193" s="42">
        <f t="shared" si="4"/>
        <v>0.007213432591</v>
      </c>
    </row>
    <row r="194">
      <c r="A194" s="58">
        <v>41278.0</v>
      </c>
      <c r="B194" s="34">
        <v>2.75115022</v>
      </c>
      <c r="C194" s="35">
        <v>1562.17</v>
      </c>
      <c r="D194" s="42">
        <f t="shared" ref="D194:E194" si="203">(B194-B195)/B195</f>
        <v>-0.0107645272</v>
      </c>
      <c r="E194" s="42">
        <f t="shared" si="203"/>
        <v>-0.004473645639</v>
      </c>
      <c r="F194" s="42">
        <f t="shared" si="4"/>
        <v>-0.006290881563</v>
      </c>
    </row>
    <row r="195">
      <c r="A195" s="41" t="s">
        <v>170</v>
      </c>
      <c r="B195" s="34">
        <v>2.78108731</v>
      </c>
      <c r="C195" s="35">
        <v>1569.19</v>
      </c>
      <c r="D195" s="42">
        <f t="shared" ref="D195:E195" si="204">(B195-B196)/B196</f>
        <v>0.00970828178</v>
      </c>
      <c r="E195" s="42">
        <f t="shared" si="204"/>
        <v>0.004056691301</v>
      </c>
      <c r="F195" s="42">
        <f t="shared" si="4"/>
        <v>0.005651590479</v>
      </c>
    </row>
    <row r="196">
      <c r="A196" s="41" t="s">
        <v>171</v>
      </c>
      <c r="B196" s="34">
        <v>2.75434733</v>
      </c>
      <c r="C196" s="35">
        <v>1562.85</v>
      </c>
      <c r="D196" s="42">
        <f t="shared" ref="D196:E196" si="205">(B196-B197)/B197</f>
        <v>-0.001439750278</v>
      </c>
      <c r="E196" s="42">
        <f t="shared" si="205"/>
        <v>-0.000588321812</v>
      </c>
      <c r="F196" s="42">
        <f t="shared" si="4"/>
        <v>-0.000851428466</v>
      </c>
    </row>
    <row r="197">
      <c r="A197" s="41" t="s">
        <v>172</v>
      </c>
      <c r="B197" s="34">
        <v>2.75831862</v>
      </c>
      <c r="C197" s="35">
        <v>1563.77</v>
      </c>
      <c r="D197" s="42">
        <f t="shared" ref="D197:E197" si="206">(B197-B198)/B198</f>
        <v>0.01865636428</v>
      </c>
      <c r="E197" s="42">
        <f t="shared" si="206"/>
        <v>0.00778506016</v>
      </c>
      <c r="F197" s="42">
        <f t="shared" si="4"/>
        <v>0.01087130412</v>
      </c>
    </row>
    <row r="198">
      <c r="A198" s="41" t="s">
        <v>173</v>
      </c>
      <c r="B198" s="34">
        <v>2.7078009</v>
      </c>
      <c r="C198" s="35">
        <v>1551.69</v>
      </c>
      <c r="D198" s="42">
        <f t="shared" ref="D198:E198" si="207">(B198-B199)/B199</f>
        <v>-0.008043755784</v>
      </c>
      <c r="E198" s="42">
        <f t="shared" si="207"/>
        <v>-0.003339991907</v>
      </c>
      <c r="F198" s="42">
        <f t="shared" si="4"/>
        <v>-0.004703763877</v>
      </c>
    </row>
    <row r="199">
      <c r="A199" s="41" t="s">
        <v>174</v>
      </c>
      <c r="B199" s="34">
        <v>2.72975841</v>
      </c>
      <c r="C199" s="35">
        <v>1556.89</v>
      </c>
      <c r="D199" s="42">
        <f t="shared" ref="D199:E199" si="208">(B199-B200)/B200</f>
        <v>0.01719049055</v>
      </c>
      <c r="E199" s="42">
        <f t="shared" si="208"/>
        <v>0.007174278691</v>
      </c>
      <c r="F199" s="42">
        <f t="shared" si="4"/>
        <v>0.01001621186</v>
      </c>
    </row>
    <row r="200">
      <c r="A200" s="41" t="s">
        <v>175</v>
      </c>
      <c r="B200" s="34">
        <v>2.68362557</v>
      </c>
      <c r="C200" s="35">
        <v>1545.8</v>
      </c>
      <c r="D200" s="42">
        <f t="shared" ref="D200:E200" si="209">(B200-B201)/B201</f>
        <v>-0.01990575598</v>
      </c>
      <c r="E200" s="42">
        <f t="shared" si="209"/>
        <v>-0.008282490008</v>
      </c>
      <c r="F200" s="42">
        <f t="shared" si="4"/>
        <v>-0.01162326597</v>
      </c>
    </row>
    <row r="201">
      <c r="A201" s="41" t="s">
        <v>176</v>
      </c>
      <c r="B201" s="34">
        <v>2.73813012</v>
      </c>
      <c r="C201" s="35">
        <v>1558.71</v>
      </c>
      <c r="D201" s="42">
        <f t="shared" ref="D201:E201" si="210">(B201-B202)/B202</f>
        <v>0.01604621415</v>
      </c>
      <c r="E201" s="42">
        <f t="shared" si="210"/>
        <v>0.006697495382</v>
      </c>
      <c r="F201" s="42">
        <f t="shared" si="4"/>
        <v>0.009348718764</v>
      </c>
    </row>
    <row r="202">
      <c r="A202" s="41" t="s">
        <v>177</v>
      </c>
      <c r="B202" s="34">
        <v>2.69488738</v>
      </c>
      <c r="C202" s="35">
        <v>1548.34</v>
      </c>
      <c r="D202" s="42">
        <f t="shared" ref="D202:E202" si="211">(B202-B203)/B203</f>
        <v>-0.005841836335</v>
      </c>
      <c r="E202" s="42">
        <f t="shared" si="211"/>
        <v>-0.002422524322</v>
      </c>
      <c r="F202" s="42">
        <f t="shared" si="4"/>
        <v>-0.003419312014</v>
      </c>
    </row>
    <row r="203">
      <c r="A203" s="41" t="s">
        <v>178</v>
      </c>
      <c r="B203" s="34">
        <v>2.71072298</v>
      </c>
      <c r="C203" s="35">
        <v>1552.1</v>
      </c>
      <c r="D203" s="42">
        <f t="shared" ref="D203:E203" si="212">(B203-B204)/B204</f>
        <v>-0.01325261451</v>
      </c>
      <c r="E203" s="42">
        <f t="shared" si="212"/>
        <v>-0.005510347921</v>
      </c>
      <c r="F203" s="42">
        <f t="shared" si="4"/>
        <v>-0.007742266591</v>
      </c>
    </row>
    <row r="204">
      <c r="A204" s="41" t="s">
        <v>179</v>
      </c>
      <c r="B204" s="34">
        <v>2.74712963</v>
      </c>
      <c r="C204" s="35">
        <v>1560.7</v>
      </c>
      <c r="D204" s="42">
        <f t="shared" ref="D204:E204" si="213">(B204-B205)/B205</f>
        <v>-0.00391204421</v>
      </c>
      <c r="E204" s="42">
        <f t="shared" si="213"/>
        <v>-0.001618443863</v>
      </c>
      <c r="F204" s="42">
        <f t="shared" si="4"/>
        <v>-0.002293600347</v>
      </c>
    </row>
    <row r="205">
      <c r="A205" s="41" t="s">
        <v>180</v>
      </c>
      <c r="B205" s="34">
        <v>2.75791873</v>
      </c>
      <c r="C205" s="35">
        <v>1563.23</v>
      </c>
      <c r="D205" s="42">
        <f t="shared" ref="D205:E205" si="214">(B205-B206)/B206</f>
        <v>0.01341946173</v>
      </c>
      <c r="E205" s="42">
        <f t="shared" si="214"/>
        <v>0.005603015722</v>
      </c>
      <c r="F205" s="42">
        <f t="shared" si="4"/>
        <v>0.007816446008</v>
      </c>
    </row>
    <row r="206">
      <c r="A206" s="41" t="s">
        <v>181</v>
      </c>
      <c r="B206" s="34">
        <v>2.72139902</v>
      </c>
      <c r="C206" s="35">
        <v>1554.52</v>
      </c>
      <c r="D206" s="42">
        <f t="shared" ref="D206:E206" si="215">(B206-B207)/B207</f>
        <v>0.003125884253</v>
      </c>
      <c r="E206" s="42">
        <f t="shared" si="215"/>
        <v>0.00131402659</v>
      </c>
      <c r="F206" s="42">
        <f t="shared" si="4"/>
        <v>0.001811857663</v>
      </c>
    </row>
    <row r="207">
      <c r="A207" s="58">
        <v>41611.0</v>
      </c>
      <c r="B207" s="34">
        <v>2.71291875</v>
      </c>
      <c r="C207" s="35">
        <v>1552.48</v>
      </c>
      <c r="D207" s="42">
        <f t="shared" ref="D207:E207" si="216">(B207-B208)/B208</f>
        <v>-0.005795597349</v>
      </c>
      <c r="E207" s="42">
        <f t="shared" si="216"/>
        <v>-0.002403259179</v>
      </c>
      <c r="F207" s="42">
        <f t="shared" si="4"/>
        <v>-0.003392338169</v>
      </c>
    </row>
    <row r="208">
      <c r="A208" s="58">
        <v>41581.0</v>
      </c>
      <c r="B208" s="34">
        <v>2.72873339</v>
      </c>
      <c r="C208" s="35">
        <v>1556.22</v>
      </c>
      <c r="D208" s="42">
        <f t="shared" ref="D208:E208" si="217">(B208-B209)/B209</f>
        <v>0.007770157411</v>
      </c>
      <c r="E208" s="42">
        <f t="shared" si="217"/>
        <v>0.003249139365</v>
      </c>
      <c r="F208" s="42">
        <f t="shared" si="4"/>
        <v>0.004521018046</v>
      </c>
    </row>
    <row r="209">
      <c r="A209" s="58">
        <v>41489.0</v>
      </c>
      <c r="B209" s="34">
        <v>2.70769418</v>
      </c>
      <c r="C209" s="35">
        <v>1551.18</v>
      </c>
      <c r="D209" s="42">
        <f t="shared" ref="D209:E209" si="218">(B209-B210)/B210</f>
        <v>0.01072688613</v>
      </c>
      <c r="E209" s="42">
        <f t="shared" si="218"/>
        <v>0.004481110694</v>
      </c>
      <c r="F209" s="42">
        <f t="shared" si="4"/>
        <v>0.006245775432</v>
      </c>
    </row>
    <row r="210">
      <c r="A210" s="58">
        <v>41458.0</v>
      </c>
      <c r="B210" s="34">
        <v>2.67895731</v>
      </c>
      <c r="C210" s="35">
        <v>1544.26</v>
      </c>
      <c r="D210" s="42">
        <f t="shared" ref="D210:E210" si="219">(B210-B211)/B211</f>
        <v>0.004331726646</v>
      </c>
      <c r="E210" s="42">
        <f t="shared" si="219"/>
        <v>0.00181645972</v>
      </c>
      <c r="F210" s="42">
        <f t="shared" si="4"/>
        <v>0.002515266926</v>
      </c>
    </row>
    <row r="211">
      <c r="A211" s="58">
        <v>41428.0</v>
      </c>
      <c r="B211" s="34">
        <v>2.66740285</v>
      </c>
      <c r="C211" s="35">
        <v>1541.46</v>
      </c>
      <c r="D211" s="42">
        <f t="shared" ref="D211:E211" si="220">(B211-B212)/B212</f>
        <v>0.002575172883</v>
      </c>
      <c r="E211" s="42">
        <f t="shared" si="220"/>
        <v>0.001084563479</v>
      </c>
      <c r="F211" s="42">
        <f t="shared" si="4"/>
        <v>0.001490609404</v>
      </c>
    </row>
    <row r="212">
      <c r="A212" s="58">
        <v>41397.0</v>
      </c>
      <c r="B212" s="34">
        <v>2.66055147</v>
      </c>
      <c r="C212" s="35">
        <v>1539.79</v>
      </c>
      <c r="D212" s="42">
        <f t="shared" ref="D212:E212" si="221">(B212-B213)/B213</f>
        <v>0.02293052518</v>
      </c>
      <c r="E212" s="42">
        <f t="shared" si="221"/>
        <v>0.009565958563</v>
      </c>
      <c r="F212" s="42">
        <f t="shared" si="4"/>
        <v>0.01336456662</v>
      </c>
    </row>
    <row r="213">
      <c r="A213" s="58">
        <v>41367.0</v>
      </c>
      <c r="B213" s="34">
        <v>2.60091121</v>
      </c>
      <c r="C213" s="35">
        <v>1525.2</v>
      </c>
      <c r="D213" s="42">
        <f t="shared" ref="D213:E213" si="222">(B213-B214)/B214</f>
        <v>0.01103795709</v>
      </c>
      <c r="E213" s="42">
        <f t="shared" si="222"/>
        <v>0.004610723225</v>
      </c>
      <c r="F213" s="42">
        <f t="shared" si="4"/>
        <v>0.006427233862</v>
      </c>
    </row>
    <row r="214">
      <c r="A214" s="58">
        <v>41277.0</v>
      </c>
      <c r="B214" s="34">
        <v>2.57251589</v>
      </c>
      <c r="C214" s="35">
        <v>1518.2</v>
      </c>
      <c r="D214" s="42">
        <f t="shared" ref="D214:E214" si="223">(B214-B215)/B215</f>
        <v>0.005549638148</v>
      </c>
      <c r="E214" s="42">
        <f t="shared" si="223"/>
        <v>0.002323923205</v>
      </c>
      <c r="F214" s="42">
        <f t="shared" si="4"/>
        <v>0.003225714943</v>
      </c>
    </row>
    <row r="215">
      <c r="A215" s="41" t="s">
        <v>182</v>
      </c>
      <c r="B215" s="34">
        <v>2.55831815</v>
      </c>
      <c r="C215" s="35">
        <v>1514.68</v>
      </c>
      <c r="D215" s="42">
        <f t="shared" ref="D215:E215" si="224">(B215-B216)/B216</f>
        <v>-0.002101672164</v>
      </c>
      <c r="E215" s="42">
        <f t="shared" si="224"/>
        <v>-0.000864121795</v>
      </c>
      <c r="F215" s="42">
        <f t="shared" si="4"/>
        <v>-0.001237550369</v>
      </c>
    </row>
    <row r="216">
      <c r="A216" s="41" t="s">
        <v>183</v>
      </c>
      <c r="B216" s="34">
        <v>2.56370622</v>
      </c>
      <c r="C216" s="35">
        <v>1515.99</v>
      </c>
      <c r="D216" s="42">
        <f t="shared" ref="D216:E216" si="225">(B216-B217)/B217</f>
        <v>0.03051453168</v>
      </c>
      <c r="E216" s="42">
        <f t="shared" si="225"/>
        <v>0.01272596096</v>
      </c>
      <c r="F216" s="42">
        <f t="shared" si="4"/>
        <v>0.01778857072</v>
      </c>
    </row>
    <row r="217">
      <c r="A217" s="41" t="s">
        <v>184</v>
      </c>
      <c r="B217" s="34">
        <v>2.4877924</v>
      </c>
      <c r="C217" s="35">
        <v>1496.94</v>
      </c>
      <c r="D217" s="42">
        <f t="shared" ref="D217:E217" si="226">(B217-B218)/B218</f>
        <v>0.01463499004</v>
      </c>
      <c r="E217" s="42">
        <f t="shared" si="226"/>
        <v>0.006109486843</v>
      </c>
      <c r="F217" s="42">
        <f t="shared" si="4"/>
        <v>0.008525503201</v>
      </c>
    </row>
    <row r="218">
      <c r="A218" s="41" t="s">
        <v>185</v>
      </c>
      <c r="B218" s="34">
        <v>2.45190874</v>
      </c>
      <c r="C218" s="35">
        <v>1487.85</v>
      </c>
      <c r="D218" s="42">
        <f t="shared" ref="D218:E218" si="227">(B218-B219)/B219</f>
        <v>-0.0439707736</v>
      </c>
      <c r="E218" s="42">
        <f t="shared" si="227"/>
        <v>-0.01830958036</v>
      </c>
      <c r="F218" s="42">
        <f t="shared" si="4"/>
        <v>-0.02566119323</v>
      </c>
    </row>
    <row r="219">
      <c r="A219" s="41" t="s">
        <v>186</v>
      </c>
      <c r="B219" s="34">
        <v>2.56467969</v>
      </c>
      <c r="C219" s="35">
        <v>1515.6</v>
      </c>
      <c r="D219" s="42">
        <f t="shared" ref="D219:E219" si="228">(B219-B220)/B220</f>
        <v>0.02102625692</v>
      </c>
      <c r="E219" s="42">
        <f t="shared" si="228"/>
        <v>0.008772513678</v>
      </c>
      <c r="F219" s="42">
        <f t="shared" si="4"/>
        <v>0.01225374324</v>
      </c>
    </row>
    <row r="220">
      <c r="A220" s="41" t="s">
        <v>187</v>
      </c>
      <c r="B220" s="34">
        <v>2.51186458</v>
      </c>
      <c r="C220" s="35">
        <v>1502.42</v>
      </c>
      <c r="D220" s="42">
        <f t="shared" ref="D220:E220" si="229">(B220-B221)/B221</f>
        <v>-0.0151552605</v>
      </c>
      <c r="E220" s="42">
        <f t="shared" si="229"/>
        <v>-0.006303118489</v>
      </c>
      <c r="F220" s="42">
        <f t="shared" si="4"/>
        <v>-0.008852142009</v>
      </c>
    </row>
    <row r="221">
      <c r="A221" s="41" t="s">
        <v>188</v>
      </c>
      <c r="B221" s="34">
        <v>2.55051835</v>
      </c>
      <c r="C221" s="35">
        <v>1511.95</v>
      </c>
      <c r="D221" s="42">
        <f t="shared" ref="D221:E221" si="230">(B221-B222)/B222</f>
        <v>-0.02979772358</v>
      </c>
      <c r="E221" s="42">
        <f t="shared" si="230"/>
        <v>-0.01240414386</v>
      </c>
      <c r="F221" s="42">
        <f t="shared" si="4"/>
        <v>-0.01739357972</v>
      </c>
    </row>
    <row r="222">
      <c r="A222" s="41" t="s">
        <v>189</v>
      </c>
      <c r="B222" s="34">
        <v>2.62885216</v>
      </c>
      <c r="C222" s="35">
        <v>1530.94</v>
      </c>
      <c r="D222" s="42">
        <f t="shared" ref="D222:E222" si="231">(B222-B223)/B223</f>
        <v>0.01757991581</v>
      </c>
      <c r="E222" s="42">
        <f t="shared" si="231"/>
        <v>0.007336539917</v>
      </c>
      <c r="F222" s="42">
        <f t="shared" si="4"/>
        <v>0.01024337589</v>
      </c>
    </row>
    <row r="223">
      <c r="A223" s="41" t="s">
        <v>190</v>
      </c>
      <c r="B223" s="34">
        <v>2.58343558</v>
      </c>
      <c r="C223" s="35">
        <v>1519.79</v>
      </c>
      <c r="D223" s="42">
        <f t="shared" ref="D223:E223" si="232">(B223-B224)/B224</f>
        <v>-0.002536027069</v>
      </c>
      <c r="E223" s="42">
        <f t="shared" si="232"/>
        <v>-0.001045103787</v>
      </c>
      <c r="F223" s="42">
        <f t="shared" si="4"/>
        <v>-0.001490923282</v>
      </c>
    </row>
    <row r="224">
      <c r="A224" s="41" t="s">
        <v>191</v>
      </c>
      <c r="B224" s="34">
        <v>2.5900039</v>
      </c>
      <c r="C224" s="35">
        <v>1521.38</v>
      </c>
      <c r="D224" s="42">
        <f t="shared" ref="D224:E224" si="233">(B224-B225)/B225</f>
        <v>0.001629757446</v>
      </c>
      <c r="E224" s="42">
        <f t="shared" si="233"/>
        <v>0.0006906395322</v>
      </c>
      <c r="F224" s="42">
        <f t="shared" si="4"/>
        <v>0.0009391179134</v>
      </c>
    </row>
    <row r="225">
      <c r="A225" s="41" t="s">
        <v>192</v>
      </c>
      <c r="B225" s="34">
        <v>2.58578969</v>
      </c>
      <c r="C225" s="35">
        <v>1520.33</v>
      </c>
      <c r="D225" s="42">
        <f t="shared" ref="D225:E225" si="234">(B225-B226)/B226</f>
        <v>0.001393808802</v>
      </c>
      <c r="E225" s="42">
        <f t="shared" si="234"/>
        <v>0.0005923273859</v>
      </c>
      <c r="F225" s="42">
        <f t="shared" si="4"/>
        <v>0.0008014814158</v>
      </c>
    </row>
    <row r="226">
      <c r="A226" s="58">
        <v>41610.0</v>
      </c>
      <c r="B226" s="34">
        <v>2.58219061</v>
      </c>
      <c r="C226" s="35">
        <v>1519.43</v>
      </c>
      <c r="D226" s="42">
        <f t="shared" ref="D226:E226" si="235">(B226-B227)/B227</f>
        <v>0.003800804378</v>
      </c>
      <c r="E226" s="42">
        <f t="shared" si="235"/>
        <v>0.001595243275</v>
      </c>
      <c r="F226" s="42">
        <f t="shared" si="4"/>
        <v>0.002205561104</v>
      </c>
    </row>
    <row r="227">
      <c r="A227" s="58">
        <v>41580.0</v>
      </c>
      <c r="B227" s="34">
        <v>2.57241337</v>
      </c>
      <c r="C227" s="35">
        <v>1517.01</v>
      </c>
      <c r="D227" s="42">
        <f t="shared" ref="D227:E227" si="236">(B227-B228)/B228</f>
        <v>-0.001482389583</v>
      </c>
      <c r="E227" s="42">
        <f t="shared" si="236"/>
        <v>-0.0006060885548</v>
      </c>
      <c r="F227" s="42">
        <f t="shared" si="4"/>
        <v>-0.0008763010286</v>
      </c>
    </row>
    <row r="228">
      <c r="A228" s="58">
        <v>41488.0</v>
      </c>
      <c r="B228" s="34">
        <v>2.57623235</v>
      </c>
      <c r="C228" s="35">
        <v>1517.93</v>
      </c>
      <c r="D228" s="42">
        <f t="shared" ref="D228:E228" si="237">(B228-B229)/B229</f>
        <v>0.01355122053</v>
      </c>
      <c r="E228" s="42">
        <f t="shared" si="237"/>
        <v>0.005657914787</v>
      </c>
      <c r="F228" s="42">
        <f t="shared" si="4"/>
        <v>0.007893305743</v>
      </c>
    </row>
    <row r="229">
      <c r="A229" s="58">
        <v>41457.0</v>
      </c>
      <c r="B229" s="34">
        <v>2.54178802</v>
      </c>
      <c r="C229" s="35">
        <v>1509.39</v>
      </c>
      <c r="D229" s="42">
        <f t="shared" ref="D229:E229" si="238">(B229-B230)/B230</f>
        <v>-0.004360769965</v>
      </c>
      <c r="E229" s="42">
        <f t="shared" si="238"/>
        <v>-0.001805412269</v>
      </c>
      <c r="F229" s="42">
        <f t="shared" si="4"/>
        <v>-0.002555357697</v>
      </c>
    </row>
    <row r="230">
      <c r="A230" s="58">
        <v>41427.0</v>
      </c>
      <c r="B230" s="34">
        <v>2.55292072</v>
      </c>
      <c r="C230" s="35">
        <v>1512.12</v>
      </c>
      <c r="D230" s="42">
        <f t="shared" ref="D230:E230" si="239">(B230-B231)/B231</f>
        <v>0.001290300475</v>
      </c>
      <c r="E230" s="42">
        <f t="shared" si="239"/>
        <v>0.0005491996903</v>
      </c>
      <c r="F230" s="42">
        <f t="shared" si="4"/>
        <v>0.0007411007846</v>
      </c>
    </row>
    <row r="231">
      <c r="A231" s="58">
        <v>41396.0</v>
      </c>
      <c r="B231" s="34">
        <v>2.54963093</v>
      </c>
      <c r="C231" s="35">
        <v>1511.29</v>
      </c>
      <c r="D231" s="42">
        <f t="shared" ref="D231:E231" si="240">(B231-B232)/B232</f>
        <v>0.02497172447</v>
      </c>
      <c r="E231" s="42">
        <f t="shared" si="240"/>
        <v>0.01041645774</v>
      </c>
      <c r="F231" s="42">
        <f t="shared" si="4"/>
        <v>0.01455526674</v>
      </c>
    </row>
    <row r="232">
      <c r="A232" s="58">
        <v>41366.0</v>
      </c>
      <c r="B232" s="34">
        <v>2.48751343</v>
      </c>
      <c r="C232" s="35">
        <v>1495.71</v>
      </c>
      <c r="D232" s="42">
        <f t="shared" ref="D232:E232" si="241">(B232-B233)/B233</f>
        <v>-0.02772063531</v>
      </c>
      <c r="E232" s="42">
        <f t="shared" si="241"/>
        <v>-0.0115386903</v>
      </c>
      <c r="F232" s="42">
        <f t="shared" si="4"/>
        <v>-0.01618194501</v>
      </c>
    </row>
    <row r="233">
      <c r="A233" s="58">
        <v>41276.0</v>
      </c>
      <c r="B233" s="34">
        <v>2.55843487</v>
      </c>
      <c r="C233" s="35">
        <v>1513.17</v>
      </c>
      <c r="D233" s="42">
        <f t="shared" ref="D233:E233" si="242">(B233-B234)/B234</f>
        <v>0.02409862067</v>
      </c>
      <c r="E233" s="42">
        <f t="shared" si="242"/>
        <v>0.01005266636</v>
      </c>
      <c r="F233" s="42">
        <f t="shared" si="4"/>
        <v>0.01404595431</v>
      </c>
    </row>
    <row r="234">
      <c r="A234" s="41" t="s">
        <v>193</v>
      </c>
      <c r="B234" s="34">
        <v>2.49823095</v>
      </c>
      <c r="C234" s="35">
        <v>1498.11</v>
      </c>
      <c r="D234" s="42">
        <f t="shared" ref="D234:E234" si="243">(B234-B235)/B235</f>
        <v>-0.006179737476</v>
      </c>
      <c r="E234" s="42">
        <f t="shared" si="243"/>
        <v>-0.002563317265</v>
      </c>
      <c r="F234" s="42">
        <f t="shared" si="4"/>
        <v>-0.00361642021</v>
      </c>
    </row>
    <row r="235">
      <c r="A235" s="41" t="s">
        <v>194</v>
      </c>
      <c r="B235" s="34">
        <v>2.51376536</v>
      </c>
      <c r="C235" s="35">
        <v>1501.96</v>
      </c>
      <c r="D235" s="42">
        <f t="shared" ref="D235:E235" si="244">(B235-B236)/B236</f>
        <v>-0.009386864638</v>
      </c>
      <c r="E235" s="42">
        <f t="shared" si="244"/>
        <v>-0.003899617997</v>
      </c>
      <c r="F235" s="42">
        <f t="shared" si="4"/>
        <v>-0.005487246641</v>
      </c>
    </row>
    <row r="236">
      <c r="A236" s="41" t="s">
        <v>195</v>
      </c>
      <c r="B236" s="34">
        <v>2.53758533</v>
      </c>
      <c r="C236" s="35">
        <v>1507.84</v>
      </c>
      <c r="D236" s="42">
        <f t="shared" ref="D236:E236" si="245">(B236-B237)/B237</f>
        <v>0.01222675349</v>
      </c>
      <c r="E236" s="42">
        <f t="shared" si="245"/>
        <v>0.00510605394</v>
      </c>
      <c r="F236" s="42">
        <f t="shared" si="4"/>
        <v>0.00712069955</v>
      </c>
    </row>
    <row r="237">
      <c r="A237" s="41" t="s">
        <v>196</v>
      </c>
      <c r="B237" s="34">
        <v>2.50693367</v>
      </c>
      <c r="C237" s="35">
        <v>1500.18</v>
      </c>
      <c r="D237" s="42">
        <f t="shared" ref="D237:E237" si="246">(B237-B238)/B238</f>
        <v>-0.004467019475</v>
      </c>
      <c r="E237" s="42">
        <f t="shared" si="246"/>
        <v>-0.001849683292</v>
      </c>
      <c r="F237" s="42">
        <f t="shared" si="4"/>
        <v>-0.002617336183</v>
      </c>
    </row>
    <row r="238">
      <c r="A238" s="41" t="s">
        <v>197</v>
      </c>
      <c r="B238" s="34">
        <v>2.51818244</v>
      </c>
      <c r="C238" s="35">
        <v>1502.96</v>
      </c>
      <c r="D238" s="42">
        <f t="shared" ref="D238:E238" si="247">(B238-B239)/B239</f>
        <v>0.01304135504</v>
      </c>
      <c r="E238" s="42">
        <f t="shared" si="247"/>
        <v>0.005445471696</v>
      </c>
      <c r="F238" s="42">
        <f t="shared" si="4"/>
        <v>0.007595883345</v>
      </c>
    </row>
    <row r="239">
      <c r="A239" s="41" t="s">
        <v>198</v>
      </c>
      <c r="B239" s="34">
        <v>2.4857647</v>
      </c>
      <c r="C239" s="35">
        <v>1494.82</v>
      </c>
      <c r="D239" s="42">
        <f t="shared" ref="D239:E239" si="248">(B239-B240)/B240</f>
        <v>-0.00001172261333</v>
      </c>
      <c r="E239" s="42">
        <f t="shared" si="248"/>
        <v>0.000006689813421</v>
      </c>
      <c r="F239" s="42">
        <f t="shared" si="4"/>
        <v>-0.00001841242675</v>
      </c>
    </row>
    <row r="240">
      <c r="A240" s="41" t="s">
        <v>199</v>
      </c>
      <c r="B240" s="34">
        <v>2.48579384</v>
      </c>
      <c r="C240" s="35">
        <v>1494.81</v>
      </c>
      <c r="D240" s="42">
        <f t="shared" ref="D240:E240" si="249">(B240-B241)/B241</f>
        <v>0.003590167206</v>
      </c>
      <c r="E240" s="42">
        <f t="shared" si="249"/>
        <v>0.001507477086</v>
      </c>
      <c r="F240" s="42">
        <f t="shared" si="4"/>
        <v>0.00208269012</v>
      </c>
    </row>
    <row r="241">
      <c r="A241" s="41" t="s">
        <v>200</v>
      </c>
      <c r="B241" s="34">
        <v>2.47690135</v>
      </c>
      <c r="C241" s="35">
        <v>1492.56</v>
      </c>
      <c r="D241" s="42">
        <f t="shared" ref="D241:E241" si="250">(B241-B242)/B242</f>
        <v>0.01059955519</v>
      </c>
      <c r="E241" s="42">
        <f t="shared" si="250"/>
        <v>0.004428054213</v>
      </c>
      <c r="F241" s="42">
        <f t="shared" si="4"/>
        <v>0.006171500976</v>
      </c>
    </row>
    <row r="242">
      <c r="A242" s="41" t="s">
        <v>201</v>
      </c>
      <c r="B242" s="34">
        <v>2.45092266</v>
      </c>
      <c r="C242" s="35">
        <v>1485.98</v>
      </c>
      <c r="D242" s="42">
        <f t="shared" ref="D242:E242" si="251">(B242-B243)/B243</f>
        <v>0.008140006412</v>
      </c>
      <c r="E242" s="42">
        <f t="shared" si="251"/>
        <v>0.003403243886</v>
      </c>
      <c r="F242" s="42">
        <f t="shared" si="4"/>
        <v>0.004736762527</v>
      </c>
    </row>
    <row r="243">
      <c r="A243" s="41" t="s">
        <v>202</v>
      </c>
      <c r="B243" s="34">
        <v>2.43113322</v>
      </c>
      <c r="C243" s="35">
        <v>1480.94</v>
      </c>
      <c r="D243" s="42">
        <f t="shared" ref="D243:E243" si="252">(B243-B244)/B244</f>
        <v>0.01351533899</v>
      </c>
      <c r="E243" s="42">
        <f t="shared" si="252"/>
        <v>0.005642965307</v>
      </c>
      <c r="F243" s="42">
        <f t="shared" si="4"/>
        <v>0.007872373678</v>
      </c>
    </row>
    <row r="244">
      <c r="A244" s="41" t="s">
        <v>203</v>
      </c>
      <c r="B244" s="34">
        <v>2.39871379</v>
      </c>
      <c r="C244" s="35">
        <v>1472.63</v>
      </c>
      <c r="D244" s="42">
        <f t="shared" ref="D244:E244" si="253">(B244-B245)/B245</f>
        <v>0.0004449403974</v>
      </c>
      <c r="E244" s="42">
        <f t="shared" si="253"/>
        <v>0.0001969653748</v>
      </c>
      <c r="F244" s="42">
        <f t="shared" si="4"/>
        <v>0.0002479750225</v>
      </c>
    </row>
    <row r="245">
      <c r="A245" s="41" t="s">
        <v>204</v>
      </c>
      <c r="B245" s="34">
        <v>2.39764698</v>
      </c>
      <c r="C245" s="35">
        <v>1472.34</v>
      </c>
      <c r="D245" s="42">
        <f t="shared" ref="D245:E245" si="254">(B245-B246)/B246</f>
        <v>0.002681170275</v>
      </c>
      <c r="E245" s="42">
        <f t="shared" si="254"/>
        <v>0.001128729567</v>
      </c>
      <c r="F245" s="42">
        <f t="shared" si="4"/>
        <v>0.001552440708</v>
      </c>
    </row>
    <row r="246">
      <c r="A246" s="41" t="s">
        <v>205</v>
      </c>
      <c r="B246" s="34">
        <v>2.39123567</v>
      </c>
      <c r="C246" s="35">
        <v>1470.68</v>
      </c>
      <c r="D246" s="42">
        <f t="shared" ref="D246:E246" si="255">(B246-B247)/B247</f>
        <v>-0.002261397222</v>
      </c>
      <c r="E246" s="42">
        <f t="shared" si="255"/>
        <v>-0.0009306749091</v>
      </c>
      <c r="F246" s="42">
        <f t="shared" si="4"/>
        <v>-0.001330722313</v>
      </c>
    </row>
    <row r="247">
      <c r="A247" s="58">
        <v>41579.0</v>
      </c>
      <c r="B247" s="34">
        <v>2.39665546</v>
      </c>
      <c r="C247" s="35">
        <v>1472.05</v>
      </c>
      <c r="D247" s="42">
        <f t="shared" ref="D247:E247" si="256">(B247-B248)/B248</f>
        <v>-0.0001418984672</v>
      </c>
      <c r="E247" s="42">
        <f t="shared" si="256"/>
        <v>-0.00004755047143</v>
      </c>
      <c r="F247" s="42">
        <f t="shared" si="4"/>
        <v>-0.00009434799573</v>
      </c>
    </row>
    <row r="248">
      <c r="A248" s="58">
        <v>41548.0</v>
      </c>
      <c r="B248" s="34">
        <v>2.39699559</v>
      </c>
      <c r="C248" s="35">
        <v>1472.12</v>
      </c>
      <c r="D248" s="42">
        <f t="shared" ref="D248:E248" si="257">(B248-B249)/B249</f>
        <v>0.01820605908</v>
      </c>
      <c r="E248" s="42">
        <f t="shared" si="257"/>
        <v>0.007597431931</v>
      </c>
      <c r="F248" s="42">
        <f t="shared" si="4"/>
        <v>0.01060862715</v>
      </c>
    </row>
    <row r="249">
      <c r="A249" s="58">
        <v>41518.0</v>
      </c>
      <c r="B249" s="34">
        <v>2.35413605</v>
      </c>
      <c r="C249" s="35">
        <v>1461.02</v>
      </c>
      <c r="D249" s="42">
        <f t="shared" ref="D249:E249" si="258">(B249-B250)/B250</f>
        <v>0.00634630969</v>
      </c>
      <c r="E249" s="42">
        <f t="shared" si="258"/>
        <v>0.002655869334</v>
      </c>
      <c r="F249" s="42">
        <f t="shared" si="4"/>
        <v>0.003690440356</v>
      </c>
    </row>
    <row r="250">
      <c r="A250" s="58">
        <v>41487.0</v>
      </c>
      <c r="B250" s="34">
        <v>2.33929019</v>
      </c>
      <c r="C250" s="35">
        <v>1457.15</v>
      </c>
      <c r="D250" s="42">
        <f t="shared" ref="D250:E250" si="259">(B250-B251)/B251</f>
        <v>-0.00780948359</v>
      </c>
      <c r="E250" s="42">
        <f t="shared" si="259"/>
        <v>-0.003242378017</v>
      </c>
      <c r="F250" s="42">
        <f t="shared" si="4"/>
        <v>-0.004567105573</v>
      </c>
    </row>
    <row r="251">
      <c r="A251" s="58">
        <v>41456.0</v>
      </c>
      <c r="B251" s="34">
        <v>2.35770263</v>
      </c>
      <c r="C251" s="35">
        <v>1461.89</v>
      </c>
      <c r="D251" s="42">
        <f t="shared" ref="D251:E251" si="260">(B251-B252)/B252</f>
        <v>-0.01352333028</v>
      </c>
      <c r="E251" s="42">
        <f t="shared" si="260"/>
        <v>-0.003123146058</v>
      </c>
      <c r="F251" s="42">
        <f t="shared" si="4"/>
        <v>-0.01040018422</v>
      </c>
    </row>
    <row r="252">
      <c r="A252" s="58">
        <v>41365.0</v>
      </c>
      <c r="B252" s="34">
        <v>2.39002371</v>
      </c>
      <c r="C252" s="35">
        <v>1466.47</v>
      </c>
      <c r="D252" s="42">
        <f t="shared" ref="D252:E252" si="261">(B252-B253)/B253</f>
        <v>-0.001463810287</v>
      </c>
      <c r="E252" s="42">
        <f t="shared" si="261"/>
        <v>0.004865113028</v>
      </c>
      <c r="F252" s="42">
        <f t="shared" si="4"/>
        <v>-0.006328923315</v>
      </c>
    </row>
    <row r="253">
      <c r="A253" s="58">
        <v>41334.0</v>
      </c>
      <c r="B253" s="34">
        <v>2.39352738</v>
      </c>
      <c r="C253" s="35">
        <v>1459.37</v>
      </c>
      <c r="D253" s="42">
        <f t="shared" ref="D253:E253" si="262">(B253-B254)/B254</f>
        <v>-0.002735091159</v>
      </c>
      <c r="E253" s="42">
        <f t="shared" si="262"/>
        <v>-0.002085584169</v>
      </c>
      <c r="F253" s="42">
        <f t="shared" si="4"/>
        <v>-0.0006495069904</v>
      </c>
    </row>
    <row r="254">
      <c r="A254" s="58">
        <v>41306.0</v>
      </c>
      <c r="B254" s="34">
        <v>2.40009185</v>
      </c>
      <c r="C254" s="35">
        <v>1462.42</v>
      </c>
      <c r="D254" s="42">
        <f t="shared" ref="D254:E254" si="263">(B254-B255)/B255</f>
        <v>0.02886392131</v>
      </c>
      <c r="E254" s="42">
        <f t="shared" si="263"/>
        <v>0.02540334738</v>
      </c>
      <c r="F254" s="42">
        <f t="shared" si="4"/>
        <v>0.003460573928</v>
      </c>
    </row>
    <row r="255">
      <c r="A255" s="41" t="s">
        <v>53</v>
      </c>
      <c r="B255" s="34">
        <v>2.33275927</v>
      </c>
      <c r="C255" s="35">
        <v>1426.19</v>
      </c>
      <c r="D255" s="42">
        <f t="shared" ref="D255:E255" si="264">(B255-B256)/B256</f>
        <v>0.02893742972</v>
      </c>
      <c r="E255" s="42">
        <f t="shared" si="264"/>
        <v>0.01694202206</v>
      </c>
      <c r="F255" s="42">
        <f t="shared" si="4"/>
        <v>0.01199540766</v>
      </c>
    </row>
    <row r="256">
      <c r="A256" s="41" t="s">
        <v>206</v>
      </c>
      <c r="B256" s="34">
        <v>2.26715367</v>
      </c>
      <c r="C256" s="35">
        <v>1402.43</v>
      </c>
      <c r="D256" s="42">
        <f t="shared" ref="D256:E256" si="265">(B256-B257)/B257</f>
        <v>-0.02654777237</v>
      </c>
      <c r="E256" s="42">
        <f t="shared" si="265"/>
        <v>-0.01104999647</v>
      </c>
      <c r="F256" s="42">
        <f t="shared" si="4"/>
        <v>-0.01549777589</v>
      </c>
    </row>
    <row r="257">
      <c r="A257" s="41" t="s">
        <v>207</v>
      </c>
      <c r="B257" s="34">
        <v>2.32898298</v>
      </c>
      <c r="C257" s="35">
        <v>1418.1</v>
      </c>
      <c r="D257" s="42">
        <f t="shared" ref="D257:E257" si="266">(B257-B258)/B258</f>
        <v>-0.002952071149</v>
      </c>
      <c r="E257" s="42">
        <f t="shared" si="266"/>
        <v>-0.001218455731</v>
      </c>
      <c r="F257" s="42">
        <f t="shared" si="4"/>
        <v>-0.001733615418</v>
      </c>
    </row>
    <row r="258">
      <c r="A258" s="41" t="s">
        <v>208</v>
      </c>
      <c r="B258" s="34">
        <v>2.33587866</v>
      </c>
      <c r="C258" s="35">
        <v>1419.83</v>
      </c>
      <c r="D258" s="42">
        <f t="shared" ref="D258:E258" si="267">(B258-B259)/B259</f>
        <v>-0.01151754864</v>
      </c>
      <c r="E258" s="42">
        <f t="shared" si="267"/>
        <v>-0.004787405549</v>
      </c>
      <c r="F258" s="42">
        <f t="shared" si="4"/>
        <v>-0.006730143087</v>
      </c>
    </row>
    <row r="259">
      <c r="A259" s="41" t="s">
        <v>209</v>
      </c>
      <c r="B259" s="34">
        <v>2.36309573</v>
      </c>
      <c r="C259" s="35">
        <v>1426.66</v>
      </c>
      <c r="D259" s="42">
        <f t="shared" ref="D259:E259" si="268">(B259-B260)/B260</f>
        <v>-0.005884508821</v>
      </c>
      <c r="E259" s="42">
        <f t="shared" si="268"/>
        <v>-0.002440303465</v>
      </c>
      <c r="F259" s="42">
        <f t="shared" si="4"/>
        <v>-0.003444205356</v>
      </c>
    </row>
    <row r="260">
      <c r="A260" s="41" t="s">
        <v>210</v>
      </c>
      <c r="B260" s="34">
        <v>2.3770837</v>
      </c>
      <c r="C260" s="35">
        <v>1430.15</v>
      </c>
      <c r="D260" s="42">
        <f t="shared" ref="D260:E260" si="269">(B260-B261)/B261</f>
        <v>-0.02253676579</v>
      </c>
      <c r="E260" s="42">
        <f t="shared" si="269"/>
        <v>-0.009378744744</v>
      </c>
      <c r="F260" s="42">
        <f t="shared" si="4"/>
        <v>-0.01315802104</v>
      </c>
    </row>
    <row r="261">
      <c r="A261" s="41" t="s">
        <v>211</v>
      </c>
      <c r="B261" s="34">
        <v>2.43189065</v>
      </c>
      <c r="C261" s="35">
        <v>1443.69</v>
      </c>
      <c r="D261" s="42">
        <f t="shared" ref="D261:E261" si="270">(B261-B262)/B262</f>
        <v>0.01314388329</v>
      </c>
      <c r="E261" s="42">
        <f t="shared" si="270"/>
        <v>0.005488191335</v>
      </c>
      <c r="F261" s="42">
        <f t="shared" si="4"/>
        <v>0.00765569196</v>
      </c>
    </row>
    <row r="262">
      <c r="A262" s="41" t="s">
        <v>212</v>
      </c>
      <c r="B262" s="34">
        <v>2.40034085</v>
      </c>
      <c r="C262" s="35">
        <v>1435.81</v>
      </c>
      <c r="D262" s="42">
        <f t="shared" ref="D262:E262" si="271">(B262-B263)/B263</f>
        <v>-0.01824189466</v>
      </c>
      <c r="E262" s="42">
        <f t="shared" si="271"/>
        <v>-0.007589214744</v>
      </c>
      <c r="F262" s="42">
        <f t="shared" si="4"/>
        <v>-0.01065267991</v>
      </c>
    </row>
    <row r="263">
      <c r="A263" s="41" t="s">
        <v>213</v>
      </c>
      <c r="B263" s="34">
        <v>2.44494121</v>
      </c>
      <c r="C263" s="35">
        <v>1446.79</v>
      </c>
      <c r="D263" s="42">
        <f t="shared" ref="D263:E263" si="272">(B263-B264)/B264</f>
        <v>0.02754010713</v>
      </c>
      <c r="E263" s="42">
        <f t="shared" si="272"/>
        <v>0.01148661875</v>
      </c>
      <c r="F263" s="42">
        <f t="shared" si="4"/>
        <v>0.01605348837</v>
      </c>
    </row>
    <row r="264">
      <c r="A264" s="41" t="s">
        <v>214</v>
      </c>
      <c r="B264" s="34">
        <v>2.37941195</v>
      </c>
      <c r="C264" s="35">
        <v>1430.36</v>
      </c>
      <c r="D264" s="42">
        <f t="shared" ref="D264:E264" si="273">(B264-B265)/B265</f>
        <v>0.02846159149</v>
      </c>
      <c r="E264" s="42">
        <f t="shared" si="273"/>
        <v>0.01187056976</v>
      </c>
      <c r="F264" s="42">
        <f t="shared" si="4"/>
        <v>0.01659102173</v>
      </c>
    </row>
    <row r="265">
      <c r="A265" s="41" t="s">
        <v>215</v>
      </c>
      <c r="B265" s="34">
        <v>2.31356423</v>
      </c>
      <c r="C265" s="35">
        <v>1413.58</v>
      </c>
      <c r="D265" s="42">
        <f t="shared" ref="D265:E265" si="274">(B265-B266)/B266</f>
        <v>-0.009952747664</v>
      </c>
      <c r="E265" s="42">
        <f t="shared" si="274"/>
        <v>-0.004135404558</v>
      </c>
      <c r="F265" s="42">
        <f t="shared" si="4"/>
        <v>-0.005817343106</v>
      </c>
    </row>
    <row r="266">
      <c r="A266" s="41" t="s">
        <v>216</v>
      </c>
      <c r="B266" s="34">
        <v>2.33682203</v>
      </c>
      <c r="C266" s="35">
        <v>1419.45</v>
      </c>
      <c r="D266" s="42">
        <f t="shared" ref="D266:E266" si="275">(B266-B267)/B267</f>
        <v>-0.0151991503</v>
      </c>
      <c r="E266" s="42">
        <f t="shared" si="275"/>
        <v>-0.00632140457</v>
      </c>
      <c r="F266" s="42">
        <f t="shared" si="4"/>
        <v>-0.008877745735</v>
      </c>
    </row>
    <row r="267">
      <c r="A267" s="57">
        <v>41255.0</v>
      </c>
      <c r="B267" s="34">
        <v>2.37288791</v>
      </c>
      <c r="C267" s="35">
        <v>1428.48</v>
      </c>
      <c r="D267" s="42">
        <f t="shared" ref="D267:E267" si="276">(B267-B268)/B268</f>
        <v>0.00104797335</v>
      </c>
      <c r="E267" s="42">
        <f t="shared" si="276"/>
        <v>0.0004482294935</v>
      </c>
      <c r="F267" s="42">
        <f t="shared" si="4"/>
        <v>0.0005997438562</v>
      </c>
    </row>
    <row r="268">
      <c r="A268" s="57">
        <v>41225.0</v>
      </c>
      <c r="B268" s="34">
        <v>2.37040379</v>
      </c>
      <c r="C268" s="35">
        <v>1427.84</v>
      </c>
      <c r="D268" s="42">
        <f t="shared" ref="D268:E268" si="277">(B268-B269)/B269</f>
        <v>0.01568968101</v>
      </c>
      <c r="E268" s="42">
        <f t="shared" si="277"/>
        <v>0.00654894082</v>
      </c>
      <c r="F268" s="42">
        <f t="shared" si="4"/>
        <v>0.009140740187</v>
      </c>
    </row>
    <row r="269">
      <c r="A269" s="57">
        <v>41194.0</v>
      </c>
      <c r="B269" s="34">
        <v>2.33378741</v>
      </c>
      <c r="C269" s="35">
        <v>1418.55</v>
      </c>
      <c r="D269" s="42">
        <f t="shared" ref="D269:E269" si="278">(B269-B270)/B270</f>
        <v>0.000784593968</v>
      </c>
      <c r="E269" s="42">
        <f t="shared" si="278"/>
        <v>0.000338488227</v>
      </c>
      <c r="F269" s="42">
        <f t="shared" si="4"/>
        <v>0.0004461057411</v>
      </c>
    </row>
    <row r="270">
      <c r="A270" s="58">
        <v>41102.0</v>
      </c>
      <c r="B270" s="34">
        <v>2.33195777</v>
      </c>
      <c r="C270" s="35">
        <v>1418.07</v>
      </c>
      <c r="D270" s="42">
        <f t="shared" ref="D270:E270" si="279">(B270-B271)/B271</f>
        <v>0.00698241817</v>
      </c>
      <c r="E270" s="42">
        <f t="shared" si="279"/>
        <v>0.002920916022</v>
      </c>
      <c r="F270" s="42">
        <f t="shared" si="4"/>
        <v>0.004061502148</v>
      </c>
    </row>
    <row r="271">
      <c r="A271" s="58">
        <v>41072.0</v>
      </c>
      <c r="B271" s="34">
        <v>2.31578797</v>
      </c>
      <c r="C271" s="35">
        <v>1413.94</v>
      </c>
      <c r="D271" s="42">
        <f t="shared" ref="D271:E271" si="280">(B271-B272)/B272</f>
        <v>0.007908190238</v>
      </c>
      <c r="E271" s="42">
        <f t="shared" si="280"/>
        <v>0.003306653043</v>
      </c>
      <c r="F271" s="42">
        <f t="shared" si="4"/>
        <v>0.004601537195</v>
      </c>
    </row>
    <row r="272">
      <c r="A272" s="58">
        <v>41041.0</v>
      </c>
      <c r="B272" s="34">
        <v>2.29761797</v>
      </c>
      <c r="C272" s="35">
        <v>1409.28</v>
      </c>
      <c r="D272" s="42">
        <f t="shared" ref="D272:E272" si="281">(B272-B273)/B273</f>
        <v>0.003775925955</v>
      </c>
      <c r="E272" s="42">
        <f t="shared" si="281"/>
        <v>0.001584876159</v>
      </c>
      <c r="F272" s="42">
        <f t="shared" si="4"/>
        <v>0.002191049796</v>
      </c>
    </row>
    <row r="273">
      <c r="A273" s="58">
        <v>41011.0</v>
      </c>
      <c r="B273" s="34">
        <v>2.28897497</v>
      </c>
      <c r="C273" s="35">
        <v>1407.05</v>
      </c>
      <c r="D273" s="42">
        <f t="shared" ref="D273:E273" si="282">(B273-B274)/B274</f>
        <v>-0.004131476879</v>
      </c>
      <c r="E273" s="42">
        <f t="shared" si="282"/>
        <v>-0.001709874704</v>
      </c>
      <c r="F273" s="42">
        <f t="shared" si="4"/>
        <v>-0.002421602175</v>
      </c>
    </row>
    <row r="274">
      <c r="A274" s="58">
        <v>40980.0</v>
      </c>
      <c r="B274" s="34">
        <v>2.29847105</v>
      </c>
      <c r="C274" s="35">
        <v>1409.46</v>
      </c>
      <c r="D274" s="42">
        <f t="shared" ref="D274:E274" si="283">(B274-B275)/B275</f>
        <v>-0.01141616029</v>
      </c>
      <c r="E274" s="42">
        <f t="shared" si="283"/>
        <v>-0.004745159514</v>
      </c>
      <c r="F274" s="42">
        <f t="shared" si="4"/>
        <v>-0.006671000781</v>
      </c>
    </row>
    <row r="275">
      <c r="A275" s="41" t="s">
        <v>217</v>
      </c>
      <c r="B275" s="34">
        <v>2.32501378</v>
      </c>
      <c r="C275" s="35">
        <v>1416.18</v>
      </c>
      <c r="D275" s="42">
        <f t="shared" ref="D275:E275" si="284">(B275-B276)/B276</f>
        <v>0.0003620643819</v>
      </c>
      <c r="E275" s="42">
        <f t="shared" si="284"/>
        <v>0.0001624351142</v>
      </c>
      <c r="F275" s="42">
        <f t="shared" si="4"/>
        <v>0.0001996292677</v>
      </c>
    </row>
    <row r="276">
      <c r="A276" s="41" t="s">
        <v>218</v>
      </c>
      <c r="B276" s="34">
        <v>2.32417228</v>
      </c>
      <c r="C276" s="35">
        <v>1415.95</v>
      </c>
      <c r="D276" s="42">
        <f t="shared" ref="D276:E276" si="285">(B276-B277)/B277</f>
        <v>0.01021953873</v>
      </c>
      <c r="E276" s="42">
        <f t="shared" si="285"/>
        <v>0.004269715518</v>
      </c>
      <c r="F276" s="42">
        <f t="shared" si="4"/>
        <v>0.00594982321</v>
      </c>
    </row>
    <row r="277">
      <c r="A277" s="41" t="s">
        <v>219</v>
      </c>
      <c r="B277" s="34">
        <v>2.30066059</v>
      </c>
      <c r="C277" s="35">
        <v>1409.93</v>
      </c>
      <c r="D277" s="42">
        <f t="shared" ref="D277:E277" si="286">(B277-B278)/B278</f>
        <v>0.0188264976</v>
      </c>
      <c r="E277" s="42">
        <f t="shared" si="286"/>
        <v>0.007855948075</v>
      </c>
      <c r="F277" s="42">
        <f t="shared" si="4"/>
        <v>0.01097054953</v>
      </c>
    </row>
    <row r="278">
      <c r="A278" s="41" t="s">
        <v>220</v>
      </c>
      <c r="B278" s="34">
        <v>2.25814758</v>
      </c>
      <c r="C278" s="35">
        <v>1398.94</v>
      </c>
      <c r="D278" s="42">
        <f t="shared" ref="D278:E278" si="287">(B278-B279)/B279</f>
        <v>-0.01257141817</v>
      </c>
      <c r="E278" s="42">
        <f t="shared" si="287"/>
        <v>-0.005226518001</v>
      </c>
      <c r="F278" s="42">
        <f t="shared" si="4"/>
        <v>-0.007344900166</v>
      </c>
    </row>
    <row r="279">
      <c r="A279" s="41" t="s">
        <v>221</v>
      </c>
      <c r="B279" s="34">
        <v>2.28689712</v>
      </c>
      <c r="C279" s="35">
        <v>1406.29</v>
      </c>
      <c r="D279" s="42">
        <f t="shared" ref="D279:E279" si="288">(B279-B280)/B280</f>
        <v>-0.004898798572</v>
      </c>
      <c r="E279" s="42">
        <f t="shared" si="288"/>
        <v>-0.002029592307</v>
      </c>
      <c r="F279" s="42">
        <f t="shared" si="4"/>
        <v>-0.002869206265</v>
      </c>
    </row>
    <row r="280">
      <c r="A280" s="41" t="s">
        <v>222</v>
      </c>
      <c r="B280" s="34">
        <v>2.29815532</v>
      </c>
      <c r="C280" s="35">
        <v>1409.15</v>
      </c>
      <c r="D280" s="42">
        <f t="shared" ref="D280:E280" si="289">(B280-B281)/B281</f>
        <v>0.03123538635</v>
      </c>
      <c r="E280" s="42">
        <f t="shared" si="289"/>
        <v>0.01302631863</v>
      </c>
      <c r="F280" s="42">
        <f t="shared" si="4"/>
        <v>0.01820906772</v>
      </c>
    </row>
    <row r="281">
      <c r="A281" s="41" t="s">
        <v>223</v>
      </c>
      <c r="B281" s="34">
        <v>2.22854583</v>
      </c>
      <c r="C281" s="35">
        <v>1391.03</v>
      </c>
      <c r="D281" s="42">
        <f t="shared" ref="D281:E281" si="290">(B281-B282)/B282</f>
        <v>0.005540706381</v>
      </c>
      <c r="E281" s="42">
        <f t="shared" si="290"/>
        <v>0.002320202333</v>
      </c>
      <c r="F281" s="42">
        <f t="shared" si="4"/>
        <v>0.003220504048</v>
      </c>
    </row>
    <row r="282">
      <c r="A282" s="41" t="s">
        <v>224</v>
      </c>
      <c r="B282" s="34">
        <v>2.21626615</v>
      </c>
      <c r="C282" s="35">
        <v>1387.81</v>
      </c>
      <c r="D282" s="42">
        <f t="shared" ref="D282:E282" si="291">(B282-B283)/B283</f>
        <v>0.001564272694</v>
      </c>
      <c r="E282" s="42">
        <f t="shared" si="291"/>
        <v>0.0006633547001</v>
      </c>
      <c r="F282" s="42">
        <f t="shared" si="4"/>
        <v>0.0009009179936</v>
      </c>
    </row>
    <row r="283">
      <c r="A283" s="41" t="s">
        <v>225</v>
      </c>
      <c r="B283" s="34">
        <v>2.21280472</v>
      </c>
      <c r="C283" s="35">
        <v>1386.89</v>
      </c>
      <c r="D283" s="42">
        <f t="shared" ref="D283:E283" si="292">(B283-B284)/B284</f>
        <v>0.04764113766</v>
      </c>
      <c r="E283" s="42">
        <f t="shared" si="292"/>
        <v>0.01986204665</v>
      </c>
      <c r="F283" s="42">
        <f t="shared" si="4"/>
        <v>0.02777909101</v>
      </c>
    </row>
    <row r="284">
      <c r="A284" s="41" t="s">
        <v>226</v>
      </c>
      <c r="B284" s="34">
        <v>2.11217815</v>
      </c>
      <c r="C284" s="35">
        <v>1359.88</v>
      </c>
      <c r="D284" s="42">
        <f t="shared" ref="D284:E284" si="293">(B284-B285)/B285</f>
        <v>0.01158801334</v>
      </c>
      <c r="E284" s="42">
        <f t="shared" si="293"/>
        <v>0.004839913399</v>
      </c>
      <c r="F284" s="42">
        <f t="shared" si="4"/>
        <v>0.006748099946</v>
      </c>
    </row>
    <row r="285">
      <c r="A285" s="41" t="s">
        <v>227</v>
      </c>
      <c r="B285" s="34">
        <v>2.08798258</v>
      </c>
      <c r="C285" s="35">
        <v>1353.33</v>
      </c>
      <c r="D285" s="42">
        <f t="shared" ref="D285:E285" si="294">(B285-B286)/B286</f>
        <v>-0.003852228127</v>
      </c>
      <c r="E285" s="42">
        <f t="shared" si="294"/>
        <v>-0.001593519687</v>
      </c>
      <c r="F285" s="42">
        <f t="shared" si="4"/>
        <v>-0.00225870844</v>
      </c>
    </row>
    <row r="286">
      <c r="A286" s="41" t="s">
        <v>228</v>
      </c>
      <c r="B286" s="34">
        <v>2.09605707</v>
      </c>
      <c r="C286" s="35">
        <v>1355.49</v>
      </c>
      <c r="D286" s="42">
        <f t="shared" ref="D286:E286" si="295">(B286-B287)/B287</f>
        <v>-0.03327259228</v>
      </c>
      <c r="E286" s="42">
        <f t="shared" si="295"/>
        <v>-0.0138520076</v>
      </c>
      <c r="F286" s="42">
        <f t="shared" si="4"/>
        <v>-0.01942058469</v>
      </c>
    </row>
    <row r="287">
      <c r="A287" s="41" t="s">
        <v>229</v>
      </c>
      <c r="B287" s="34">
        <v>2.16819866</v>
      </c>
      <c r="C287" s="35">
        <v>1374.53</v>
      </c>
      <c r="D287" s="42">
        <f t="shared" ref="D287:E287" si="296">(B287-B288)/B288</f>
        <v>-0.009592790869</v>
      </c>
      <c r="E287" s="42">
        <f t="shared" si="296"/>
        <v>-0.003985420607</v>
      </c>
      <c r="F287" s="42">
        <f t="shared" si="4"/>
        <v>-0.005607370262</v>
      </c>
    </row>
    <row r="288">
      <c r="A288" s="57">
        <v>41254.0</v>
      </c>
      <c r="B288" s="34">
        <v>2.18919919</v>
      </c>
      <c r="C288" s="35">
        <v>1380.03</v>
      </c>
      <c r="D288" s="42">
        <f t="shared" ref="D288:E288" si="297">(B288-B289)/B289</f>
        <v>0.0002852998229</v>
      </c>
      <c r="E288" s="42">
        <f t="shared" si="297"/>
        <v>0.0001304489618</v>
      </c>
      <c r="F288" s="42">
        <f t="shared" si="4"/>
        <v>0.0001548508611</v>
      </c>
    </row>
    <row r="289">
      <c r="A289" s="58">
        <v>41163.0</v>
      </c>
      <c r="B289" s="34">
        <v>2.18857479</v>
      </c>
      <c r="C289" s="35">
        <v>1379.85</v>
      </c>
      <c r="D289" s="42">
        <f t="shared" ref="D289:E289" si="298">(B289-B290)/B290</f>
        <v>0.004049145721</v>
      </c>
      <c r="E289" s="42">
        <f t="shared" si="298"/>
        <v>0.001698717251</v>
      </c>
      <c r="F289" s="42">
        <f t="shared" si="4"/>
        <v>0.00235042847</v>
      </c>
    </row>
    <row r="290">
      <c r="A290" s="58">
        <v>41132.0</v>
      </c>
      <c r="B290" s="34">
        <v>2.17974867</v>
      </c>
      <c r="C290" s="35">
        <v>1377.51</v>
      </c>
      <c r="D290" s="42">
        <f t="shared" ref="D290:E290" si="299">(B290-B291)/B291</f>
        <v>-0.02931936901</v>
      </c>
      <c r="E290" s="42">
        <f t="shared" si="299"/>
        <v>-0.01220482887</v>
      </c>
      <c r="F290" s="42">
        <f t="shared" si="4"/>
        <v>-0.01711454015</v>
      </c>
    </row>
    <row r="291">
      <c r="A291" s="58">
        <v>41101.0</v>
      </c>
      <c r="B291" s="34">
        <v>2.24558789</v>
      </c>
      <c r="C291" s="35">
        <v>1394.53</v>
      </c>
      <c r="D291" s="42">
        <f t="shared" ref="D291:E291" si="300">(B291-B292)/B292</f>
        <v>-0.05691979988</v>
      </c>
      <c r="E291" s="42">
        <f t="shared" si="300"/>
        <v>-0.02370501054</v>
      </c>
      <c r="F291" s="42">
        <f t="shared" si="4"/>
        <v>-0.03321478935</v>
      </c>
    </row>
    <row r="292">
      <c r="A292" s="58">
        <v>41071.0</v>
      </c>
      <c r="B292" s="34">
        <v>2.38112081</v>
      </c>
      <c r="C292" s="35">
        <v>1428.39</v>
      </c>
      <c r="D292" s="42">
        <f t="shared" ref="D292:E292" si="301">(B292-B293)/B293</f>
        <v>0.01881985707</v>
      </c>
      <c r="E292" s="42">
        <f t="shared" si="301"/>
        <v>0.007853181491</v>
      </c>
      <c r="F292" s="42">
        <f t="shared" si="4"/>
        <v>0.01096667558</v>
      </c>
    </row>
    <row r="293">
      <c r="A293" s="58">
        <v>41040.0</v>
      </c>
      <c r="B293" s="34">
        <v>2.33713624</v>
      </c>
      <c r="C293" s="35">
        <v>1417.26</v>
      </c>
      <c r="D293" s="42">
        <f t="shared" ref="D293:E293" si="302">(B293-B294)/B294</f>
        <v>0.005165263385</v>
      </c>
      <c r="E293" s="42">
        <f t="shared" si="302"/>
        <v>0.002163767501</v>
      </c>
      <c r="F293" s="42">
        <f t="shared" si="4"/>
        <v>0.003001495883</v>
      </c>
    </row>
    <row r="294">
      <c r="A294" s="58">
        <v>40950.0</v>
      </c>
      <c r="B294" s="34">
        <v>2.32512635</v>
      </c>
      <c r="C294" s="35">
        <v>1414.2</v>
      </c>
      <c r="D294" s="42">
        <f t="shared" ref="D294:E294" si="303">(B294-B295)/B295</f>
        <v>-0.02253844172</v>
      </c>
      <c r="E294" s="42">
        <f t="shared" si="303"/>
        <v>-0.009379443678</v>
      </c>
      <c r="F294" s="42">
        <f t="shared" si="4"/>
        <v>-0.01315899804</v>
      </c>
    </row>
    <row r="295">
      <c r="A295" s="58">
        <v>40919.0</v>
      </c>
      <c r="B295" s="34">
        <v>2.37873943</v>
      </c>
      <c r="C295" s="35">
        <v>1427.59</v>
      </c>
      <c r="D295" s="42">
        <f t="shared" ref="D295:E295" si="304">(B295-B296)/B296</f>
        <v>0.02619587845</v>
      </c>
      <c r="E295" s="42">
        <f t="shared" si="304"/>
        <v>0.01092652391</v>
      </c>
      <c r="F295" s="42">
        <f t="shared" si="4"/>
        <v>0.01526935454</v>
      </c>
    </row>
    <row r="296">
      <c r="A296" s="41" t="s">
        <v>230</v>
      </c>
      <c r="B296" s="34">
        <v>2.31801694</v>
      </c>
      <c r="C296" s="35">
        <v>1412.16</v>
      </c>
      <c r="D296" s="42">
        <f t="shared" ref="D296:E296" si="305">(B296-B297)/B297</f>
        <v>0.0003461742118</v>
      </c>
      <c r="E296" s="42">
        <f t="shared" si="305"/>
        <v>0.0001558139864</v>
      </c>
      <c r="F296" s="42">
        <f t="shared" si="4"/>
        <v>0.0001903602254</v>
      </c>
    </row>
    <row r="297">
      <c r="A297" s="41" t="s">
        <v>231</v>
      </c>
      <c r="B297" s="34">
        <v>2.31721478</v>
      </c>
      <c r="C297" s="35">
        <v>1411.94</v>
      </c>
      <c r="D297" s="42">
        <f t="shared" ref="D297:E297" si="306">(B297-B298)/B298</f>
        <v>-0.001777283458</v>
      </c>
      <c r="E297" s="42">
        <f t="shared" si="306"/>
        <v>-0.0007289609829</v>
      </c>
      <c r="F297" s="42">
        <f t="shared" si="4"/>
        <v>-0.001048322475</v>
      </c>
    </row>
    <row r="298">
      <c r="A298" s="41" t="s">
        <v>232</v>
      </c>
      <c r="B298" s="34">
        <v>2.32134046</v>
      </c>
      <c r="C298" s="35">
        <v>1412.97</v>
      </c>
      <c r="D298" s="42">
        <f t="shared" ref="D298:E298" si="307">(B298-B299)/B299</f>
        <v>0.007161573642</v>
      </c>
      <c r="E298" s="42">
        <f t="shared" si="307"/>
        <v>0.002995563443</v>
      </c>
      <c r="F298" s="42">
        <f t="shared" si="4"/>
        <v>0.0041660102</v>
      </c>
    </row>
    <row r="299">
      <c r="A299" s="41" t="s">
        <v>233</v>
      </c>
      <c r="B299" s="34">
        <v>2.30483422</v>
      </c>
      <c r="C299" s="35">
        <v>1408.75</v>
      </c>
      <c r="D299" s="42">
        <f t="shared" ref="D299:E299" si="308">(B299-B300)/B300</f>
        <v>-0.007432719048</v>
      </c>
      <c r="E299" s="42">
        <f t="shared" si="308"/>
        <v>-0.003085393211</v>
      </c>
      <c r="F299" s="42">
        <f t="shared" si="4"/>
        <v>-0.004347325837</v>
      </c>
    </row>
    <row r="300">
      <c r="A300" s="41" t="s">
        <v>234</v>
      </c>
      <c r="B300" s="34">
        <v>2.32209369</v>
      </c>
      <c r="C300" s="35">
        <v>1413.11</v>
      </c>
      <c r="D300" s="42">
        <f t="shared" ref="D300:E300" si="309">(B300-B301)/B301</f>
        <v>-0.03469321834</v>
      </c>
      <c r="E300" s="42">
        <f t="shared" si="309"/>
        <v>-0.01444393299</v>
      </c>
      <c r="F300" s="42">
        <f t="shared" si="4"/>
        <v>-0.02024928535</v>
      </c>
    </row>
    <row r="301">
      <c r="A301" s="41" t="s">
        <v>235</v>
      </c>
      <c r="B301" s="34">
        <v>2.40554996</v>
      </c>
      <c r="C301" s="35">
        <v>1433.82</v>
      </c>
      <c r="D301" s="42">
        <f t="shared" ref="D301:E301" si="310">(B301-B302)/B302</f>
        <v>0.001027214441</v>
      </c>
      <c r="E301" s="42">
        <f t="shared" si="310"/>
        <v>0.0004395788416</v>
      </c>
      <c r="F301" s="42">
        <f t="shared" si="4"/>
        <v>0.0005876355997</v>
      </c>
    </row>
    <row r="302">
      <c r="A302" s="41" t="s">
        <v>236</v>
      </c>
      <c r="B302" s="34">
        <v>2.40308148</v>
      </c>
      <c r="C302" s="35">
        <v>1433.19</v>
      </c>
      <c r="D302" s="42">
        <f t="shared" ref="D302:E302" si="311">(B302-B303)/B303</f>
        <v>-0.03979887142</v>
      </c>
      <c r="E302" s="42">
        <f t="shared" si="311"/>
        <v>-0.01657128741</v>
      </c>
      <c r="F302" s="42">
        <f t="shared" si="4"/>
        <v>-0.023227584</v>
      </c>
    </row>
    <row r="303">
      <c r="A303" s="41" t="s">
        <v>237</v>
      </c>
      <c r="B303" s="34">
        <v>2.50268554</v>
      </c>
      <c r="C303" s="35">
        <v>1457.34</v>
      </c>
      <c r="D303" s="42">
        <f t="shared" ref="D303:E303" si="312">(B303-B304)/B304</f>
        <v>-0.005892611846</v>
      </c>
      <c r="E303" s="42">
        <f t="shared" si="312"/>
        <v>-0.002443682362</v>
      </c>
      <c r="F303" s="42">
        <f t="shared" si="4"/>
        <v>-0.003448929483</v>
      </c>
    </row>
    <row r="304">
      <c r="A304" s="41" t="s">
        <v>238</v>
      </c>
      <c r="B304" s="34">
        <v>2.51752031</v>
      </c>
      <c r="C304" s="35">
        <v>1460.91</v>
      </c>
      <c r="D304" s="42">
        <f t="shared" ref="D304:E304" si="313">(B304-B305)/B305</f>
        <v>0.009853175272</v>
      </c>
      <c r="E304" s="42">
        <f t="shared" si="313"/>
        <v>0.004117064856</v>
      </c>
      <c r="F304" s="42">
        <f t="shared" si="4"/>
        <v>0.005736110416</v>
      </c>
    </row>
    <row r="305">
      <c r="A305" s="41" t="s">
        <v>239</v>
      </c>
      <c r="B305" s="34">
        <v>2.49295677</v>
      </c>
      <c r="C305" s="35">
        <v>1454.92</v>
      </c>
      <c r="D305" s="42">
        <f t="shared" ref="D305:E305" si="314">(B305-B306)/B306</f>
        <v>0.02461999872</v>
      </c>
      <c r="E305" s="42">
        <f t="shared" si="314"/>
        <v>0.01026990619</v>
      </c>
      <c r="F305" s="42">
        <f t="shared" si="4"/>
        <v>0.01435009253</v>
      </c>
    </row>
    <row r="306">
      <c r="A306" s="41" t="s">
        <v>240</v>
      </c>
      <c r="B306" s="34">
        <v>2.43305496</v>
      </c>
      <c r="C306" s="35">
        <v>1440.13</v>
      </c>
      <c r="D306" s="42">
        <f t="shared" ref="D306:E306" si="315">(B306-B307)/B307</f>
        <v>0.01935917089</v>
      </c>
      <c r="E306" s="42">
        <f t="shared" si="315"/>
        <v>0.008077894987</v>
      </c>
      <c r="F306" s="42">
        <f t="shared" si="4"/>
        <v>0.0112812759</v>
      </c>
    </row>
    <row r="307">
      <c r="A307" s="57">
        <v>41253.0</v>
      </c>
      <c r="B307" s="34">
        <v>2.38684757</v>
      </c>
      <c r="C307" s="35">
        <v>1428.59</v>
      </c>
      <c r="D307" s="42">
        <f t="shared" ref="D307:E307" si="316">(B307-B308)/B308</f>
        <v>-0.00714651</v>
      </c>
      <c r="E307" s="42">
        <f t="shared" si="316"/>
        <v>-0.002966137182</v>
      </c>
      <c r="F307" s="42">
        <f t="shared" si="4"/>
        <v>-0.004180372818</v>
      </c>
    </row>
    <row r="308">
      <c r="A308" s="57">
        <v>41223.0</v>
      </c>
      <c r="B308" s="34">
        <v>2.40402798</v>
      </c>
      <c r="C308" s="35">
        <v>1432.84</v>
      </c>
      <c r="D308" s="42">
        <f t="shared" ref="D308:E308" si="317">(B308-B309)/B309</f>
        <v>0.0004413126649</v>
      </c>
      <c r="E308" s="42">
        <f t="shared" si="317"/>
        <v>0.0001954542916</v>
      </c>
      <c r="F308" s="42">
        <f t="shared" si="4"/>
        <v>0.0002458583733</v>
      </c>
    </row>
    <row r="309">
      <c r="A309" s="57">
        <v>41192.0</v>
      </c>
      <c r="B309" s="34">
        <v>2.40296752</v>
      </c>
      <c r="C309" s="35">
        <v>1432.56</v>
      </c>
      <c r="D309" s="42">
        <f t="shared" ref="D309:E309" si="318">(B309-B310)/B310</f>
        <v>-0.01487917822</v>
      </c>
      <c r="E309" s="42">
        <f t="shared" si="318"/>
        <v>-0.006188084469</v>
      </c>
      <c r="F309" s="42">
        <f t="shared" si="4"/>
        <v>-0.008691093749</v>
      </c>
    </row>
    <row r="310">
      <c r="A310" s="58">
        <v>41162.0</v>
      </c>
      <c r="B310" s="34">
        <v>2.43926173</v>
      </c>
      <c r="C310" s="35">
        <v>1441.48</v>
      </c>
      <c r="D310" s="42">
        <f t="shared" ref="D310:E310" si="319">(B310-B311)/B311</f>
        <v>-0.02376599783</v>
      </c>
      <c r="E310" s="42">
        <f t="shared" si="319"/>
        <v>-0.009890925076</v>
      </c>
      <c r="F310" s="42">
        <f t="shared" si="4"/>
        <v>-0.01387507275</v>
      </c>
    </row>
    <row r="311">
      <c r="A311" s="58">
        <v>41131.0</v>
      </c>
      <c r="B311" s="34">
        <v>2.49864451</v>
      </c>
      <c r="C311" s="35">
        <v>1455.88</v>
      </c>
      <c r="D311" s="42">
        <f t="shared" ref="D311:E311" si="320">(B311-B312)/B312</f>
        <v>-0.008323862782</v>
      </c>
      <c r="E311" s="42">
        <f t="shared" si="320"/>
        <v>-0.003456702238</v>
      </c>
      <c r="F311" s="42">
        <f t="shared" si="4"/>
        <v>-0.004867160544</v>
      </c>
    </row>
    <row r="312">
      <c r="A312" s="58">
        <v>41039.0</v>
      </c>
      <c r="B312" s="34">
        <v>2.51961746</v>
      </c>
      <c r="C312" s="35">
        <v>1460.93</v>
      </c>
      <c r="D312" s="42">
        <f t="shared" ref="D312:E312" si="321">(B312-B313)/B313</f>
        <v>-0.0007996402777</v>
      </c>
      <c r="E312" s="42">
        <f t="shared" si="321"/>
        <v>-0.0003216094156</v>
      </c>
      <c r="F312" s="42">
        <f t="shared" si="4"/>
        <v>-0.000478030862</v>
      </c>
    </row>
    <row r="313">
      <c r="A313" s="58">
        <v>41009.0</v>
      </c>
      <c r="B313" s="34">
        <v>2.52163386</v>
      </c>
      <c r="C313" s="35">
        <v>1461.4</v>
      </c>
      <c r="D313" s="42">
        <f t="shared" ref="D313:E313" si="322">(B313-B314)/B314</f>
        <v>0.01719081019</v>
      </c>
      <c r="E313" s="42">
        <f t="shared" si="322"/>
        <v>0.007174411953</v>
      </c>
      <c r="F313" s="42">
        <f t="shared" si="4"/>
        <v>0.01001639824</v>
      </c>
    </row>
    <row r="314">
      <c r="A314" s="58">
        <v>40978.0</v>
      </c>
      <c r="B314" s="34">
        <v>2.47901754</v>
      </c>
      <c r="C314" s="35">
        <v>1450.99</v>
      </c>
      <c r="D314" s="42">
        <f t="shared" ref="D314:E314" si="323">(B314-B315)/B315</f>
        <v>0.008670821325</v>
      </c>
      <c r="E314" s="42">
        <f t="shared" si="323"/>
        <v>0.003624416393</v>
      </c>
      <c r="F314" s="42">
        <f t="shared" si="4"/>
        <v>0.005046404932</v>
      </c>
    </row>
    <row r="315">
      <c r="A315" s="58">
        <v>40949.0</v>
      </c>
      <c r="B315" s="34">
        <v>2.4577072</v>
      </c>
      <c r="C315" s="35">
        <v>1445.75</v>
      </c>
      <c r="D315" s="42">
        <f t="shared" ref="D315:E315" si="324">(B315-B316)/B316</f>
        <v>0.00206569589</v>
      </c>
      <c r="E315" s="42">
        <f t="shared" si="324"/>
        <v>0.0008722801819</v>
      </c>
      <c r="F315" s="42">
        <f t="shared" si="4"/>
        <v>0.001193415708</v>
      </c>
    </row>
    <row r="316">
      <c r="A316" s="58">
        <v>40918.0</v>
      </c>
      <c r="B316" s="34">
        <v>2.45264079</v>
      </c>
      <c r="C316" s="35">
        <v>1444.49</v>
      </c>
      <c r="D316" s="42">
        <f t="shared" ref="D316:E316" si="325">(B316-B317)/B317</f>
        <v>0.006335925282</v>
      </c>
      <c r="E316" s="42">
        <f t="shared" si="325"/>
        <v>0.002651544073</v>
      </c>
      <c r="F316" s="42">
        <f t="shared" si="4"/>
        <v>0.003684381208</v>
      </c>
    </row>
    <row r="317">
      <c r="A317" s="41" t="s">
        <v>241</v>
      </c>
      <c r="B317" s="34">
        <v>2.43719888</v>
      </c>
      <c r="C317" s="35">
        <v>1440.67</v>
      </c>
      <c r="D317" s="42">
        <f t="shared" ref="D317:E317" si="326">(B317-B318)/B318</f>
        <v>-0.01077441766</v>
      </c>
      <c r="E317" s="42">
        <f t="shared" si="326"/>
        <v>-0.004477766645</v>
      </c>
      <c r="F317" s="42">
        <f t="shared" si="4"/>
        <v>-0.00629665102</v>
      </c>
    </row>
    <row r="318">
      <c r="A318" s="41" t="s">
        <v>242</v>
      </c>
      <c r="B318" s="34">
        <v>2.46374429</v>
      </c>
      <c r="C318" s="35">
        <v>1447.15</v>
      </c>
      <c r="D318" s="42">
        <f t="shared" ref="D318:E318" si="327">(B318-B319)/B319</f>
        <v>0.02312964812</v>
      </c>
      <c r="E318" s="42">
        <f t="shared" si="327"/>
        <v>0.009648926967</v>
      </c>
      <c r="F318" s="42">
        <f t="shared" si="4"/>
        <v>0.01348072115</v>
      </c>
    </row>
    <row r="319">
      <c r="A319" s="41" t="s">
        <v>243</v>
      </c>
      <c r="B319" s="34">
        <v>2.40804701</v>
      </c>
      <c r="C319" s="35">
        <v>1433.32</v>
      </c>
      <c r="D319" s="42">
        <f t="shared" ref="D319:E319" si="328">(B319-B320)/B320</f>
        <v>-0.01379591087</v>
      </c>
      <c r="E319" s="42">
        <f t="shared" si="328"/>
        <v>-0.005736721259</v>
      </c>
      <c r="F319" s="42">
        <f t="shared" si="4"/>
        <v>-0.008059189607</v>
      </c>
    </row>
    <row r="320">
      <c r="A320" s="41" t="s">
        <v>244</v>
      </c>
      <c r="B320" s="34">
        <v>2.44173294</v>
      </c>
      <c r="C320" s="35">
        <v>1441.59</v>
      </c>
      <c r="D320" s="42">
        <f t="shared" ref="D320:E320" si="329">(B320-B321)/B321</f>
        <v>-0.02523215036</v>
      </c>
      <c r="E320" s="42">
        <f t="shared" si="329"/>
        <v>-0.01050182238</v>
      </c>
      <c r="F320" s="42">
        <f t="shared" si="4"/>
        <v>-0.01473032799</v>
      </c>
    </row>
    <row r="321">
      <c r="A321" s="41" t="s">
        <v>245</v>
      </c>
      <c r="B321" s="34">
        <v>2.50493791</v>
      </c>
      <c r="C321" s="35">
        <v>1456.89</v>
      </c>
      <c r="D321" s="42">
        <f t="shared" ref="D321:E321" si="330">(B321-B322)/B322</f>
        <v>-0.005386132373</v>
      </c>
      <c r="E321" s="42">
        <f t="shared" si="330"/>
        <v>-0.002232647331</v>
      </c>
      <c r="F321" s="42">
        <f t="shared" si="4"/>
        <v>-0.003153485042</v>
      </c>
    </row>
    <row r="322">
      <c r="A322" s="41" t="s">
        <v>246</v>
      </c>
      <c r="B322" s="34">
        <v>2.5185029</v>
      </c>
      <c r="C322" s="35">
        <v>1460.15</v>
      </c>
      <c r="D322" s="42">
        <f t="shared" ref="D322:E322" si="331">(B322-B323)/B323</f>
        <v>-0.0002085645501</v>
      </c>
      <c r="E322" s="42">
        <f t="shared" si="331"/>
        <v>-0.00007532905099</v>
      </c>
      <c r="F322" s="42">
        <f t="shared" si="4"/>
        <v>-0.0001332354991</v>
      </c>
    </row>
    <row r="323">
      <c r="A323" s="41" t="s">
        <v>247</v>
      </c>
      <c r="B323" s="34">
        <v>2.51902828</v>
      </c>
      <c r="C323" s="35">
        <v>1460.26</v>
      </c>
      <c r="D323" s="42">
        <f t="shared" ref="D323:E323" si="332">(B323-B324)/B324</f>
        <v>-0.001325474793</v>
      </c>
      <c r="E323" s="42">
        <f t="shared" si="332"/>
        <v>-0.0005407070258</v>
      </c>
      <c r="F323" s="42">
        <f t="shared" si="4"/>
        <v>-0.0007847677669</v>
      </c>
    </row>
    <row r="324">
      <c r="A324" s="41" t="s">
        <v>248</v>
      </c>
      <c r="B324" s="34">
        <v>2.52237162</v>
      </c>
      <c r="C324" s="35">
        <v>1461.05</v>
      </c>
      <c r="D324" s="42">
        <f t="shared" ref="D324:E324" si="333">(B324-B325)/B325</f>
        <v>0.002817382411</v>
      </c>
      <c r="E324" s="42">
        <f t="shared" si="333"/>
        <v>0.00118548365</v>
      </c>
      <c r="F324" s="42">
        <f t="shared" si="4"/>
        <v>0.001631898761</v>
      </c>
    </row>
    <row r="325">
      <c r="A325" s="41" t="s">
        <v>249</v>
      </c>
      <c r="B325" s="34">
        <v>2.5152851</v>
      </c>
      <c r="C325" s="35">
        <v>1459.32</v>
      </c>
      <c r="D325" s="42">
        <f t="shared" ref="D325:E325" si="334">(B325-B326)/B326</f>
        <v>-0.003099248952</v>
      </c>
      <c r="E325" s="42">
        <f t="shared" si="334"/>
        <v>-0.00127977881</v>
      </c>
      <c r="F325" s="42">
        <f t="shared" si="4"/>
        <v>-0.001819470142</v>
      </c>
    </row>
    <row r="326">
      <c r="A326" s="41" t="s">
        <v>250</v>
      </c>
      <c r="B326" s="34">
        <v>2.52310483</v>
      </c>
      <c r="C326" s="35">
        <v>1461.19</v>
      </c>
      <c r="D326" s="42">
        <f t="shared" ref="D326:E326" si="335">(B326-B327)/B327</f>
        <v>-0.007526905317</v>
      </c>
      <c r="E326" s="42">
        <f t="shared" si="335"/>
        <v>-0.003124637563</v>
      </c>
      <c r="F326" s="42">
        <f t="shared" si="4"/>
        <v>-0.004402267755</v>
      </c>
    </row>
    <row r="327">
      <c r="A327" s="41" t="s">
        <v>251</v>
      </c>
      <c r="B327" s="34">
        <v>2.54224003</v>
      </c>
      <c r="C327" s="35">
        <v>1465.77</v>
      </c>
      <c r="D327" s="42">
        <f t="shared" ref="D327:E327" si="336">(B327-B328)/B328</f>
        <v>0.009473655056</v>
      </c>
      <c r="E327" s="42">
        <f t="shared" si="336"/>
        <v>0.003958931226</v>
      </c>
      <c r="F327" s="42">
        <f t="shared" si="4"/>
        <v>0.005514723831</v>
      </c>
    </row>
    <row r="328">
      <c r="A328" s="41" t="s">
        <v>252</v>
      </c>
      <c r="B328" s="34">
        <v>2.51838175</v>
      </c>
      <c r="C328" s="35">
        <v>1459.99</v>
      </c>
      <c r="D328" s="42">
        <f t="shared" ref="D328:E328" si="337">(B328-B329)/B329</f>
        <v>0.03911573301</v>
      </c>
      <c r="E328" s="42">
        <f t="shared" si="337"/>
        <v>0.01630979562</v>
      </c>
      <c r="F328" s="42">
        <f t="shared" si="4"/>
        <v>0.02280593738</v>
      </c>
    </row>
    <row r="329">
      <c r="A329" s="58">
        <v>41252.0</v>
      </c>
      <c r="B329" s="34">
        <v>2.42358158</v>
      </c>
      <c r="C329" s="35">
        <v>1436.56</v>
      </c>
      <c r="D329" s="42">
        <f t="shared" ref="D329:E329" si="338">(B329-B330)/B330</f>
        <v>0.004994682395</v>
      </c>
      <c r="E329" s="42">
        <f t="shared" si="338"/>
        <v>0.002092692318</v>
      </c>
      <c r="F329" s="42">
        <f t="shared" si="4"/>
        <v>0.002901990076</v>
      </c>
    </row>
    <row r="330">
      <c r="A330" s="58">
        <v>41222.0</v>
      </c>
      <c r="B330" s="34">
        <v>2.41153672</v>
      </c>
      <c r="C330" s="35">
        <v>1433.56</v>
      </c>
      <c r="D330" s="42">
        <f t="shared" ref="D330:E330" si="339">(B330-B331)/B331</f>
        <v>0.007495943956</v>
      </c>
      <c r="E330" s="42">
        <f t="shared" si="339"/>
        <v>0.003134883981</v>
      </c>
      <c r="F330" s="42">
        <f t="shared" si="4"/>
        <v>0.004361059974</v>
      </c>
    </row>
    <row r="331">
      <c r="A331" s="58">
        <v>41191.0</v>
      </c>
      <c r="B331" s="34">
        <v>2.39359447</v>
      </c>
      <c r="C331" s="35">
        <v>1429.08</v>
      </c>
      <c r="D331" s="42">
        <f t="shared" ref="D331:E331" si="340">(B331-B332)/B332</f>
        <v>-0.0147824221</v>
      </c>
      <c r="E331" s="42">
        <f t="shared" si="340"/>
        <v>-0.006147769</v>
      </c>
      <c r="F331" s="42">
        <f t="shared" si="4"/>
        <v>-0.008634653103</v>
      </c>
    </row>
    <row r="332">
      <c r="A332" s="58">
        <v>41099.0</v>
      </c>
      <c r="B332" s="34">
        <v>2.42950849</v>
      </c>
      <c r="C332" s="35">
        <v>1437.92</v>
      </c>
      <c r="D332" s="42">
        <f t="shared" ref="D332:E332" si="341">(B332-B333)/B333</f>
        <v>0.009692079154</v>
      </c>
      <c r="E332" s="42">
        <f t="shared" si="341"/>
        <v>0.004049939949</v>
      </c>
      <c r="F332" s="42">
        <f t="shared" si="4"/>
        <v>0.005642139205</v>
      </c>
    </row>
    <row r="333">
      <c r="A333" s="58">
        <v>41069.0</v>
      </c>
      <c r="B333" s="34">
        <v>2.40618753</v>
      </c>
      <c r="C333" s="35">
        <v>1432.12</v>
      </c>
      <c r="D333" s="42">
        <f t="shared" ref="D333:E333" si="342">(B333-B334)/B334</f>
        <v>0.04901742194</v>
      </c>
      <c r="E333" s="42">
        <f t="shared" si="342"/>
        <v>0.02043550134</v>
      </c>
      <c r="F333" s="42">
        <f t="shared" si="4"/>
        <v>0.0285819206</v>
      </c>
    </row>
    <row r="334">
      <c r="A334" s="58">
        <v>41038.0</v>
      </c>
      <c r="B334" s="34">
        <v>2.29375364</v>
      </c>
      <c r="C334" s="35">
        <v>1403.44</v>
      </c>
      <c r="D334" s="42">
        <f t="shared" ref="D334:E334" si="343">(B334-B335)/B335</f>
        <v>-0.002590161075</v>
      </c>
      <c r="E334" s="42">
        <f t="shared" si="343"/>
        <v>-0.001067661252</v>
      </c>
      <c r="F334" s="42">
        <f t="shared" si="4"/>
        <v>-0.001522499823</v>
      </c>
    </row>
    <row r="335">
      <c r="A335" s="58">
        <v>41008.0</v>
      </c>
      <c r="B335" s="34">
        <v>2.29971026</v>
      </c>
      <c r="C335" s="35">
        <v>1404.94</v>
      </c>
      <c r="D335" s="42">
        <f t="shared" ref="D335:E335" si="344">(B335-B336)/B336</f>
        <v>-0.002826056484</v>
      </c>
      <c r="E335" s="42">
        <f t="shared" si="344"/>
        <v>-0.001165948613</v>
      </c>
      <c r="F335" s="42">
        <f t="shared" si="4"/>
        <v>-0.001660107871</v>
      </c>
    </row>
    <row r="336">
      <c r="A336" s="41" t="s">
        <v>253</v>
      </c>
      <c r="B336" s="34">
        <v>2.30622779</v>
      </c>
      <c r="C336" s="35">
        <v>1406.58</v>
      </c>
      <c r="D336" s="42">
        <f t="shared" ref="D336:E336" si="345">(B336-B337)/B337</f>
        <v>0.01214817281</v>
      </c>
      <c r="E336" s="42">
        <f t="shared" si="345"/>
        <v>0.005073312945</v>
      </c>
      <c r="F336" s="42">
        <f t="shared" si="4"/>
        <v>0.007074859865</v>
      </c>
    </row>
    <row r="337">
      <c r="A337" s="41" t="s">
        <v>254</v>
      </c>
      <c r="B337" s="34">
        <v>2.2785476</v>
      </c>
      <c r="C337" s="35">
        <v>1399.48</v>
      </c>
      <c r="D337" s="42">
        <f t="shared" ref="D337:E337" si="346">(B337-B338)/B338</f>
        <v>-0.01876169408</v>
      </c>
      <c r="E337" s="42">
        <f t="shared" si="346"/>
        <v>-0.007805797985</v>
      </c>
      <c r="F337" s="42">
        <f t="shared" si="4"/>
        <v>-0.0109558961</v>
      </c>
    </row>
    <row r="338">
      <c r="A338" s="41" t="s">
        <v>255</v>
      </c>
      <c r="B338" s="34">
        <v>2.3221144</v>
      </c>
      <c r="C338" s="35">
        <v>1410.49</v>
      </c>
      <c r="D338" s="42">
        <f t="shared" ref="D338:E338" si="347">(B338-B339)/B339</f>
        <v>0.001998763917</v>
      </c>
      <c r="E338" s="42">
        <f t="shared" si="347"/>
        <v>0.0008443908323</v>
      </c>
      <c r="F338" s="42">
        <f t="shared" si="4"/>
        <v>0.001154373085</v>
      </c>
    </row>
    <row r="339">
      <c r="A339" s="41" t="s">
        <v>256</v>
      </c>
      <c r="B339" s="34">
        <v>2.3174823</v>
      </c>
      <c r="C339" s="35">
        <v>1409.3</v>
      </c>
      <c r="D339" s="42">
        <f t="shared" ref="D339:E339" si="348">(B339-B340)/B340</f>
        <v>-0.001967600912</v>
      </c>
      <c r="E339" s="42">
        <f t="shared" si="348"/>
        <v>-0.0008082584158</v>
      </c>
      <c r="F339" s="42">
        <f t="shared" si="4"/>
        <v>-0.001159342496</v>
      </c>
    </row>
    <row r="340">
      <c r="A340" s="41" t="s">
        <v>257</v>
      </c>
      <c r="B340" s="34">
        <v>2.32205117</v>
      </c>
      <c r="C340" s="35">
        <v>1410.44</v>
      </c>
      <c r="D340" s="42">
        <f t="shared" ref="D340:E340" si="349">(B340-B341)/B341</f>
        <v>-0.001201302104</v>
      </c>
      <c r="E340" s="42">
        <f t="shared" si="349"/>
        <v>-0.0004889698327</v>
      </c>
      <c r="F340" s="42">
        <f t="shared" si="4"/>
        <v>-0.000712332271</v>
      </c>
    </row>
    <row r="341">
      <c r="A341" s="41" t="s">
        <v>258</v>
      </c>
      <c r="B341" s="34">
        <v>2.32484401</v>
      </c>
      <c r="C341" s="35">
        <v>1411.13</v>
      </c>
      <c r="D341" s="42">
        <f t="shared" ref="D341:E341" si="350">(B341-B342)/B342</f>
        <v>0.01546348911</v>
      </c>
      <c r="E341" s="42">
        <f t="shared" si="350"/>
        <v>0.00645469588</v>
      </c>
      <c r="F341" s="42">
        <f t="shared" si="4"/>
        <v>0.009008793233</v>
      </c>
    </row>
    <row r="342">
      <c r="A342" s="41" t="s">
        <v>259</v>
      </c>
      <c r="B342" s="34">
        <v>2.28944126</v>
      </c>
      <c r="C342" s="35">
        <v>1402.08</v>
      </c>
      <c r="D342" s="42">
        <f t="shared" ref="D342:E342" si="351">(B342-B343)/B343</f>
        <v>-0.01940109984</v>
      </c>
      <c r="E342" s="42">
        <f t="shared" si="351"/>
        <v>-0.00807221841</v>
      </c>
      <c r="F342" s="42">
        <f t="shared" si="4"/>
        <v>-0.01132888143</v>
      </c>
    </row>
    <row r="343">
      <c r="A343" s="41" t="s">
        <v>260</v>
      </c>
      <c r="B343" s="34">
        <v>2.33473774</v>
      </c>
      <c r="C343" s="35">
        <v>1413.49</v>
      </c>
      <c r="D343" s="42">
        <f t="shared" ref="D343:E343" si="352">(B343-B344)/B344</f>
        <v>0.0005156812817</v>
      </c>
      <c r="E343" s="42">
        <f t="shared" si="352"/>
        <v>0.0002264412633</v>
      </c>
      <c r="F343" s="42">
        <f t="shared" si="4"/>
        <v>0.0002892400185</v>
      </c>
    </row>
    <row r="344">
      <c r="A344" s="41" t="s">
        <v>261</v>
      </c>
      <c r="B344" s="34">
        <v>2.33353438</v>
      </c>
      <c r="C344" s="35">
        <v>1413.17</v>
      </c>
      <c r="D344" s="42">
        <f t="shared" ref="D344:E344" si="353">(B344-B345)/B345</f>
        <v>-0.008421932513</v>
      </c>
      <c r="E344" s="42">
        <f t="shared" si="353"/>
        <v>-0.003497563693</v>
      </c>
      <c r="F344" s="42">
        <f t="shared" si="4"/>
        <v>-0.00492436882</v>
      </c>
    </row>
    <row r="345">
      <c r="A345" s="41" t="s">
        <v>262</v>
      </c>
      <c r="B345" s="34">
        <v>2.35335417</v>
      </c>
      <c r="C345" s="35">
        <v>1418.13</v>
      </c>
      <c r="D345" s="42">
        <f t="shared" ref="D345:E345" si="354">(B345-B346)/B346</f>
        <v>-0.00007854554254</v>
      </c>
      <c r="E345" s="42">
        <f t="shared" si="354"/>
        <v>-0.0000211541716</v>
      </c>
      <c r="F345" s="42">
        <f t="shared" si="4"/>
        <v>-0.00005739137094</v>
      </c>
    </row>
    <row r="346">
      <c r="A346" s="41" t="s">
        <v>263</v>
      </c>
      <c r="B346" s="34">
        <v>2.35353903</v>
      </c>
      <c r="C346" s="35">
        <v>1418.16</v>
      </c>
      <c r="D346" s="42">
        <f t="shared" ref="D346:E346" si="355">(B346-B347)/B347</f>
        <v>0.004465300234</v>
      </c>
      <c r="E346" s="42">
        <f t="shared" si="355"/>
        <v>0.001872116764</v>
      </c>
      <c r="F346" s="42">
        <f t="shared" si="4"/>
        <v>0.002593183471</v>
      </c>
    </row>
    <row r="347">
      <c r="A347" s="41" t="s">
        <v>264</v>
      </c>
      <c r="B347" s="34">
        <v>2.34307649</v>
      </c>
      <c r="C347" s="35">
        <v>1415.51</v>
      </c>
      <c r="D347" s="42">
        <f t="shared" ref="D347:E347" si="356">(B347-B348)/B348</f>
        <v>0.0170134811</v>
      </c>
      <c r="E347" s="42">
        <f t="shared" si="356"/>
        <v>0.007100524357</v>
      </c>
      <c r="F347" s="42">
        <f t="shared" si="4"/>
        <v>0.009912956747</v>
      </c>
    </row>
    <row r="348">
      <c r="A348" s="41" t="s">
        <v>265</v>
      </c>
      <c r="B348" s="34">
        <v>2.30387948</v>
      </c>
      <c r="C348" s="35">
        <v>1405.53</v>
      </c>
      <c r="D348" s="42">
        <f t="shared" ref="D348:E348" si="357">(B348-B349)/B349</f>
        <v>0.002707403739</v>
      </c>
      <c r="E348" s="42">
        <f t="shared" si="357"/>
        <v>0.00113965796</v>
      </c>
      <c r="F348" s="42">
        <f t="shared" si="4"/>
        <v>0.001567745779</v>
      </c>
    </row>
    <row r="349">
      <c r="A349" s="41" t="s">
        <v>266</v>
      </c>
      <c r="B349" s="34">
        <v>2.29765879</v>
      </c>
      <c r="C349" s="35">
        <v>1403.93</v>
      </c>
      <c r="D349" s="42">
        <f t="shared" ref="D349:E349" si="358">(B349-B350)/B350</f>
        <v>-0.006335448435</v>
      </c>
      <c r="E349" s="42">
        <f t="shared" si="358"/>
        <v>-0.0001281950844</v>
      </c>
      <c r="F349" s="42">
        <f t="shared" si="4"/>
        <v>-0.00620725335</v>
      </c>
    </row>
    <row r="350">
      <c r="A350" s="41" t="s">
        <v>267</v>
      </c>
      <c r="B350" s="34">
        <v>2.3123083</v>
      </c>
      <c r="C350" s="35">
        <v>1404.11</v>
      </c>
      <c r="D350" s="42">
        <f t="shared" ref="D350:E350" si="359">(B350-B351)/B351</f>
        <v>0.00001984203852</v>
      </c>
      <c r="E350" s="42">
        <f t="shared" si="359"/>
        <v>-0.001251893845</v>
      </c>
      <c r="F350" s="42">
        <f t="shared" si="4"/>
        <v>0.001271735884</v>
      </c>
    </row>
    <row r="351">
      <c r="A351" s="58">
        <v>41190.0</v>
      </c>
      <c r="B351" s="34">
        <v>2.31226242</v>
      </c>
      <c r="C351" s="35">
        <v>1405.87</v>
      </c>
      <c r="D351" s="42">
        <f t="shared" ref="D351:E351" si="360">(B351-B352)/B352</f>
        <v>0.00001984243223</v>
      </c>
      <c r="E351" s="42">
        <f t="shared" si="360"/>
        <v>0.002188480182</v>
      </c>
      <c r="F351" s="42">
        <f t="shared" si="4"/>
        <v>-0.00216863775</v>
      </c>
    </row>
    <row r="352">
      <c r="A352" s="58">
        <v>41160.0</v>
      </c>
      <c r="B352" s="34">
        <v>2.31221654</v>
      </c>
      <c r="C352" s="35">
        <v>1402.8</v>
      </c>
      <c r="D352" s="42">
        <f t="shared" ref="D352:E352" si="361">(B352-B353)/B353</f>
        <v>0.00001983850094</v>
      </c>
      <c r="E352" s="42">
        <f t="shared" si="361"/>
        <v>0.0004136298156</v>
      </c>
      <c r="F352" s="42">
        <f t="shared" si="4"/>
        <v>-0.0003937913146</v>
      </c>
    </row>
    <row r="353">
      <c r="A353" s="58">
        <v>41129.0</v>
      </c>
      <c r="B353" s="34">
        <v>2.31217067</v>
      </c>
      <c r="C353" s="35">
        <v>1402.22</v>
      </c>
      <c r="D353" s="42">
        <f t="shared" ref="D353:E353" si="362">(B353-B354)/B354</f>
        <v>0.00001984321962</v>
      </c>
      <c r="E353" s="42">
        <f t="shared" si="362"/>
        <v>0.000620829914</v>
      </c>
      <c r="F353" s="42">
        <f t="shared" si="4"/>
        <v>-0.0006009866944</v>
      </c>
    </row>
    <row r="354">
      <c r="A354" s="58">
        <v>41098.0</v>
      </c>
      <c r="B354" s="34">
        <v>2.31212479</v>
      </c>
      <c r="C354" s="35">
        <v>1401.35</v>
      </c>
      <c r="D354" s="42">
        <f t="shared" ref="D354:E354" si="363">(B354-B355)/B355</f>
        <v>0.00001983928818</v>
      </c>
      <c r="E354" s="42">
        <f t="shared" si="363"/>
        <v>0.005106761438</v>
      </c>
      <c r="F354" s="42">
        <f t="shared" si="4"/>
        <v>-0.00508692215</v>
      </c>
    </row>
    <row r="355">
      <c r="A355" s="58">
        <v>41068.0</v>
      </c>
      <c r="B355" s="34">
        <v>2.31207892</v>
      </c>
      <c r="C355" s="35">
        <v>1394.23</v>
      </c>
      <c r="D355" s="42">
        <f t="shared" ref="D355:E355" si="364">(B355-B356)/B356</f>
        <v>0.00001984400707</v>
      </c>
      <c r="E355" s="42">
        <f t="shared" si="364"/>
        <v>0.002329276271</v>
      </c>
      <c r="F355" s="42">
        <f t="shared" si="4"/>
        <v>-0.002309432264</v>
      </c>
    </row>
    <row r="356">
      <c r="A356" s="58">
        <v>40976.0</v>
      </c>
      <c r="B356" s="34">
        <v>2.31203304</v>
      </c>
      <c r="C356" s="35">
        <v>1390.99</v>
      </c>
      <c r="D356" s="42">
        <f t="shared" ref="D356:E356" si="365">(B356-B357)/B357</f>
        <v>0.0000198400755</v>
      </c>
      <c r="E356" s="42">
        <f t="shared" si="365"/>
        <v>0.01904029304</v>
      </c>
      <c r="F356" s="42">
        <f t="shared" si="4"/>
        <v>-0.01902045296</v>
      </c>
    </row>
    <row r="357">
      <c r="A357" s="58">
        <v>40947.0</v>
      </c>
      <c r="B357" s="34">
        <v>2.31198717</v>
      </c>
      <c r="C357" s="35">
        <v>1365.0</v>
      </c>
      <c r="D357" s="42">
        <f t="shared" ref="D357:E357" si="366">(B357-B358)/B358</f>
        <v>0.00001984046913</v>
      </c>
      <c r="E357" s="42">
        <f t="shared" si="366"/>
        <v>-0.007503708228</v>
      </c>
      <c r="F357" s="42">
        <f t="shared" si="4"/>
        <v>0.007523548697</v>
      </c>
    </row>
    <row r="358">
      <c r="A358" s="58">
        <v>40916.0</v>
      </c>
      <c r="B358" s="34">
        <v>2.3119413</v>
      </c>
      <c r="C358" s="35">
        <v>1375.32</v>
      </c>
      <c r="D358" s="42">
        <f t="shared" ref="D358:E358" si="367">(B358-B359)/B359</f>
        <v>0.00001984086279</v>
      </c>
      <c r="E358" s="42">
        <f t="shared" si="367"/>
        <v>-0.0028999797</v>
      </c>
      <c r="F358" s="42">
        <f t="shared" si="4"/>
        <v>0.002919820563</v>
      </c>
    </row>
    <row r="359">
      <c r="A359" s="41" t="s">
        <v>268</v>
      </c>
      <c r="B359" s="34">
        <v>2.31189543</v>
      </c>
      <c r="C359" s="35">
        <v>1379.32</v>
      </c>
      <c r="D359" s="42">
        <f t="shared" ref="D359:E359" si="368">(B359-B360)/B360</f>
        <v>0.00001984125645</v>
      </c>
      <c r="E359" s="42">
        <f t="shared" si="368"/>
        <v>-0.004316754494</v>
      </c>
      <c r="F359" s="42">
        <f t="shared" si="4"/>
        <v>0.00433659575</v>
      </c>
    </row>
    <row r="360">
      <c r="A360" s="41" t="s">
        <v>269</v>
      </c>
      <c r="B360" s="34">
        <v>2.31184956</v>
      </c>
      <c r="C360" s="35">
        <v>1385.3</v>
      </c>
      <c r="D360" s="42">
        <f t="shared" ref="D360:E360" si="369">(B360-B361)/B361</f>
        <v>0.00001984165014</v>
      </c>
      <c r="E360" s="42">
        <f t="shared" si="369"/>
        <v>-0.000483415947</v>
      </c>
      <c r="F360" s="42">
        <f t="shared" si="4"/>
        <v>0.0005032575971</v>
      </c>
    </row>
    <row r="361">
      <c r="A361" s="41" t="s">
        <v>270</v>
      </c>
      <c r="B361" s="34">
        <v>2.31180369</v>
      </c>
      <c r="C361" s="35">
        <v>1385.97</v>
      </c>
      <c r="D361" s="42">
        <f t="shared" ref="D361:E361" si="370">(B361-B362)/B362</f>
        <v>0.00001984204383</v>
      </c>
      <c r="E361" s="42">
        <f t="shared" si="370"/>
        <v>0.01908060176</v>
      </c>
      <c r="F361" s="42">
        <f t="shared" si="4"/>
        <v>-0.01906075971</v>
      </c>
    </row>
    <row r="362">
      <c r="A362" s="41" t="s">
        <v>271</v>
      </c>
      <c r="B362" s="34">
        <v>2.31175782</v>
      </c>
      <c r="C362" s="35">
        <v>1360.02</v>
      </c>
      <c r="D362" s="42">
        <f t="shared" ref="D362:E362" si="371">(B362-B363)/B363</f>
        <v>0.00001984243755</v>
      </c>
      <c r="E362" s="42">
        <f t="shared" si="371"/>
        <v>0.01654097123</v>
      </c>
      <c r="F362" s="42">
        <f t="shared" si="4"/>
        <v>-0.01652112879</v>
      </c>
    </row>
    <row r="363">
      <c r="A363" s="41" t="s">
        <v>272</v>
      </c>
      <c r="B363" s="34">
        <v>2.31171195</v>
      </c>
      <c r="C363" s="35">
        <v>1337.89</v>
      </c>
      <c r="D363" s="42">
        <f t="shared" ref="D363:E363" si="372">(B363-B364)/B364</f>
        <v>0.00001983850531</v>
      </c>
      <c r="E363" s="42">
        <f t="shared" si="372"/>
        <v>-0.0003138286346</v>
      </c>
      <c r="F363" s="42">
        <f t="shared" si="4"/>
        <v>0.0003336671399</v>
      </c>
    </row>
    <row r="364">
      <c r="A364" s="41" t="s">
        <v>273</v>
      </c>
      <c r="B364" s="34">
        <v>2.31166609</v>
      </c>
      <c r="C364" s="35">
        <v>1338.31</v>
      </c>
      <c r="D364" s="42">
        <f t="shared" ref="D364:E364" si="373">(B364-B365)/B365</f>
        <v>0.00001984322494</v>
      </c>
      <c r="E364" s="42">
        <f t="shared" si="373"/>
        <v>-0.009040962</v>
      </c>
      <c r="F364" s="42">
        <f t="shared" si="4"/>
        <v>0.009060805225</v>
      </c>
    </row>
    <row r="365">
      <c r="A365" s="41" t="s">
        <v>274</v>
      </c>
      <c r="B365" s="34">
        <v>2.31162022</v>
      </c>
      <c r="C365" s="35">
        <v>1350.52</v>
      </c>
      <c r="D365" s="42">
        <f t="shared" ref="D365:E365" si="374">(B365-B366)/B366</f>
        <v>0.00001983929256</v>
      </c>
      <c r="E365" s="42">
        <f t="shared" si="374"/>
        <v>-0.008909045543</v>
      </c>
      <c r="F365" s="42">
        <f t="shared" si="4"/>
        <v>0.008928884836</v>
      </c>
    </row>
    <row r="366">
      <c r="A366" s="41" t="s">
        <v>275</v>
      </c>
      <c r="B366" s="34">
        <v>2.31157436</v>
      </c>
      <c r="C366" s="35">
        <v>1362.66</v>
      </c>
      <c r="D366" s="42">
        <f t="shared" ref="D366:E366" si="375">(B366-B367)/B367</f>
        <v>0.00001984401239</v>
      </c>
      <c r="E366" s="42">
        <f t="shared" si="375"/>
        <v>-0.01006167772</v>
      </c>
      <c r="F366" s="42">
        <f t="shared" si="4"/>
        <v>0.01008152173</v>
      </c>
    </row>
    <row r="367">
      <c r="A367" s="41" t="s">
        <v>276</v>
      </c>
      <c r="B367" s="34">
        <v>2.31152849</v>
      </c>
      <c r="C367" s="35">
        <v>1376.51</v>
      </c>
      <c r="D367" s="42">
        <f t="shared" ref="D367:E367" si="376">(B367-B368)/B368</f>
        <v>0.00001984007987</v>
      </c>
      <c r="E367" s="42">
        <f t="shared" si="376"/>
        <v>0.002717114177</v>
      </c>
      <c r="F367" s="42">
        <f t="shared" si="4"/>
        <v>-0.002697274097</v>
      </c>
    </row>
    <row r="368">
      <c r="A368" s="41" t="s">
        <v>277</v>
      </c>
      <c r="B368" s="34">
        <v>2.31148263</v>
      </c>
      <c r="C368" s="35">
        <v>1372.78</v>
      </c>
      <c r="D368" s="42">
        <f t="shared" ref="D368:E368" si="377">(B368-B369)/B369</f>
        <v>0.00001984047351</v>
      </c>
      <c r="E368" s="42">
        <f t="shared" si="377"/>
        <v>0.006680501881</v>
      </c>
      <c r="F368" s="42">
        <f t="shared" si="4"/>
        <v>-0.006660661407</v>
      </c>
    </row>
    <row r="369">
      <c r="A369" s="41" t="s">
        <v>278</v>
      </c>
      <c r="B369" s="34">
        <v>2.31143677</v>
      </c>
      <c r="C369" s="35">
        <v>1363.67</v>
      </c>
      <c r="D369" s="42">
        <f t="shared" ref="D369:E369" si="378">(B369-B370)/B370</f>
        <v>0.00001984086716</v>
      </c>
      <c r="E369" s="42">
        <f t="shared" si="378"/>
        <v>0.007409651015</v>
      </c>
      <c r="F369" s="42">
        <f t="shared" si="4"/>
        <v>-0.007389810148</v>
      </c>
    </row>
    <row r="370">
      <c r="A370" s="41" t="s">
        <v>279</v>
      </c>
      <c r="B370" s="34">
        <v>2.31139091</v>
      </c>
      <c r="C370" s="35">
        <v>1353.64</v>
      </c>
      <c r="D370" s="42">
        <f t="shared" ref="D370:E370" si="379">(B370-B371)/B371</f>
        <v>0.00001984126083</v>
      </c>
      <c r="E370" s="42">
        <f t="shared" si="379"/>
        <v>-0.002314302982</v>
      </c>
      <c r="F370" s="42">
        <f t="shared" si="4"/>
        <v>0.002334144243</v>
      </c>
    </row>
    <row r="371">
      <c r="A371" s="41" t="s">
        <v>280</v>
      </c>
      <c r="B371" s="34">
        <v>2.31134505</v>
      </c>
      <c r="C371" s="35">
        <v>1356.78</v>
      </c>
      <c r="D371" s="42">
        <f t="shared" ref="D371:E371" si="380">(B371-B372)/B372</f>
        <v>0.00001984165451</v>
      </c>
      <c r="E371" s="42">
        <f t="shared" si="380"/>
        <v>0.01649734784</v>
      </c>
      <c r="F371" s="42">
        <f t="shared" si="4"/>
        <v>-0.01647750618</v>
      </c>
    </row>
    <row r="372">
      <c r="A372" s="58">
        <v>41250.0</v>
      </c>
      <c r="B372" s="34">
        <v>2.31129919</v>
      </c>
      <c r="C372" s="35">
        <v>1334.76</v>
      </c>
      <c r="D372" s="42">
        <f t="shared" ref="D372:E372" si="381">(B372-B373)/B373</f>
        <v>0.00001984204821</v>
      </c>
      <c r="E372" s="42">
        <f t="shared" si="381"/>
        <v>-0.00498714078</v>
      </c>
      <c r="F372" s="42">
        <f t="shared" si="4"/>
        <v>0.005006982829</v>
      </c>
    </row>
    <row r="373">
      <c r="A373" s="58">
        <v>41220.0</v>
      </c>
      <c r="B373" s="34">
        <v>2.31125333</v>
      </c>
      <c r="C373" s="35">
        <v>1341.45</v>
      </c>
      <c r="D373" s="42">
        <f t="shared" ref="D373:E373" si="382">(B373-B374)/B374</f>
        <v>0.00001984244193</v>
      </c>
      <c r="E373" s="42">
        <f t="shared" si="382"/>
        <v>-0.00001490901772</v>
      </c>
      <c r="F373" s="42">
        <f t="shared" si="4"/>
        <v>0.00003475145964</v>
      </c>
    </row>
    <row r="374">
      <c r="A374" s="58">
        <v>41189.0</v>
      </c>
      <c r="B374" s="34">
        <v>2.31120747</v>
      </c>
      <c r="C374" s="35">
        <v>1341.47</v>
      </c>
      <c r="D374" s="42">
        <f t="shared" ref="D374:E374" si="383">(B374-B375)/B375</f>
        <v>0.00001983850874</v>
      </c>
      <c r="E374" s="42">
        <f t="shared" si="383"/>
        <v>-0.008125933484</v>
      </c>
      <c r="F374" s="42">
        <f t="shared" si="4"/>
        <v>0.008145771993</v>
      </c>
    </row>
    <row r="375">
      <c r="A375" s="58">
        <v>41159.0</v>
      </c>
      <c r="B375" s="34">
        <v>2.31116162</v>
      </c>
      <c r="C375" s="35">
        <v>1352.46</v>
      </c>
      <c r="D375" s="42">
        <f t="shared" ref="D375:E375" si="384">(B375-B376)/B376</f>
        <v>0.00001984322932</v>
      </c>
      <c r="E375" s="42">
        <f t="shared" si="384"/>
        <v>-0.001638763398</v>
      </c>
      <c r="F375" s="42">
        <f t="shared" si="4"/>
        <v>0.001658606627</v>
      </c>
    </row>
    <row r="376">
      <c r="A376" s="58">
        <v>41067.0</v>
      </c>
      <c r="B376" s="34">
        <v>2.31111576</v>
      </c>
      <c r="C376" s="35">
        <v>1354.68</v>
      </c>
      <c r="D376" s="42">
        <f t="shared" ref="D376:E376" si="385">(B376-B377)/B377</f>
        <v>0.00001983929599</v>
      </c>
      <c r="E376" s="42">
        <f t="shared" si="385"/>
        <v>-0.009432720572</v>
      </c>
      <c r="F376" s="42">
        <f t="shared" si="4"/>
        <v>0.009452559868</v>
      </c>
    </row>
    <row r="377">
      <c r="A377" s="58">
        <v>41036.0</v>
      </c>
      <c r="B377" s="34">
        <v>2.31106991</v>
      </c>
      <c r="C377" s="35">
        <v>1367.58</v>
      </c>
      <c r="D377" s="42">
        <f t="shared" ref="D377:E377" si="386">(B377-B378)/B378</f>
        <v>0.00001984401677</v>
      </c>
      <c r="E377" s="42">
        <f t="shared" si="386"/>
        <v>-0.0046869769</v>
      </c>
      <c r="F377" s="42">
        <f t="shared" si="4"/>
        <v>0.004706820917</v>
      </c>
    </row>
    <row r="378">
      <c r="A378" s="58">
        <v>40975.0</v>
      </c>
      <c r="B378" s="34">
        <v>2.31102405</v>
      </c>
      <c r="C378" s="35">
        <v>1374.02</v>
      </c>
      <c r="D378" s="42">
        <f t="shared" ref="D378:E378" si="387">(B378-B379)/B379</f>
        <v>0.0000198400833</v>
      </c>
      <c r="E378" s="42">
        <f t="shared" si="387"/>
        <v>0.006232103756</v>
      </c>
      <c r="F378" s="42">
        <f t="shared" si="4"/>
        <v>-0.006212263673</v>
      </c>
    </row>
    <row r="379">
      <c r="A379" s="58">
        <v>40946.0</v>
      </c>
      <c r="B379" s="34">
        <v>2.3109782</v>
      </c>
      <c r="C379" s="35">
        <v>1365.51</v>
      </c>
      <c r="D379" s="42">
        <f t="shared" ref="D379:E379" si="388">(B379-B380)/B380</f>
        <v>0.00001984047694</v>
      </c>
      <c r="E379" s="42">
        <f t="shared" si="388"/>
        <v>0.002459329301</v>
      </c>
      <c r="F379" s="42">
        <f t="shared" si="4"/>
        <v>-0.002439488824</v>
      </c>
    </row>
    <row r="380">
      <c r="A380" s="41" t="s">
        <v>281</v>
      </c>
      <c r="B380" s="34">
        <v>2.31093235</v>
      </c>
      <c r="C380" s="35">
        <v>1362.16</v>
      </c>
      <c r="D380" s="42">
        <f t="shared" ref="D380:E380" si="389">(B380-B381)/B381</f>
        <v>0.00001984087059</v>
      </c>
      <c r="E380" s="42">
        <f t="shared" si="389"/>
        <v>0.02492024318</v>
      </c>
      <c r="F380" s="42">
        <f t="shared" si="4"/>
        <v>-0.02490040231</v>
      </c>
    </row>
    <row r="381">
      <c r="A381" s="41" t="s">
        <v>282</v>
      </c>
      <c r="B381" s="34">
        <v>2.3108865</v>
      </c>
      <c r="C381" s="35">
        <v>1329.04</v>
      </c>
      <c r="D381" s="42">
        <f t="shared" ref="D381:E381" si="390">(B381-B382)/B382</f>
        <v>0.00001984126426</v>
      </c>
      <c r="E381" s="42">
        <f t="shared" si="390"/>
        <v>-0.002109847205</v>
      </c>
      <c r="F381" s="42">
        <f t="shared" si="4"/>
        <v>0.002129688469</v>
      </c>
    </row>
    <row r="382">
      <c r="A382" s="41" t="s">
        <v>283</v>
      </c>
      <c r="B382" s="34">
        <v>2.31084065</v>
      </c>
      <c r="C382" s="35">
        <v>1331.85</v>
      </c>
      <c r="D382" s="42">
        <f t="shared" ref="D382:E382" si="391">(B382-B383)/B383</f>
        <v>0.00001984165794</v>
      </c>
      <c r="E382" s="42">
        <f t="shared" si="391"/>
        <v>0.008984916552</v>
      </c>
      <c r="F382" s="42">
        <f t="shared" si="4"/>
        <v>-0.008965074894</v>
      </c>
    </row>
    <row r="383">
      <c r="A383" s="41" t="s">
        <v>284</v>
      </c>
      <c r="B383" s="34">
        <v>2.3107948</v>
      </c>
      <c r="C383" s="35">
        <v>1319.99</v>
      </c>
      <c r="D383" s="42">
        <f t="shared" ref="D383:E383" si="392">(B383-B384)/B384</f>
        <v>0.00001984205164</v>
      </c>
      <c r="E383" s="42">
        <f t="shared" si="392"/>
        <v>0.004772706513</v>
      </c>
      <c r="F383" s="42">
        <f t="shared" si="4"/>
        <v>-0.004752864461</v>
      </c>
    </row>
    <row r="384">
      <c r="A384" s="41" t="s">
        <v>285</v>
      </c>
      <c r="B384" s="34">
        <v>2.31074895</v>
      </c>
      <c r="C384" s="35">
        <v>1313.72</v>
      </c>
      <c r="D384" s="42">
        <f t="shared" ref="D384:E384" si="393">(B384-B385)/B385</f>
        <v>0.00001984244536</v>
      </c>
      <c r="E384" s="42">
        <f t="shared" si="393"/>
        <v>-0.01595481716</v>
      </c>
      <c r="F384" s="42">
        <f t="shared" si="4"/>
        <v>0.0159746596</v>
      </c>
    </row>
    <row r="385">
      <c r="A385" s="41" t="s">
        <v>286</v>
      </c>
      <c r="B385" s="34">
        <v>2.3107031</v>
      </c>
      <c r="C385" s="35">
        <v>1335.02</v>
      </c>
      <c r="D385" s="42">
        <f t="shared" ref="D385:E385" si="394">(B385-B386)/B386</f>
        <v>0.00001983851123</v>
      </c>
      <c r="E385" s="42">
        <f t="shared" si="394"/>
        <v>0.007174596948</v>
      </c>
      <c r="F385" s="42">
        <f t="shared" si="4"/>
        <v>-0.007154758436</v>
      </c>
    </row>
    <row r="386">
      <c r="A386" s="41" t="s">
        <v>287</v>
      </c>
      <c r="B386" s="34">
        <v>2.31065726</v>
      </c>
      <c r="C386" s="35">
        <v>1325.51</v>
      </c>
      <c r="D386" s="42">
        <f t="shared" ref="D386:E386" si="395">(B386-B387)/B387</f>
        <v>-0.001463804995</v>
      </c>
      <c r="E386" s="42">
        <f t="shared" si="395"/>
        <v>-0.0222617265</v>
      </c>
      <c r="F386" s="42">
        <f t="shared" si="4"/>
        <v>0.02079792151</v>
      </c>
    </row>
    <row r="387">
      <c r="A387" s="41" t="s">
        <v>288</v>
      </c>
      <c r="B387" s="34">
        <v>2.31404457</v>
      </c>
      <c r="C387" s="35">
        <v>1355.69</v>
      </c>
      <c r="D387" s="42">
        <f t="shared" ref="D387:E387" si="396">(B387-B388)/B388</f>
        <v>-0.002498155164</v>
      </c>
      <c r="E387" s="42">
        <f t="shared" si="396"/>
        <v>-0.001686328223</v>
      </c>
      <c r="F387" s="42">
        <f t="shared" si="4"/>
        <v>-0.0008118269408</v>
      </c>
    </row>
    <row r="388">
      <c r="A388" s="41" t="s">
        <v>289</v>
      </c>
      <c r="B388" s="34">
        <v>2.31983989</v>
      </c>
      <c r="C388" s="35">
        <v>1357.98</v>
      </c>
      <c r="D388" s="42">
        <f t="shared" ref="D388:E388" si="397">(B388-B389)/B389</f>
        <v>0.0102267522</v>
      </c>
      <c r="E388" s="42">
        <f t="shared" si="397"/>
        <v>0.009815731941</v>
      </c>
      <c r="F388" s="42">
        <f t="shared" si="4"/>
        <v>0.0004110202626</v>
      </c>
    </row>
    <row r="389">
      <c r="A389" s="41" t="s">
        <v>290</v>
      </c>
      <c r="B389" s="34">
        <v>2.29635563</v>
      </c>
      <c r="C389" s="35">
        <v>1344.78</v>
      </c>
      <c r="D389" s="42">
        <f t="shared" ref="D389:E389" si="398">(B389-B390)/B390</f>
        <v>0.001076029305</v>
      </c>
      <c r="E389" s="42">
        <f t="shared" si="398"/>
        <v>0.001444699294</v>
      </c>
      <c r="F389" s="42">
        <f t="shared" si="4"/>
        <v>-0.0003686699891</v>
      </c>
    </row>
    <row r="390">
      <c r="A390" s="41" t="s">
        <v>291</v>
      </c>
      <c r="B390" s="34">
        <v>2.29388734</v>
      </c>
      <c r="C390" s="35">
        <v>1342.84</v>
      </c>
      <c r="D390" s="42">
        <f t="shared" ref="D390:E390" si="399">(B390-B391)/B391</f>
        <v>0.02478299389</v>
      </c>
      <c r="E390" s="42">
        <f t="shared" si="399"/>
        <v>0.01033782259</v>
      </c>
      <c r="F390" s="42">
        <f t="shared" si="4"/>
        <v>0.0144451713</v>
      </c>
    </row>
    <row r="391">
      <c r="A391" s="41" t="s">
        <v>292</v>
      </c>
      <c r="B391" s="34">
        <v>2.23841277</v>
      </c>
      <c r="C391" s="35">
        <v>1329.1</v>
      </c>
      <c r="D391" s="42">
        <f t="shared" ref="D391:E391" si="400">(B391-B392)/B392</f>
        <v>0.02592744109</v>
      </c>
      <c r="E391" s="42">
        <f t="shared" si="400"/>
        <v>0.0108146751</v>
      </c>
      <c r="F391" s="42">
        <f t="shared" si="4"/>
        <v>0.01511276599</v>
      </c>
    </row>
    <row r="392">
      <c r="A392" s="41" t="s">
        <v>293</v>
      </c>
      <c r="B392" s="34">
        <v>2.18184316</v>
      </c>
      <c r="C392" s="35">
        <v>1314.88</v>
      </c>
      <c r="D392" s="42">
        <f t="shared" ref="D392:E392" si="401">(B392-B393)/B393</f>
        <v>-0.01688349121</v>
      </c>
      <c r="E392" s="42">
        <f t="shared" si="401"/>
        <v>-0.007023214367</v>
      </c>
      <c r="F392" s="42">
        <f t="shared" si="4"/>
        <v>-0.00986027684</v>
      </c>
    </row>
    <row r="393">
      <c r="A393" s="58">
        <v>41249.0</v>
      </c>
      <c r="B393" s="34">
        <v>2.21931291</v>
      </c>
      <c r="C393" s="35">
        <v>1324.18</v>
      </c>
      <c r="D393" s="42">
        <f t="shared" ref="D393:E393" si="402">(B393-B394)/B394</f>
        <v>0.02793399595</v>
      </c>
      <c r="E393" s="42">
        <f t="shared" si="402"/>
        <v>0.01165073763</v>
      </c>
      <c r="F393" s="42">
        <f t="shared" si="4"/>
        <v>0.01628325833</v>
      </c>
    </row>
    <row r="394">
      <c r="A394" s="58">
        <v>41219.0</v>
      </c>
      <c r="B394" s="34">
        <v>2.15900332</v>
      </c>
      <c r="C394" s="35">
        <v>1308.93</v>
      </c>
      <c r="D394" s="42">
        <f t="shared" ref="D394:E394" si="403">(B394-B395)/B395</f>
        <v>-0.03031609006</v>
      </c>
      <c r="E394" s="42">
        <f t="shared" si="403"/>
        <v>-0.01262012884</v>
      </c>
      <c r="F394" s="42">
        <f t="shared" si="4"/>
        <v>-0.01769596122</v>
      </c>
    </row>
    <row r="395">
      <c r="A395" s="58">
        <v>41127.0</v>
      </c>
      <c r="B395" s="34">
        <v>2.22650216</v>
      </c>
      <c r="C395" s="35">
        <v>1325.66</v>
      </c>
      <c r="D395" s="42">
        <f t="shared" ref="D395:E395" si="404">(B395-B396)/B396</f>
        <v>0.01944613712</v>
      </c>
      <c r="E395" s="42">
        <f t="shared" si="404"/>
        <v>0.008114130145</v>
      </c>
      <c r="F395" s="42">
        <f t="shared" si="4"/>
        <v>0.01133200698</v>
      </c>
    </row>
    <row r="396">
      <c r="A396" s="58">
        <v>41096.0</v>
      </c>
      <c r="B396" s="34">
        <v>2.18403119</v>
      </c>
      <c r="C396" s="35">
        <v>1314.99</v>
      </c>
      <c r="D396" s="42">
        <f t="shared" ref="D396:E396" si="405">(B396-B397)/B397</f>
        <v>-0.0002832673387</v>
      </c>
      <c r="E396" s="42">
        <f t="shared" si="405"/>
        <v>-0.0001064533544</v>
      </c>
      <c r="F396" s="42">
        <f t="shared" si="4"/>
        <v>-0.0001768139843</v>
      </c>
    </row>
    <row r="397">
      <c r="A397" s="58">
        <v>41066.0</v>
      </c>
      <c r="B397" s="34">
        <v>2.18465003</v>
      </c>
      <c r="C397" s="35">
        <v>1315.13</v>
      </c>
      <c r="D397" s="42">
        <f t="shared" ref="D397:E397" si="406">(B397-B398)/B398</f>
        <v>0.05529077764</v>
      </c>
      <c r="E397" s="42">
        <f t="shared" si="406"/>
        <v>0.02304939712</v>
      </c>
      <c r="F397" s="42">
        <f t="shared" si="4"/>
        <v>0.03224138052</v>
      </c>
    </row>
    <row r="398">
      <c r="A398" s="58">
        <v>41035.0</v>
      </c>
      <c r="B398" s="34">
        <v>2.07018774</v>
      </c>
      <c r="C398" s="35">
        <v>1285.5</v>
      </c>
      <c r="D398" s="42">
        <f t="shared" ref="D398:E398" si="407">(B398-B399)/B399</f>
        <v>0.01371676296</v>
      </c>
      <c r="E398" s="42">
        <f t="shared" si="407"/>
        <v>0.005726892926</v>
      </c>
      <c r="F398" s="42">
        <f t="shared" si="4"/>
        <v>0.007989870034</v>
      </c>
    </row>
    <row r="399">
      <c r="A399" s="58">
        <v>41005.0</v>
      </c>
      <c r="B399" s="34">
        <v>2.0421757</v>
      </c>
      <c r="C399" s="35">
        <v>1278.18</v>
      </c>
      <c r="D399" s="42">
        <f t="shared" ref="D399:E399" si="408">(B399-B400)/B400</f>
        <v>0.0002351231928</v>
      </c>
      <c r="E399" s="42">
        <f t="shared" si="408"/>
        <v>0.0001095427373</v>
      </c>
      <c r="F399" s="42">
        <f t="shared" si="4"/>
        <v>0.0001255804555</v>
      </c>
    </row>
    <row r="400">
      <c r="A400" s="58">
        <v>40914.0</v>
      </c>
      <c r="B400" s="34">
        <v>2.04169565</v>
      </c>
      <c r="C400" s="35">
        <v>1278.04</v>
      </c>
      <c r="D400" s="42">
        <f t="shared" ref="D400:E400" si="409">(B400-B401)/B401</f>
        <v>-0.05917013164</v>
      </c>
      <c r="E400" s="42">
        <f t="shared" si="409"/>
        <v>-0.02464264727</v>
      </c>
      <c r="F400" s="42">
        <f t="shared" si="4"/>
        <v>-0.03452748436</v>
      </c>
    </row>
    <row r="401">
      <c r="A401" s="41" t="s">
        <v>294</v>
      </c>
      <c r="B401" s="34">
        <v>2.1701008</v>
      </c>
      <c r="C401" s="35">
        <v>1310.33</v>
      </c>
      <c r="D401" s="42">
        <f t="shared" ref="D401:E401" si="410">(B401-B402)/B402</f>
        <v>-0.005491790453</v>
      </c>
      <c r="E401" s="42">
        <f t="shared" si="410"/>
        <v>-0.00227667286</v>
      </c>
      <c r="F401" s="42">
        <f t="shared" si="4"/>
        <v>-0.003215117593</v>
      </c>
    </row>
    <row r="402">
      <c r="A402" s="41" t="s">
        <v>295</v>
      </c>
      <c r="B402" s="34">
        <v>2.18208435</v>
      </c>
      <c r="C402" s="35">
        <v>1313.32</v>
      </c>
      <c r="D402" s="42">
        <f t="shared" ref="D402:E402" si="411">(B402-B403)/B403</f>
        <v>-0.03443134291</v>
      </c>
      <c r="E402" s="42">
        <f t="shared" si="411"/>
        <v>-0.01433481935</v>
      </c>
      <c r="F402" s="42">
        <f t="shared" si="4"/>
        <v>-0.02009652356</v>
      </c>
    </row>
    <row r="403">
      <c r="A403" s="41" t="s">
        <v>296</v>
      </c>
      <c r="B403" s="34">
        <v>2.25989559</v>
      </c>
      <c r="C403" s="35">
        <v>1332.42</v>
      </c>
      <c r="D403" s="42">
        <f t="shared" ref="D403:E403" si="412">(B403-B404)/B404</f>
        <v>0.02656158678</v>
      </c>
      <c r="E403" s="42">
        <f t="shared" si="412"/>
        <v>0.01107890304</v>
      </c>
      <c r="F403" s="42">
        <f t="shared" si="4"/>
        <v>0.01548268375</v>
      </c>
    </row>
    <row r="404">
      <c r="A404" s="41" t="s">
        <v>297</v>
      </c>
      <c r="B404" s="34">
        <v>2.20142232</v>
      </c>
      <c r="C404" s="35">
        <v>1317.82</v>
      </c>
      <c r="D404" s="42">
        <f t="shared" ref="D404:E404" si="413">(B404-B405)/B405</f>
        <v>-0.005225100017</v>
      </c>
      <c r="E404" s="42">
        <f t="shared" si="413"/>
        <v>-0.00216555108</v>
      </c>
      <c r="F404" s="42">
        <f t="shared" si="4"/>
        <v>-0.003059548938</v>
      </c>
    </row>
    <row r="405">
      <c r="A405" s="41" t="s">
        <v>298</v>
      </c>
      <c r="B405" s="34">
        <v>2.21298539</v>
      </c>
      <c r="C405" s="35">
        <v>1320.68</v>
      </c>
      <c r="D405" s="42">
        <f t="shared" ref="D405:E405" si="414">(B405-B406)/B406</f>
        <v>0.003284174729</v>
      </c>
      <c r="E405" s="42">
        <f t="shared" si="414"/>
        <v>0.001379979679</v>
      </c>
      <c r="F405" s="42">
        <f t="shared" si="4"/>
        <v>0.001904195049</v>
      </c>
    </row>
    <row r="406">
      <c r="A406" s="41" t="s">
        <v>299</v>
      </c>
      <c r="B406" s="34">
        <v>2.20574135</v>
      </c>
      <c r="C406" s="35">
        <v>1318.86</v>
      </c>
      <c r="D406" s="42">
        <f t="shared" ref="D406:E406" si="415">(B406-B407)/B407</f>
        <v>0.004037144153</v>
      </c>
      <c r="E406" s="42">
        <f t="shared" si="415"/>
        <v>0.001693718053</v>
      </c>
      <c r="F406" s="42">
        <f t="shared" si="4"/>
        <v>0.0023434261</v>
      </c>
    </row>
    <row r="407">
      <c r="A407" s="41" t="s">
        <v>300</v>
      </c>
      <c r="B407" s="34">
        <v>2.19687226</v>
      </c>
      <c r="C407" s="35">
        <v>1316.63</v>
      </c>
      <c r="D407" s="42">
        <f t="shared" ref="D407:E407" si="416">(B407-B408)/B408</f>
        <v>0.001139405726</v>
      </c>
      <c r="E407" s="42">
        <f t="shared" si="416"/>
        <v>0.0004863258839</v>
      </c>
      <c r="F407" s="42">
        <f t="shared" si="4"/>
        <v>0.0006530798425</v>
      </c>
    </row>
    <row r="408">
      <c r="A408" s="41" t="s">
        <v>301</v>
      </c>
      <c r="B408" s="34">
        <v>2.19437198</v>
      </c>
      <c r="C408" s="35">
        <v>1315.99</v>
      </c>
      <c r="D408" s="42">
        <f t="shared" ref="D408:E408" si="417">(B408-B409)/B409</f>
        <v>0.03845834593</v>
      </c>
      <c r="E408" s="42">
        <f t="shared" si="417"/>
        <v>0.0160358858</v>
      </c>
      <c r="F408" s="42">
        <f t="shared" si="4"/>
        <v>0.02242246014</v>
      </c>
    </row>
    <row r="409">
      <c r="A409" s="41" t="s">
        <v>302</v>
      </c>
      <c r="B409" s="34">
        <v>2.11310544</v>
      </c>
      <c r="C409" s="35">
        <v>1295.22</v>
      </c>
      <c r="D409" s="42">
        <f t="shared" ref="D409:E409" si="418">(B409-B410)/B410</f>
        <v>-0.01775841361</v>
      </c>
      <c r="E409" s="42">
        <f t="shared" si="418"/>
        <v>-0.007387765737</v>
      </c>
      <c r="F409" s="42">
        <f t="shared" si="4"/>
        <v>-0.01037064787</v>
      </c>
    </row>
    <row r="410">
      <c r="A410" s="41" t="s">
        <v>303</v>
      </c>
      <c r="B410" s="34">
        <v>2.15130928</v>
      </c>
      <c r="C410" s="35">
        <v>1304.86</v>
      </c>
      <c r="D410" s="42">
        <f t="shared" ref="D410:E410" si="419">(B410-B411)/B411</f>
        <v>-0.03615096602</v>
      </c>
      <c r="E410" s="42">
        <f t="shared" si="419"/>
        <v>-0.0150513285</v>
      </c>
      <c r="F410" s="42">
        <f t="shared" si="4"/>
        <v>-0.02109963752</v>
      </c>
    </row>
    <row r="411">
      <c r="A411" s="41" t="s">
        <v>304</v>
      </c>
      <c r="B411" s="34">
        <v>2.23199817</v>
      </c>
      <c r="C411" s="35">
        <v>1324.8</v>
      </c>
      <c r="D411" s="42">
        <f t="shared" ref="D411:E411" si="420">(B411-B412)/B412</f>
        <v>-0.01059696731</v>
      </c>
      <c r="E411" s="42">
        <f t="shared" si="420"/>
        <v>-0.004403829679</v>
      </c>
      <c r="F411" s="42">
        <f t="shared" si="4"/>
        <v>-0.006193137636</v>
      </c>
    </row>
    <row r="412">
      <c r="A412" s="41" t="s">
        <v>305</v>
      </c>
      <c r="B412" s="34">
        <v>2.25590391</v>
      </c>
      <c r="C412" s="35">
        <v>1330.66</v>
      </c>
      <c r="D412" s="42">
        <f t="shared" ref="D412:E412" si="421">(B412-B413)/B413</f>
        <v>-0.01381789596</v>
      </c>
      <c r="E412" s="42">
        <f t="shared" si="421"/>
        <v>-0.005745881122</v>
      </c>
      <c r="F412" s="42">
        <f t="shared" si="4"/>
        <v>-0.008072014834</v>
      </c>
    </row>
    <row r="413">
      <c r="A413" s="41" t="s">
        <v>306</v>
      </c>
      <c r="B413" s="34">
        <v>2.28751252</v>
      </c>
      <c r="C413" s="35">
        <v>1338.35</v>
      </c>
      <c r="D413" s="42">
        <f t="shared" ref="D413:E413" si="422">(B413-B414)/B414</f>
        <v>-0.02669858187</v>
      </c>
      <c r="E413" s="42">
        <f t="shared" si="422"/>
        <v>-0.01111283518</v>
      </c>
      <c r="F413" s="42">
        <f t="shared" si="4"/>
        <v>-0.01558574669</v>
      </c>
    </row>
    <row r="414">
      <c r="A414" s="58">
        <v>41218.0</v>
      </c>
      <c r="B414" s="34">
        <v>2.35026116</v>
      </c>
      <c r="C414" s="35">
        <v>1353.39</v>
      </c>
      <c r="D414" s="42">
        <f t="shared" ref="D414:E414" si="423">(B414-B415)/B415</f>
        <v>-0.008157437468</v>
      </c>
      <c r="E414" s="42">
        <f t="shared" si="423"/>
        <v>-0.003387359259</v>
      </c>
      <c r="F414" s="42">
        <f t="shared" si="4"/>
        <v>-0.004770078209</v>
      </c>
    </row>
    <row r="415">
      <c r="A415" s="58">
        <v>41187.0</v>
      </c>
      <c r="B415" s="34">
        <v>2.36959095</v>
      </c>
      <c r="C415" s="35">
        <v>1357.99</v>
      </c>
      <c r="D415" s="42">
        <f t="shared" ref="D415:E415" si="424">(B415-B416)/B416</f>
        <v>0.006013945123</v>
      </c>
      <c r="E415" s="42">
        <f t="shared" si="424"/>
        <v>0.002517385463</v>
      </c>
      <c r="F415" s="42">
        <f t="shared" si="4"/>
        <v>0.003496559661</v>
      </c>
    </row>
    <row r="416">
      <c r="A416" s="58">
        <v>41157.0</v>
      </c>
      <c r="B416" s="34">
        <v>2.35542555</v>
      </c>
      <c r="C416" s="35">
        <v>1354.58</v>
      </c>
      <c r="D416" s="42">
        <f t="shared" ref="D416:E416" si="425">(B416-B417)/B417</f>
        <v>-0.01611319185</v>
      </c>
      <c r="E416" s="42">
        <f t="shared" si="425"/>
        <v>-0.006702255595</v>
      </c>
      <c r="F416" s="42">
        <f t="shared" si="4"/>
        <v>-0.009410936259</v>
      </c>
    </row>
    <row r="417">
      <c r="A417" s="58">
        <v>41126.0</v>
      </c>
      <c r="B417" s="34">
        <v>2.39400054</v>
      </c>
      <c r="C417" s="35">
        <v>1363.72</v>
      </c>
      <c r="D417" s="42">
        <f t="shared" ref="D417:E417" si="426">(B417-B418)/B418</f>
        <v>-0.01029661701</v>
      </c>
      <c r="E417" s="42">
        <f t="shared" si="426"/>
        <v>-0.004278683976</v>
      </c>
      <c r="F417" s="42">
        <f t="shared" si="4"/>
        <v>-0.006017933037</v>
      </c>
    </row>
    <row r="418">
      <c r="A418" s="58">
        <v>41095.0</v>
      </c>
      <c r="B418" s="34">
        <v>2.4189071</v>
      </c>
      <c r="C418" s="35">
        <v>1369.58</v>
      </c>
      <c r="D418" s="42">
        <f t="shared" ref="D418:E418" si="427">(B418-B419)/B419</f>
        <v>0.0008136484747</v>
      </c>
      <c r="E418" s="42">
        <f t="shared" si="427"/>
        <v>0.0003505952816</v>
      </c>
      <c r="F418" s="42">
        <f t="shared" si="4"/>
        <v>0.0004630531931</v>
      </c>
    </row>
    <row r="419">
      <c r="A419" s="58">
        <v>41004.0</v>
      </c>
      <c r="B419" s="34">
        <v>2.41694056</v>
      </c>
      <c r="C419" s="35">
        <v>1369.1</v>
      </c>
      <c r="D419" s="42">
        <f t="shared" ref="D419:E419" si="428">(B419-B420)/B420</f>
        <v>-0.03878112827</v>
      </c>
      <c r="E419" s="42">
        <f t="shared" si="428"/>
        <v>-0.01614722939</v>
      </c>
      <c r="F419" s="42">
        <f t="shared" si="4"/>
        <v>-0.02263389888</v>
      </c>
    </row>
    <row r="420">
      <c r="A420" s="58">
        <v>40973.0</v>
      </c>
      <c r="B420" s="34">
        <v>2.51445392</v>
      </c>
      <c r="C420" s="35">
        <v>1391.57</v>
      </c>
      <c r="D420" s="42">
        <f t="shared" ref="D420:E420" si="429">(B420-B421)/B421</f>
        <v>-0.01840887749</v>
      </c>
      <c r="E420" s="42">
        <f t="shared" si="429"/>
        <v>-0.007658791565</v>
      </c>
      <c r="F420" s="42">
        <f t="shared" si="4"/>
        <v>-0.01075008592</v>
      </c>
    </row>
    <row r="421">
      <c r="A421" s="58">
        <v>40944.0</v>
      </c>
      <c r="B421" s="34">
        <v>2.56161029</v>
      </c>
      <c r="C421" s="35">
        <v>1402.31</v>
      </c>
      <c r="D421" s="42">
        <f t="shared" ref="D421:E421" si="430">(B421-B422)/B422</f>
        <v>-0.006020007725</v>
      </c>
      <c r="E421" s="42">
        <f t="shared" si="430"/>
        <v>-0.002496763455</v>
      </c>
      <c r="F421" s="42">
        <f t="shared" si="4"/>
        <v>-0.00352324427</v>
      </c>
    </row>
    <row r="422">
      <c r="A422" s="58">
        <v>40913.0</v>
      </c>
      <c r="B422" s="34">
        <v>2.5771246</v>
      </c>
      <c r="C422" s="35">
        <v>1405.82</v>
      </c>
      <c r="D422" s="42">
        <f t="shared" ref="D422:E422" si="431">(B422-B423)/B423</f>
        <v>0.01355249634</v>
      </c>
      <c r="E422" s="42">
        <f t="shared" si="431"/>
        <v>0.005658447253</v>
      </c>
      <c r="F422" s="42">
        <f t="shared" si="4"/>
        <v>0.007894049085</v>
      </c>
    </row>
    <row r="423">
      <c r="A423" s="41" t="s">
        <v>307</v>
      </c>
      <c r="B423" s="34">
        <v>2.54266514</v>
      </c>
      <c r="C423" s="35">
        <v>1397.91</v>
      </c>
      <c r="D423" s="42">
        <f t="shared" ref="D423:E423" si="432">(B423-B424)/B424</f>
        <v>-0.009348265768</v>
      </c>
      <c r="E423" s="42">
        <f t="shared" si="432"/>
        <v>-0.003883536655</v>
      </c>
      <c r="F423" s="42">
        <f t="shared" si="4"/>
        <v>-0.005464729113</v>
      </c>
    </row>
    <row r="424">
      <c r="A424" s="41" t="s">
        <v>308</v>
      </c>
      <c r="B424" s="34">
        <v>2.56665895</v>
      </c>
      <c r="C424" s="35">
        <v>1403.36</v>
      </c>
      <c r="D424" s="42">
        <f t="shared" ref="D424:E424" si="433">(B424-B425)/B425</f>
        <v>0.005766590534</v>
      </c>
      <c r="E424" s="42">
        <f t="shared" si="433"/>
        <v>0.002414320205</v>
      </c>
      <c r="F424" s="42">
        <f t="shared" si="4"/>
        <v>0.003352270329</v>
      </c>
    </row>
    <row r="425">
      <c r="A425" s="41" t="s">
        <v>309</v>
      </c>
      <c r="B425" s="34">
        <v>2.55194294</v>
      </c>
      <c r="C425" s="35">
        <v>1399.98</v>
      </c>
      <c r="D425" s="42">
        <f t="shared" ref="D425:E425" si="434">(B425-B426)/B426</f>
        <v>0.01600455152</v>
      </c>
      <c r="E425" s="42">
        <f t="shared" si="434"/>
        <v>0.006680137198</v>
      </c>
      <c r="F425" s="42">
        <f t="shared" si="4"/>
        <v>0.009324414317</v>
      </c>
    </row>
    <row r="426">
      <c r="A426" s="41" t="s">
        <v>310</v>
      </c>
      <c r="B426" s="34">
        <v>2.51174361</v>
      </c>
      <c r="C426" s="35">
        <v>1390.69</v>
      </c>
      <c r="D426" s="42">
        <f t="shared" ref="D426:E426" si="435">(B426-B427)/B427</f>
        <v>0.03271929054</v>
      </c>
      <c r="E426" s="42">
        <f t="shared" si="435"/>
        <v>0.01364461322</v>
      </c>
      <c r="F426" s="42">
        <f t="shared" si="4"/>
        <v>0.01907467732</v>
      </c>
    </row>
    <row r="427">
      <c r="A427" s="41" t="s">
        <v>311</v>
      </c>
      <c r="B427" s="34">
        <v>2.4321649</v>
      </c>
      <c r="C427" s="35">
        <v>1371.97</v>
      </c>
      <c r="D427" s="42">
        <f t="shared" ref="D427:E427" si="436">(B427-B428)/B428</f>
        <v>0.008803628898</v>
      </c>
      <c r="E427" s="42">
        <f t="shared" si="436"/>
        <v>0.003679751855</v>
      </c>
      <c r="F427" s="42">
        <f t="shared" si="4"/>
        <v>0.005123877044</v>
      </c>
    </row>
    <row r="428">
      <c r="A428" s="41" t="s">
        <v>312</v>
      </c>
      <c r="B428" s="34">
        <v>2.41093988</v>
      </c>
      <c r="C428" s="35">
        <v>1366.94</v>
      </c>
      <c r="D428" s="42">
        <f t="shared" ref="D428:E428" si="437">(B428-B429)/B429</f>
        <v>-0.02020579475</v>
      </c>
      <c r="E428" s="42">
        <f t="shared" si="437"/>
        <v>-0.008407506547</v>
      </c>
      <c r="F428" s="42">
        <f t="shared" si="4"/>
        <v>-0.0117982882</v>
      </c>
    </row>
    <row r="429">
      <c r="A429" s="41" t="s">
        <v>313</v>
      </c>
      <c r="B429" s="34">
        <v>2.46065946</v>
      </c>
      <c r="C429" s="35">
        <v>1378.53</v>
      </c>
      <c r="D429" s="42">
        <f t="shared" ref="D429:E429" si="438">(B429-B430)/B430</f>
        <v>0.002778484266</v>
      </c>
      <c r="E429" s="42">
        <f t="shared" si="438"/>
        <v>0.001169276356</v>
      </c>
      <c r="F429" s="42">
        <f t="shared" si="4"/>
        <v>0.00160920791</v>
      </c>
    </row>
    <row r="430">
      <c r="A430" s="41" t="s">
        <v>314</v>
      </c>
      <c r="B430" s="34">
        <v>2.4538415</v>
      </c>
      <c r="C430" s="35">
        <v>1376.92</v>
      </c>
      <c r="D430" s="42">
        <f t="shared" ref="D430:E430" si="439">(B430-B431)/B431</f>
        <v>-0.01427037825</v>
      </c>
      <c r="E430" s="42">
        <f t="shared" si="439"/>
        <v>-0.005934418182</v>
      </c>
      <c r="F430" s="42">
        <f t="shared" si="4"/>
        <v>-0.008335960069</v>
      </c>
    </row>
    <row r="431">
      <c r="A431" s="41" t="s">
        <v>315</v>
      </c>
      <c r="B431" s="34">
        <v>2.48936569</v>
      </c>
      <c r="C431" s="35">
        <v>1385.14</v>
      </c>
      <c r="D431" s="42">
        <f t="shared" ref="D431:E431" si="440">(B431-B432)/B432</f>
        <v>-0.009760446159</v>
      </c>
      <c r="E431" s="42">
        <f t="shared" si="440"/>
        <v>-0.004055278333</v>
      </c>
      <c r="F431" s="42">
        <f t="shared" si="4"/>
        <v>-0.005705167826</v>
      </c>
    </row>
    <row r="432">
      <c r="A432" s="41" t="s">
        <v>316</v>
      </c>
      <c r="B432" s="34">
        <v>2.5139025</v>
      </c>
      <c r="C432" s="35">
        <v>1390.78</v>
      </c>
      <c r="D432" s="42">
        <f t="shared" ref="D432:E432" si="441">(B432-B433)/B433</f>
        <v>0.03714009039</v>
      </c>
      <c r="E432" s="42">
        <f t="shared" si="441"/>
        <v>0.01548661259</v>
      </c>
      <c r="F432" s="42">
        <f t="shared" si="4"/>
        <v>0.0216534778</v>
      </c>
    </row>
    <row r="433">
      <c r="A433" s="41" t="s">
        <v>317</v>
      </c>
      <c r="B433" s="34">
        <v>2.4238794</v>
      </c>
      <c r="C433" s="35">
        <v>1369.57</v>
      </c>
      <c r="D433" s="42">
        <f t="shared" ref="D433:E433" si="442">(B433-B434)/B434</f>
        <v>-0.00123630764</v>
      </c>
      <c r="E433" s="42">
        <f t="shared" si="442"/>
        <v>-0.00050355407</v>
      </c>
      <c r="F433" s="42">
        <f t="shared" si="4"/>
        <v>-0.0007327535696</v>
      </c>
    </row>
    <row r="434">
      <c r="A434" s="41" t="s">
        <v>318</v>
      </c>
      <c r="B434" s="34">
        <v>2.42687977</v>
      </c>
      <c r="C434" s="35">
        <v>1370.26</v>
      </c>
      <c r="D434" s="42">
        <f t="shared" ref="D434:E434" si="443">(B434-B435)/B435</f>
        <v>-0.02996788687</v>
      </c>
      <c r="E434" s="42">
        <f t="shared" si="443"/>
        <v>-0.0124750463</v>
      </c>
      <c r="F434" s="42">
        <f t="shared" si="4"/>
        <v>-0.01749284057</v>
      </c>
    </row>
    <row r="435">
      <c r="A435" s="58">
        <v>41247.0</v>
      </c>
      <c r="B435" s="34">
        <v>2.50185508</v>
      </c>
      <c r="C435" s="35">
        <v>1387.57</v>
      </c>
      <c r="D435" s="42">
        <f t="shared" ref="D435:E435" si="444">(B435-B436)/B436</f>
        <v>0.03304277549</v>
      </c>
      <c r="E435" s="42">
        <f t="shared" si="444"/>
        <v>0.01377939812</v>
      </c>
      <c r="F435" s="42">
        <f t="shared" si="4"/>
        <v>0.01926337737</v>
      </c>
    </row>
    <row r="436">
      <c r="A436" s="58">
        <v>41217.0</v>
      </c>
      <c r="B436" s="34">
        <v>2.42183106</v>
      </c>
      <c r="C436" s="35">
        <v>1368.71</v>
      </c>
      <c r="D436" s="42">
        <f t="shared" ref="D436:E436" si="445">(B436-B437)/B437</f>
        <v>0.01784958208</v>
      </c>
      <c r="E436" s="42">
        <f t="shared" si="445"/>
        <v>0.007448899226</v>
      </c>
      <c r="F436" s="42">
        <f t="shared" si="4"/>
        <v>0.01040068285</v>
      </c>
    </row>
    <row r="437">
      <c r="A437" s="58">
        <v>41186.0</v>
      </c>
      <c r="B437" s="34">
        <v>2.37936047</v>
      </c>
      <c r="C437" s="35">
        <v>1358.59</v>
      </c>
      <c r="D437" s="42">
        <f t="shared" ref="D437:E437" si="446">(B437-B438)/B438</f>
        <v>-0.04102329407</v>
      </c>
      <c r="E437" s="42">
        <f t="shared" si="446"/>
        <v>-0.01708146433</v>
      </c>
      <c r="F437" s="42">
        <f t="shared" si="4"/>
        <v>-0.02394182974</v>
      </c>
    </row>
    <row r="438">
      <c r="A438" s="58">
        <v>41156.0</v>
      </c>
      <c r="B438" s="34">
        <v>2.48114522</v>
      </c>
      <c r="C438" s="35">
        <v>1382.2</v>
      </c>
      <c r="D438" s="42">
        <f t="shared" ref="D438:E438" si="447">(B438-B439)/B439</f>
        <v>-0.02728801967</v>
      </c>
      <c r="E438" s="42">
        <f t="shared" si="447"/>
        <v>-0.01135843442</v>
      </c>
      <c r="F438" s="42">
        <f t="shared" si="4"/>
        <v>-0.01592958525</v>
      </c>
    </row>
    <row r="439">
      <c r="A439" s="58">
        <v>41033.0</v>
      </c>
      <c r="B439" s="34">
        <v>2.55075014</v>
      </c>
      <c r="C439" s="35">
        <v>1398.08</v>
      </c>
      <c r="D439" s="42">
        <f t="shared" ref="D439:E439" si="448">(B439-B440)/B440</f>
        <v>-0.001537469765</v>
      </c>
      <c r="E439" s="42">
        <f t="shared" si="448"/>
        <v>-0.0006290387145</v>
      </c>
      <c r="F439" s="42">
        <f t="shared" si="4"/>
        <v>-0.0009084310506</v>
      </c>
    </row>
    <row r="440">
      <c r="A440" s="58">
        <v>41003.0</v>
      </c>
      <c r="B440" s="34">
        <v>2.55467788</v>
      </c>
      <c r="C440" s="35">
        <v>1398.96</v>
      </c>
      <c r="D440" s="42">
        <f t="shared" ref="D440:E440" si="449">(B440-B441)/B441</f>
        <v>-0.02451376103</v>
      </c>
      <c r="E440" s="42">
        <f t="shared" si="449"/>
        <v>-0.01020249331</v>
      </c>
      <c r="F440" s="42">
        <f t="shared" si="4"/>
        <v>-0.01431126772</v>
      </c>
    </row>
    <row r="441">
      <c r="A441" s="58">
        <v>40972.0</v>
      </c>
      <c r="B441" s="34">
        <v>2.61887639</v>
      </c>
      <c r="C441" s="35">
        <v>1413.38</v>
      </c>
      <c r="D441" s="42">
        <f t="shared" ref="D441:E441" si="450">(B441-B442)/B442</f>
        <v>-0.009600446285</v>
      </c>
      <c r="E441" s="42">
        <f t="shared" si="450"/>
        <v>-0.003988612019</v>
      </c>
      <c r="F441" s="42">
        <f t="shared" si="4"/>
        <v>-0.005611834266</v>
      </c>
    </row>
    <row r="442">
      <c r="A442" s="58">
        <v>40943.0</v>
      </c>
      <c r="B442" s="34">
        <v>2.64426249</v>
      </c>
      <c r="C442" s="35">
        <v>1419.04</v>
      </c>
      <c r="D442" s="42">
        <f t="shared" ref="D442:E442" si="451">(B442-B443)/B443</f>
        <v>0.01798325283</v>
      </c>
      <c r="E442" s="42">
        <f t="shared" si="451"/>
        <v>0.007504597187</v>
      </c>
      <c r="F442" s="42">
        <f t="shared" si="4"/>
        <v>0.01047865564</v>
      </c>
    </row>
    <row r="443">
      <c r="A443" s="41" t="s">
        <v>319</v>
      </c>
      <c r="B443" s="34">
        <v>2.59755009</v>
      </c>
      <c r="C443" s="35">
        <v>1408.47</v>
      </c>
      <c r="D443" s="42">
        <f t="shared" ref="D443:E443" si="452">(B443-B444)/B444</f>
        <v>0.008848571266</v>
      </c>
      <c r="E443" s="42">
        <f t="shared" si="452"/>
        <v>0.003698477852</v>
      </c>
      <c r="F443" s="42">
        <f t="shared" si="4"/>
        <v>0.005150093414</v>
      </c>
    </row>
    <row r="444">
      <c r="A444" s="41" t="s">
        <v>320</v>
      </c>
      <c r="B444" s="34">
        <v>2.57476708</v>
      </c>
      <c r="C444" s="35">
        <v>1403.28</v>
      </c>
      <c r="D444" s="42">
        <f t="shared" ref="D444:E444" si="453">(B444-B445)/B445</f>
        <v>-0.003886794597</v>
      </c>
      <c r="E444" s="42">
        <f t="shared" si="453"/>
        <v>-0.001607922934</v>
      </c>
      <c r="F444" s="42">
        <f t="shared" si="4"/>
        <v>-0.002278871663</v>
      </c>
    </row>
    <row r="445">
      <c r="A445" s="41" t="s">
        <v>321</v>
      </c>
      <c r="B445" s="34">
        <v>2.58481372</v>
      </c>
      <c r="C445" s="35">
        <v>1405.54</v>
      </c>
      <c r="D445" s="42">
        <f t="shared" ref="D445:E445" si="454">(B445-B446)/B446</f>
        <v>-0.01188743037</v>
      </c>
      <c r="E445" s="42">
        <f t="shared" si="454"/>
        <v>-0.004941522952</v>
      </c>
      <c r="F445" s="42">
        <f t="shared" si="4"/>
        <v>-0.006945907418</v>
      </c>
    </row>
    <row r="446">
      <c r="A446" s="41" t="s">
        <v>322</v>
      </c>
      <c r="B446" s="34">
        <v>2.61591017</v>
      </c>
      <c r="C446" s="35">
        <v>1412.52</v>
      </c>
      <c r="D446" s="42">
        <f t="shared" ref="D446:E446" si="455">(B446-B447)/B447</f>
        <v>-0.006788054623</v>
      </c>
      <c r="E446" s="42">
        <f t="shared" si="455"/>
        <v>-0.002816782091</v>
      </c>
      <c r="F446" s="42">
        <f t="shared" si="4"/>
        <v>-0.003971272532</v>
      </c>
    </row>
    <row r="447">
      <c r="A447" s="41" t="s">
        <v>323</v>
      </c>
      <c r="B447" s="34">
        <v>2.63378847</v>
      </c>
      <c r="C447" s="35">
        <v>1416.51</v>
      </c>
      <c r="D447" s="42">
        <f t="shared" ref="D447:E447" si="456">(B447-B448)/B448</f>
        <v>0.03329815731</v>
      </c>
      <c r="E447" s="42">
        <f t="shared" si="456"/>
        <v>0.01388580713</v>
      </c>
      <c r="F447" s="42">
        <f t="shared" si="4"/>
        <v>0.01941235018</v>
      </c>
    </row>
    <row r="448">
      <c r="A448" s="41" t="s">
        <v>324</v>
      </c>
      <c r="B448" s="34">
        <v>2.54891432</v>
      </c>
      <c r="C448" s="35">
        <v>1397.11</v>
      </c>
      <c r="D448" s="42">
        <f t="shared" ref="D448:E448" si="457">(B448-B449)/B449</f>
        <v>0.007433560251</v>
      </c>
      <c r="E448" s="42">
        <f t="shared" si="457"/>
        <v>0.003108890133</v>
      </c>
      <c r="F448" s="42">
        <f t="shared" si="4"/>
        <v>0.004324670117</v>
      </c>
    </row>
    <row r="449">
      <c r="A449" s="41" t="s">
        <v>325</v>
      </c>
      <c r="B449" s="34">
        <v>2.53010662</v>
      </c>
      <c r="C449" s="35">
        <v>1392.78</v>
      </c>
      <c r="D449" s="42">
        <f t="shared" ref="D449:E449" si="458">(B449-B450)/B450</f>
        <v>-0.01732350313</v>
      </c>
      <c r="E449" s="42">
        <f t="shared" si="458"/>
        <v>-0.007206552189</v>
      </c>
      <c r="F449" s="42">
        <f t="shared" si="4"/>
        <v>-0.01011695095</v>
      </c>
    </row>
    <row r="450">
      <c r="A450" s="41" t="s">
        <v>326</v>
      </c>
      <c r="B450" s="34">
        <v>2.57470961</v>
      </c>
      <c r="C450" s="35">
        <v>1402.89</v>
      </c>
      <c r="D450" s="42">
        <f t="shared" ref="D450:E450" si="459">(B450-B451)/B451</f>
        <v>-0.004518641864</v>
      </c>
      <c r="E450" s="42">
        <f t="shared" si="459"/>
        <v>-0.00187119358</v>
      </c>
      <c r="F450" s="42">
        <f t="shared" si="4"/>
        <v>-0.002647448285</v>
      </c>
    </row>
    <row r="451">
      <c r="A451" s="41" t="s">
        <v>327</v>
      </c>
      <c r="B451" s="34">
        <v>2.58639661</v>
      </c>
      <c r="C451" s="35">
        <v>1405.52</v>
      </c>
      <c r="D451" s="42">
        <f t="shared" ref="D451:E451" si="460">(B451-B452)/B452</f>
        <v>-0.007229054743</v>
      </c>
      <c r="E451" s="42">
        <f t="shared" si="460"/>
        <v>-0.003000532009</v>
      </c>
      <c r="F451" s="42">
        <f t="shared" si="4"/>
        <v>-0.004228522734</v>
      </c>
    </row>
    <row r="452">
      <c r="A452" s="41" t="s">
        <v>328</v>
      </c>
      <c r="B452" s="34">
        <v>2.60522996</v>
      </c>
      <c r="C452" s="35">
        <v>1409.75</v>
      </c>
      <c r="D452" s="42">
        <f t="shared" ref="D452:E452" si="461">(B452-B453)/B453</f>
        <v>0.009509526958</v>
      </c>
      <c r="E452" s="42">
        <f t="shared" si="461"/>
        <v>0.003973877807</v>
      </c>
      <c r="F452" s="42">
        <f t="shared" si="4"/>
        <v>0.005535649152</v>
      </c>
    </row>
    <row r="453">
      <c r="A453" s="41" t="s">
        <v>329</v>
      </c>
      <c r="B453" s="34">
        <v>2.58068883</v>
      </c>
      <c r="C453" s="35">
        <v>1404.17</v>
      </c>
      <c r="D453" s="42">
        <f t="shared" ref="D453:E453" si="462">(B453-B454)/B454</f>
        <v>0.002658663504</v>
      </c>
      <c r="E453" s="42">
        <f t="shared" si="462"/>
        <v>0.001119349779</v>
      </c>
      <c r="F453" s="42">
        <f t="shared" si="4"/>
        <v>0.001539313725</v>
      </c>
    </row>
    <row r="454">
      <c r="A454" s="41" t="s">
        <v>330</v>
      </c>
      <c r="B454" s="34">
        <v>2.57384584</v>
      </c>
      <c r="C454" s="35">
        <v>1402.6</v>
      </c>
      <c r="D454" s="42">
        <f t="shared" ref="D454:E454" si="463">(B454-B455)/B455</f>
        <v>0.01429359256</v>
      </c>
      <c r="E454" s="42">
        <f t="shared" si="463"/>
        <v>0.005967237571</v>
      </c>
      <c r="F454" s="42">
        <f t="shared" si="4"/>
        <v>0.008326354991</v>
      </c>
    </row>
    <row r="455">
      <c r="A455" s="41" t="s">
        <v>331</v>
      </c>
      <c r="B455" s="34">
        <v>2.53757478</v>
      </c>
      <c r="C455" s="35">
        <v>1394.28</v>
      </c>
      <c r="D455" s="42">
        <f t="shared" ref="D455:E455" si="464">(B455-B456)/B456</f>
        <v>-0.002898942179</v>
      </c>
      <c r="E455" s="42">
        <f t="shared" si="464"/>
        <v>-0.00119631792</v>
      </c>
      <c r="F455" s="42">
        <f t="shared" si="4"/>
        <v>-0.001702624259</v>
      </c>
    </row>
    <row r="456">
      <c r="A456" s="41" t="s">
        <v>332</v>
      </c>
      <c r="B456" s="34">
        <v>2.54495245</v>
      </c>
      <c r="C456" s="35">
        <v>1395.95</v>
      </c>
      <c r="D456" s="42">
        <f t="shared" ref="D456:E456" si="465">(B456-B457)/B457</f>
        <v>0.04348796646</v>
      </c>
      <c r="E456" s="42">
        <f t="shared" si="465"/>
        <v>0.01813155956</v>
      </c>
      <c r="F456" s="42">
        <f t="shared" si="4"/>
        <v>0.0253564069</v>
      </c>
    </row>
    <row r="457">
      <c r="A457" s="58">
        <v>41246.0</v>
      </c>
      <c r="B457" s="34">
        <v>2.43889008</v>
      </c>
      <c r="C457" s="35">
        <v>1371.09</v>
      </c>
      <c r="D457" s="42">
        <f t="shared" ref="D457:E457" si="466">(B457-B458)/B458</f>
        <v>0.0003573762448</v>
      </c>
      <c r="E457" s="42">
        <f t="shared" si="466"/>
        <v>0.0001604820297</v>
      </c>
      <c r="F457" s="42">
        <f t="shared" si="4"/>
        <v>0.0001968942152</v>
      </c>
    </row>
    <row r="458">
      <c r="A458" s="58">
        <v>41155.0</v>
      </c>
      <c r="B458" s="34">
        <v>2.43801879</v>
      </c>
      <c r="C458" s="35">
        <v>1370.87</v>
      </c>
      <c r="D458" s="42">
        <f t="shared" ref="D458:E458" si="467">(B458-B459)/B459</f>
        <v>0.00868729165</v>
      </c>
      <c r="E458" s="42">
        <f t="shared" si="467"/>
        <v>0.003631278781</v>
      </c>
      <c r="F458" s="42">
        <f t="shared" si="4"/>
        <v>0.005056012869</v>
      </c>
    </row>
    <row r="459">
      <c r="A459" s="58">
        <v>41124.0</v>
      </c>
      <c r="B459" s="34">
        <v>2.41702142</v>
      </c>
      <c r="C459" s="35">
        <v>1365.91</v>
      </c>
      <c r="D459" s="42">
        <f t="shared" ref="D459:E459" si="468">(B459-B460)/B460</f>
        <v>0.02353520642</v>
      </c>
      <c r="E459" s="42">
        <f t="shared" si="468"/>
        <v>0.009817910293</v>
      </c>
      <c r="F459" s="42">
        <f t="shared" si="4"/>
        <v>0.01371729613</v>
      </c>
    </row>
    <row r="460">
      <c r="A460" s="58">
        <v>41093.0</v>
      </c>
      <c r="B460" s="34">
        <v>2.36144434</v>
      </c>
      <c r="C460" s="35">
        <v>1352.63</v>
      </c>
      <c r="D460" s="42">
        <f t="shared" ref="D460:E460" si="469">(B460-B461)/B461</f>
        <v>0.01653368265</v>
      </c>
      <c r="E460" s="42">
        <f t="shared" si="469"/>
        <v>0.006900607432</v>
      </c>
      <c r="F460" s="42">
        <f t="shared" si="4"/>
        <v>0.009633075214</v>
      </c>
    </row>
    <row r="461">
      <c r="A461" s="58">
        <v>41063.0</v>
      </c>
      <c r="B461" s="34">
        <v>2.323036</v>
      </c>
      <c r="C461" s="35">
        <v>1343.36</v>
      </c>
      <c r="D461" s="42">
        <f t="shared" ref="D461:E461" si="470">(B461-B462)/B462</f>
        <v>-0.0369162162</v>
      </c>
      <c r="E461" s="42">
        <f t="shared" si="470"/>
        <v>-0.0153701817</v>
      </c>
      <c r="F461" s="42">
        <f t="shared" si="4"/>
        <v>-0.0215460345</v>
      </c>
    </row>
    <row r="462">
      <c r="A462" s="58">
        <v>41032.0</v>
      </c>
      <c r="B462" s="34">
        <v>2.4120809</v>
      </c>
      <c r="C462" s="35">
        <v>1364.33</v>
      </c>
      <c r="D462" s="42">
        <f t="shared" ref="D462:E462" si="471">(B462-B463)/B463</f>
        <v>-0.009314956917</v>
      </c>
      <c r="E462" s="42">
        <f t="shared" si="471"/>
        <v>-0.003869658229</v>
      </c>
      <c r="F462" s="42">
        <f t="shared" si="4"/>
        <v>-0.005445298689</v>
      </c>
    </row>
    <row r="463">
      <c r="A463" s="58">
        <v>40942.0</v>
      </c>
      <c r="B463" s="34">
        <v>2.43476059</v>
      </c>
      <c r="C463" s="35">
        <v>1369.63</v>
      </c>
      <c r="D463" s="42">
        <f t="shared" ref="D463:E463" si="472">(B463-B464)/B464</f>
        <v>-0.007817657863</v>
      </c>
      <c r="E463" s="42">
        <f t="shared" si="472"/>
        <v>-0.003245784483</v>
      </c>
      <c r="F463" s="42">
        <f t="shared" si="4"/>
        <v>-0.00457187338</v>
      </c>
    </row>
    <row r="464">
      <c r="A464" s="58">
        <v>40911.0</v>
      </c>
      <c r="B464" s="34">
        <v>2.45394469</v>
      </c>
      <c r="C464" s="35">
        <v>1374.09</v>
      </c>
      <c r="D464" s="42">
        <f t="shared" ref="D464:E464" si="473">(B464-B465)/B465</f>
        <v>0.01475167084</v>
      </c>
      <c r="E464" s="42">
        <f t="shared" si="473"/>
        <v>0.006158104388</v>
      </c>
      <c r="F464" s="42">
        <f t="shared" si="4"/>
        <v>0.00859356645</v>
      </c>
    </row>
    <row r="465">
      <c r="A465" s="41" t="s">
        <v>333</v>
      </c>
      <c r="B465" s="34">
        <v>2.41827115</v>
      </c>
      <c r="C465" s="35">
        <v>1365.68</v>
      </c>
      <c r="D465" s="42">
        <f t="shared" ref="D465:E465" si="474">(B465-B466)/B466</f>
        <v>-0.01139654709</v>
      </c>
      <c r="E465" s="42">
        <f t="shared" si="474"/>
        <v>-0.004736987859</v>
      </c>
      <c r="F465" s="42">
        <f t="shared" si="4"/>
        <v>-0.006659559236</v>
      </c>
    </row>
    <row r="466">
      <c r="A466" s="41" t="s">
        <v>334</v>
      </c>
      <c r="B466" s="34">
        <v>2.4461488</v>
      </c>
      <c r="C466" s="35">
        <v>1372.18</v>
      </c>
      <c r="D466" s="42">
        <f t="shared" ref="D466:E466" si="475">(B466-B467)/B467</f>
        <v>0.008027266081</v>
      </c>
      <c r="E466" s="42">
        <f t="shared" si="475"/>
        <v>0.003356269057</v>
      </c>
      <c r="F466" s="42">
        <f t="shared" si="4"/>
        <v>0.004670997023</v>
      </c>
    </row>
    <row r="467">
      <c r="A467" s="41" t="s">
        <v>335</v>
      </c>
      <c r="B467" s="34">
        <v>2.42666928</v>
      </c>
      <c r="C467" s="35">
        <v>1367.59</v>
      </c>
      <c r="D467" s="42">
        <f t="shared" ref="D467:E467" si="476">(B467-B468)/B468</f>
        <v>0.003223208001</v>
      </c>
      <c r="E467" s="42">
        <f t="shared" si="476"/>
        <v>0.001354577006</v>
      </c>
      <c r="F467" s="42">
        <f t="shared" si="4"/>
        <v>0.001868630995</v>
      </c>
    </row>
    <row r="468">
      <c r="A468" s="41" t="s">
        <v>336</v>
      </c>
      <c r="B468" s="34">
        <v>2.41887275</v>
      </c>
      <c r="C468" s="35">
        <v>1365.74</v>
      </c>
      <c r="D468" s="42">
        <f t="shared" ref="D468:E468" si="477">(B468-B469)/B469</f>
        <v>0.003985542512</v>
      </c>
      <c r="E468" s="42">
        <f t="shared" si="477"/>
        <v>0.001672216273</v>
      </c>
      <c r="F468" s="42">
        <f t="shared" si="4"/>
        <v>0.002313326238</v>
      </c>
    </row>
    <row r="469">
      <c r="A469" s="41" t="s">
        <v>337</v>
      </c>
      <c r="B469" s="34">
        <v>2.4092705</v>
      </c>
      <c r="C469" s="35">
        <v>1363.46</v>
      </c>
      <c r="D469" s="42">
        <f t="shared" ref="D469:E469" si="478">(B469-B470)/B470</f>
        <v>0.01022515688</v>
      </c>
      <c r="E469" s="42">
        <f t="shared" si="478"/>
        <v>0.004272056332</v>
      </c>
      <c r="F469" s="42">
        <f t="shared" si="4"/>
        <v>0.00595310055</v>
      </c>
    </row>
    <row r="470">
      <c r="A470" s="41" t="s">
        <v>338</v>
      </c>
      <c r="B470" s="34">
        <v>2.38488468</v>
      </c>
      <c r="C470" s="35">
        <v>1357.66</v>
      </c>
      <c r="D470" s="42">
        <f t="shared" ref="D470:E470" si="479">(B470-B471)/B471</f>
        <v>-0.008044165057</v>
      </c>
      <c r="E470" s="42">
        <f t="shared" si="479"/>
        <v>-0.003340160475</v>
      </c>
      <c r="F470" s="42">
        <f t="shared" si="4"/>
        <v>-0.004704004583</v>
      </c>
    </row>
    <row r="471">
      <c r="A471" s="41" t="s">
        <v>339</v>
      </c>
      <c r="B471" s="34">
        <v>2.40422466</v>
      </c>
      <c r="C471" s="35">
        <v>1362.21</v>
      </c>
      <c r="D471" s="42">
        <f t="shared" ref="D471:E471" si="480">(B471-B472)/B472</f>
        <v>0.001700072826</v>
      </c>
      <c r="E471" s="42">
        <f t="shared" si="480"/>
        <v>0.0007199371157</v>
      </c>
      <c r="F471" s="42">
        <f t="shared" si="4"/>
        <v>0.0009801357099</v>
      </c>
    </row>
    <row r="472">
      <c r="A472" s="41" t="s">
        <v>340</v>
      </c>
      <c r="B472" s="34">
        <v>2.40014424</v>
      </c>
      <c r="C472" s="35">
        <v>1361.23</v>
      </c>
      <c r="D472" s="42">
        <f t="shared" ref="D472:E472" si="481">(B472-B473)/B473</f>
        <v>0.005609758575</v>
      </c>
      <c r="E472" s="42">
        <f t="shared" si="481"/>
        <v>0.002348973521</v>
      </c>
      <c r="F472" s="42">
        <f t="shared" si="4"/>
        <v>0.003260785054</v>
      </c>
    </row>
    <row r="473">
      <c r="A473" s="41" t="s">
        <v>341</v>
      </c>
      <c r="B473" s="34">
        <v>2.38675512</v>
      </c>
      <c r="C473" s="35">
        <v>1358.04</v>
      </c>
      <c r="D473" s="42">
        <f t="shared" ref="D473:E473" si="482">(B473-B474)/B474</f>
        <v>0.0264338125</v>
      </c>
      <c r="E473" s="42">
        <f t="shared" si="482"/>
        <v>0.01102566202</v>
      </c>
      <c r="F473" s="42">
        <f t="shared" si="4"/>
        <v>0.01540815048</v>
      </c>
    </row>
    <row r="474">
      <c r="A474" s="41" t="s">
        <v>342</v>
      </c>
      <c r="B474" s="34">
        <v>2.32528887</v>
      </c>
      <c r="C474" s="35">
        <v>1343.23</v>
      </c>
      <c r="D474" s="42">
        <f t="shared" ref="D474:E474" si="483">(B474-B475)/B475</f>
        <v>-0.01294743838</v>
      </c>
      <c r="E474" s="42">
        <f t="shared" si="483"/>
        <v>-0.005383191411</v>
      </c>
      <c r="F474" s="42">
        <f t="shared" si="4"/>
        <v>-0.007564246968</v>
      </c>
    </row>
    <row r="475">
      <c r="A475" s="41" t="s">
        <v>343</v>
      </c>
      <c r="B475" s="34">
        <v>2.35579032</v>
      </c>
      <c r="C475" s="35">
        <v>1350.5</v>
      </c>
      <c r="D475" s="42">
        <f t="shared" ref="D475:E475" si="484">(B475-B476)/B476</f>
        <v>-0.002282600274</v>
      </c>
      <c r="E475" s="42">
        <f t="shared" si="484"/>
        <v>-0.0009395089401</v>
      </c>
      <c r="F475" s="42">
        <f t="shared" si="4"/>
        <v>-0.001343091334</v>
      </c>
    </row>
    <row r="476">
      <c r="A476" s="41" t="s">
        <v>344</v>
      </c>
      <c r="B476" s="34">
        <v>2.36117995</v>
      </c>
      <c r="C476" s="35">
        <v>1351.77</v>
      </c>
      <c r="D476" s="42">
        <f t="shared" ref="D476:E476" si="485">(B476-B477)/B477</f>
        <v>0.01629230864</v>
      </c>
      <c r="E476" s="42">
        <f t="shared" si="485"/>
        <v>0.00680003575</v>
      </c>
      <c r="F476" s="42">
        <f t="shared" si="4"/>
        <v>0.009492272887</v>
      </c>
    </row>
    <row r="477">
      <c r="A477" s="58">
        <v>41184.0</v>
      </c>
      <c r="B477" s="34">
        <v>2.32332758</v>
      </c>
      <c r="C477" s="35">
        <v>1342.64</v>
      </c>
      <c r="D477" s="42">
        <f t="shared" ref="D477:E477" si="486">(B477-B478)/B478</f>
        <v>-0.01655501801</v>
      </c>
      <c r="E477" s="42">
        <f t="shared" si="486"/>
        <v>-0.006886349347</v>
      </c>
      <c r="F477" s="42">
        <f t="shared" si="4"/>
        <v>-0.009668668665</v>
      </c>
    </row>
    <row r="478">
      <c r="A478" s="58">
        <v>41154.0</v>
      </c>
      <c r="B478" s="34">
        <v>2.36243778</v>
      </c>
      <c r="C478" s="35">
        <v>1351.95</v>
      </c>
      <c r="D478" s="42">
        <f t="shared" ref="D478:E478" si="487">(B478-B479)/B479</f>
        <v>0.003510105313</v>
      </c>
      <c r="E478" s="42">
        <f t="shared" si="487"/>
        <v>0.001474117752</v>
      </c>
      <c r="F478" s="42">
        <f t="shared" si="4"/>
        <v>0.002035987562</v>
      </c>
    </row>
    <row r="479">
      <c r="A479" s="58">
        <v>41123.0</v>
      </c>
      <c r="B479" s="34">
        <v>2.35417438</v>
      </c>
      <c r="C479" s="35">
        <v>1349.96</v>
      </c>
      <c r="D479" s="42">
        <f t="shared" ref="D479:E479" si="488">(B479-B480)/B480</f>
        <v>0.005156884102</v>
      </c>
      <c r="E479" s="42">
        <f t="shared" si="488"/>
        <v>0.002160276159</v>
      </c>
      <c r="F479" s="42">
        <f t="shared" si="4"/>
        <v>0.002996607943</v>
      </c>
    </row>
    <row r="480">
      <c r="A480" s="58">
        <v>41092.0</v>
      </c>
      <c r="B480" s="34">
        <v>2.34209646</v>
      </c>
      <c r="C480" s="35">
        <v>1347.05</v>
      </c>
      <c r="D480" s="42">
        <f t="shared" ref="D480:E480" si="489">(B480-B481)/B481</f>
        <v>0.004828176439</v>
      </c>
      <c r="E480" s="42">
        <f t="shared" si="489"/>
        <v>0.002023312728</v>
      </c>
      <c r="F480" s="42">
        <f t="shared" si="4"/>
        <v>0.002804863711</v>
      </c>
    </row>
    <row r="481">
      <c r="A481" s="58">
        <v>41062.0</v>
      </c>
      <c r="B481" s="34">
        <v>2.33084274</v>
      </c>
      <c r="C481" s="35">
        <v>1344.33</v>
      </c>
      <c r="D481" s="42">
        <f t="shared" ref="D481:E481" si="490">(B481-B482)/B482</f>
        <v>-0.001044953477</v>
      </c>
      <c r="E481" s="42">
        <f t="shared" si="490"/>
        <v>-0.0004238233326</v>
      </c>
      <c r="F481" s="42">
        <f t="shared" si="4"/>
        <v>-0.0006211301445</v>
      </c>
    </row>
    <row r="482">
      <c r="A482" s="58">
        <v>40970.0</v>
      </c>
      <c r="B482" s="34">
        <v>2.33328091</v>
      </c>
      <c r="C482" s="35">
        <v>1344.9</v>
      </c>
      <c r="D482" s="42">
        <f t="shared" ref="D482:E482" si="491">(B482-B483)/B483</f>
        <v>0.03502510494</v>
      </c>
      <c r="E482" s="42">
        <f t="shared" si="491"/>
        <v>0.01460536838</v>
      </c>
      <c r="F482" s="42">
        <f t="shared" si="4"/>
        <v>0.02041973656</v>
      </c>
    </row>
    <row r="483">
      <c r="A483" s="58">
        <v>40941.0</v>
      </c>
      <c r="B483" s="34">
        <v>2.25432301</v>
      </c>
      <c r="C483" s="35">
        <v>1325.54</v>
      </c>
      <c r="D483" s="42">
        <f t="shared" ref="D483:E483" si="492">(B483-B484)/B484</f>
        <v>0.002600441389</v>
      </c>
      <c r="E483" s="42">
        <f t="shared" si="492"/>
        <v>0.001095091723</v>
      </c>
      <c r="F483" s="42">
        <f t="shared" si="4"/>
        <v>0.001505349665</v>
      </c>
    </row>
    <row r="484">
      <c r="A484" s="58">
        <v>40910.0</v>
      </c>
      <c r="B484" s="34">
        <v>2.24847598</v>
      </c>
      <c r="C484" s="35">
        <v>1324.09</v>
      </c>
      <c r="D484" s="42">
        <f t="shared" ref="D484:E484" si="493">(B484-B485)/B485</f>
        <v>0.02133140076</v>
      </c>
      <c r="E484" s="42">
        <f t="shared" si="493"/>
        <v>0.008899657881</v>
      </c>
      <c r="F484" s="42">
        <f t="shared" si="4"/>
        <v>0.01243174288</v>
      </c>
    </row>
    <row r="485">
      <c r="A485" s="41" t="s">
        <v>345</v>
      </c>
      <c r="B485" s="34">
        <v>2.20151459</v>
      </c>
      <c r="C485" s="35">
        <v>1312.41</v>
      </c>
      <c r="D485" s="42">
        <f t="shared" ref="D485:E485" si="494">(B485-B486)/B486</f>
        <v>-0.00112449542</v>
      </c>
      <c r="E485" s="42">
        <f t="shared" si="494"/>
        <v>-0.0004569652935</v>
      </c>
      <c r="F485" s="42">
        <f t="shared" si="4"/>
        <v>-0.0006675301263</v>
      </c>
    </row>
    <row r="486">
      <c r="A486" s="41" t="s">
        <v>346</v>
      </c>
      <c r="B486" s="34">
        <v>2.20399297</v>
      </c>
      <c r="C486" s="35">
        <v>1313.01</v>
      </c>
      <c r="D486" s="42">
        <f t="shared" ref="D486:E486" si="495">(B486-B487)/B487</f>
        <v>-0.006080968456</v>
      </c>
      <c r="E486" s="42">
        <f t="shared" si="495"/>
        <v>-0.002522163895</v>
      </c>
      <c r="F486" s="42">
        <f t="shared" si="4"/>
        <v>-0.003558804561</v>
      </c>
    </row>
    <row r="487">
      <c r="A487" s="41" t="s">
        <v>347</v>
      </c>
      <c r="B487" s="34">
        <v>2.21747738</v>
      </c>
      <c r="C487" s="35">
        <v>1316.33</v>
      </c>
      <c r="D487" s="42">
        <f t="shared" ref="D487:E487" si="496">(B487-B488)/B488</f>
        <v>-0.003850508578</v>
      </c>
      <c r="E487" s="42">
        <f t="shared" si="496"/>
        <v>-0.001592803562</v>
      </c>
      <c r="F487" s="42">
        <f t="shared" si="4"/>
        <v>-0.002257705016</v>
      </c>
    </row>
    <row r="488">
      <c r="A488" s="41" t="s">
        <v>348</v>
      </c>
      <c r="B488" s="34">
        <v>2.2260488</v>
      </c>
      <c r="C488" s="35">
        <v>1318.43</v>
      </c>
      <c r="D488" s="42">
        <f t="shared" ref="D488:E488" si="497">(B488-B489)/B489</f>
        <v>-0.01383710817</v>
      </c>
      <c r="E488" s="42">
        <f t="shared" si="497"/>
        <v>-0.005753887456</v>
      </c>
      <c r="F488" s="42">
        <f t="shared" si="4"/>
        <v>-0.00808322071</v>
      </c>
    </row>
    <row r="489">
      <c r="A489" s="41" t="s">
        <v>349</v>
      </c>
      <c r="B489" s="34">
        <v>2.25728307</v>
      </c>
      <c r="C489" s="35">
        <v>1326.06</v>
      </c>
      <c r="D489" s="42">
        <f t="shared" ref="D489:E489" si="498">(B489-B490)/B490</f>
        <v>0.02080210223</v>
      </c>
      <c r="E489" s="42">
        <f t="shared" si="498"/>
        <v>0.008679116115</v>
      </c>
      <c r="F489" s="42">
        <f t="shared" si="4"/>
        <v>0.01212298611</v>
      </c>
    </row>
    <row r="490">
      <c r="A490" s="41" t="s">
        <v>350</v>
      </c>
      <c r="B490" s="34">
        <v>2.21128372</v>
      </c>
      <c r="C490" s="35">
        <v>1314.65</v>
      </c>
      <c r="D490" s="42">
        <f t="shared" ref="D490:E490" si="499">(B490-B491)/B491</f>
        <v>-0.002489783621</v>
      </c>
      <c r="E490" s="42">
        <f t="shared" si="499"/>
        <v>-0.001025835866</v>
      </c>
      <c r="F490" s="42">
        <f t="shared" si="4"/>
        <v>-0.001463947755</v>
      </c>
    </row>
    <row r="491">
      <c r="A491" s="41" t="s">
        <v>351</v>
      </c>
      <c r="B491" s="34">
        <v>2.21680308</v>
      </c>
      <c r="C491" s="35">
        <v>1316.0</v>
      </c>
      <c r="D491" s="42">
        <f t="shared" ref="D491:E491" si="500">(B491-B492)/B492</f>
        <v>0.001103452193</v>
      </c>
      <c r="E491" s="42">
        <f t="shared" si="500"/>
        <v>0.0004713466831</v>
      </c>
      <c r="F491" s="42">
        <f t="shared" si="4"/>
        <v>0.0006321055095</v>
      </c>
    </row>
    <row r="492">
      <c r="A492" s="41" t="s">
        <v>352</v>
      </c>
      <c r="B492" s="34">
        <v>2.21435964</v>
      </c>
      <c r="C492" s="35">
        <v>1315.38</v>
      </c>
      <c r="D492" s="42">
        <f t="shared" ref="D492:E492" si="501">(B492-B493)/B493</f>
        <v>0.001578917711</v>
      </c>
      <c r="E492" s="42">
        <f t="shared" si="501"/>
        <v>0.0006694560669</v>
      </c>
      <c r="F492" s="42">
        <f t="shared" si="4"/>
        <v>0.0009094616442</v>
      </c>
    </row>
    <row r="493">
      <c r="A493" s="41" t="s">
        <v>353</v>
      </c>
      <c r="B493" s="34">
        <v>2.21086886</v>
      </c>
      <c r="C493" s="35">
        <v>1314.5</v>
      </c>
      <c r="D493" s="42">
        <f t="shared" ref="D493:E493" si="502">(B493-B494)/B494</f>
        <v>0.01182507407</v>
      </c>
      <c r="E493" s="42">
        <f t="shared" si="502"/>
        <v>0.00493868689</v>
      </c>
      <c r="F493" s="42">
        <f t="shared" si="4"/>
        <v>0.006886387184</v>
      </c>
    </row>
    <row r="494">
      <c r="A494" s="41" t="s">
        <v>354</v>
      </c>
      <c r="B494" s="34">
        <v>2.18503071</v>
      </c>
      <c r="C494" s="35">
        <v>1308.04</v>
      </c>
      <c r="D494" s="42">
        <f t="shared" ref="D494:E494" si="503">(B494-B495)/B495</f>
        <v>0.02663125808</v>
      </c>
      <c r="E494" s="42">
        <f t="shared" si="503"/>
        <v>0.01110793324</v>
      </c>
      <c r="F494" s="42">
        <f t="shared" si="4"/>
        <v>0.01552332484</v>
      </c>
    </row>
    <row r="495">
      <c r="A495" s="41" t="s">
        <v>355</v>
      </c>
      <c r="B495" s="34">
        <v>2.12835007</v>
      </c>
      <c r="C495" s="35">
        <v>1293.67</v>
      </c>
      <c r="D495" s="42">
        <f t="shared" ref="D495:E495" si="504">(B495-B496)/B496</f>
        <v>0.008499169293</v>
      </c>
      <c r="E495" s="42">
        <f t="shared" si="504"/>
        <v>0.003552893902</v>
      </c>
      <c r="F495" s="42">
        <f t="shared" si="4"/>
        <v>0.004946275391</v>
      </c>
    </row>
    <row r="496">
      <c r="A496" s="41" t="s">
        <v>356</v>
      </c>
      <c r="B496" s="34">
        <v>2.11041331</v>
      </c>
      <c r="C496" s="35">
        <v>1289.09</v>
      </c>
      <c r="D496" s="42">
        <f t="shared" ref="D496:E496" si="505">(B496-B497)/B497</f>
        <v>-0.01190272802</v>
      </c>
      <c r="E496" s="42">
        <f t="shared" si="505"/>
        <v>-0.004947896565</v>
      </c>
      <c r="F496" s="42">
        <f t="shared" si="4"/>
        <v>-0.006954831453</v>
      </c>
    </row>
    <row r="497">
      <c r="A497" s="58">
        <v>41244.0</v>
      </c>
      <c r="B497" s="34">
        <v>2.13583558</v>
      </c>
      <c r="C497" s="35">
        <v>1295.5</v>
      </c>
      <c r="D497" s="42">
        <f t="shared" ref="D497:E497" si="506">(B497-B498)/B498</f>
        <v>0.005580042927</v>
      </c>
      <c r="E497" s="42">
        <f t="shared" si="506"/>
        <v>0.002336593216</v>
      </c>
      <c r="F497" s="42">
        <f t="shared" si="4"/>
        <v>0.003243449711</v>
      </c>
    </row>
    <row r="498">
      <c r="A498" s="58">
        <v>41214.0</v>
      </c>
      <c r="B498" s="34">
        <v>2.12398366</v>
      </c>
      <c r="C498" s="35">
        <v>1292.48</v>
      </c>
      <c r="D498" s="42">
        <f t="shared" ref="D498:E498" si="507">(B498-B499)/B499</f>
        <v>0.0007152106325</v>
      </c>
      <c r="E498" s="42">
        <f t="shared" si="507"/>
        <v>0.0003095783543</v>
      </c>
      <c r="F498" s="42">
        <f t="shared" si="4"/>
        <v>0.0004056322782</v>
      </c>
    </row>
    <row r="499">
      <c r="A499" s="58">
        <v>41183.0</v>
      </c>
      <c r="B499" s="34">
        <v>2.12246565</v>
      </c>
      <c r="C499" s="35">
        <v>1292.08</v>
      </c>
      <c r="D499" s="42">
        <f t="shared" ref="D499:E499" si="508">(B499-B500)/B500</f>
        <v>0.02129805894</v>
      </c>
      <c r="E499" s="42">
        <f t="shared" si="508"/>
        <v>0.008885765597</v>
      </c>
      <c r="F499" s="42">
        <f t="shared" si="4"/>
        <v>0.01241229334</v>
      </c>
    </row>
    <row r="500">
      <c r="A500" s="58">
        <v>41153.0</v>
      </c>
      <c r="B500" s="34">
        <v>2.07820394</v>
      </c>
      <c r="C500" s="35">
        <v>1280.7</v>
      </c>
      <c r="D500" s="42">
        <f t="shared" ref="D500:E500" si="509">(B500-B501)/B501</f>
        <v>0.005400259573</v>
      </c>
      <c r="E500" s="42">
        <f t="shared" si="509"/>
        <v>0.002261682097</v>
      </c>
      <c r="F500" s="42">
        <f t="shared" si="4"/>
        <v>0.003138577476</v>
      </c>
    </row>
    <row r="501">
      <c r="A501" s="58">
        <v>41061.0</v>
      </c>
      <c r="B501" s="34">
        <v>2.06704138</v>
      </c>
      <c r="C501" s="35">
        <v>1277.81</v>
      </c>
      <c r="D501" s="42">
        <f t="shared" ref="D501:E501" si="510">(B501-B502)/B502</f>
        <v>-0.006116482903</v>
      </c>
      <c r="E501" s="42">
        <f t="shared" si="510"/>
        <v>-0.002536961579</v>
      </c>
      <c r="F501" s="42">
        <f t="shared" si="4"/>
        <v>-0.003579521324</v>
      </c>
    </row>
    <row r="502">
      <c r="A502" s="58">
        <v>41030.0</v>
      </c>
      <c r="B502" s="34">
        <v>2.07976221</v>
      </c>
      <c r="C502" s="35">
        <v>1281.06</v>
      </c>
      <c r="D502" s="42">
        <f t="shared" ref="D502:E502" si="511">(B502-B503)/B503</f>
        <v>0.007037122964</v>
      </c>
      <c r="E502" s="42">
        <f t="shared" si="511"/>
        <v>0.002943709387</v>
      </c>
      <c r="F502" s="42">
        <f t="shared" si="4"/>
        <v>0.004093413577</v>
      </c>
    </row>
    <row r="503">
      <c r="A503" s="58">
        <v>41000.0</v>
      </c>
      <c r="B503" s="34">
        <v>2.06522894</v>
      </c>
      <c r="C503" s="35">
        <v>1277.3</v>
      </c>
      <c r="D503" s="42">
        <f t="shared" ref="D503:E503" si="512">(B503-B504)/B504</f>
        <v>0.0004232604973</v>
      </c>
      <c r="E503" s="42">
        <f t="shared" si="512"/>
        <v>0.0001879316555</v>
      </c>
      <c r="F503" s="42">
        <f t="shared" si="4"/>
        <v>0.0002353288417</v>
      </c>
    </row>
    <row r="504">
      <c r="A504" s="58">
        <v>40969.0</v>
      </c>
      <c r="B504" s="34">
        <v>2.06435518</v>
      </c>
      <c r="C504" s="35">
        <v>1277.06</v>
      </c>
      <c r="D504" s="42">
        <f t="shared" ref="D504:E504" si="513">(B504-B505)/B505</f>
        <v>0.03710962706</v>
      </c>
      <c r="E504" s="42">
        <f t="shared" si="513"/>
        <v>0.01547391858</v>
      </c>
      <c r="F504" s="42">
        <f t="shared" si="4"/>
        <v>0.02163570848</v>
      </c>
    </row>
    <row r="505">
      <c r="A505" s="41" t="s">
        <v>55</v>
      </c>
      <c r="B505" s="34">
        <v>1.99048888</v>
      </c>
      <c r="C505" s="35">
        <v>1257.6</v>
      </c>
      <c r="D505" s="42">
        <f t="shared" ref="D505:E505" si="514">(B505-B506)/B506</f>
        <v>-0.0103269049</v>
      </c>
      <c r="E505" s="42">
        <f t="shared" si="514"/>
        <v>-0.0042913018</v>
      </c>
      <c r="F505" s="42">
        <f t="shared" si="4"/>
        <v>-0.006035603095</v>
      </c>
    </row>
    <row r="506">
      <c r="A506" s="41" t="s">
        <v>357</v>
      </c>
      <c r="B506" s="34">
        <v>2.01125896</v>
      </c>
      <c r="C506" s="35">
        <v>1263.02</v>
      </c>
      <c r="D506" s="42">
        <f t="shared" ref="D506:E506" si="515">(B506-B507)/B507</f>
        <v>0.02566922585</v>
      </c>
      <c r="E506" s="42">
        <f t="shared" si="515"/>
        <v>0.01070708364</v>
      </c>
      <c r="F506" s="42">
        <f t="shared" si="4"/>
        <v>0.01496214221</v>
      </c>
    </row>
    <row r="507">
      <c r="A507" s="41" t="s">
        <v>358</v>
      </c>
      <c r="B507" s="34">
        <v>1.96092357</v>
      </c>
      <c r="C507" s="35">
        <v>1249.64</v>
      </c>
      <c r="D507" s="42">
        <f t="shared" ref="D507:E507" si="516">(B507-B508)/B508</f>
        <v>-0.02997491376</v>
      </c>
      <c r="E507" s="42">
        <f t="shared" si="516"/>
        <v>-0.01247797191</v>
      </c>
      <c r="F507" s="42">
        <f t="shared" si="4"/>
        <v>-0.01749694184</v>
      </c>
    </row>
    <row r="508">
      <c r="A508" s="41" t="s">
        <v>359</v>
      </c>
      <c r="B508" s="34">
        <v>2.02151841</v>
      </c>
      <c r="C508" s="35">
        <v>1265.43</v>
      </c>
      <c r="D508" s="42">
        <f t="shared" ref="D508:E508" si="517">(B508-B509)/B509</f>
        <v>0.0001618995784</v>
      </c>
      <c r="E508" s="42">
        <f t="shared" si="517"/>
        <v>0.00007903076668</v>
      </c>
      <c r="F508" s="42">
        <f t="shared" si="4"/>
        <v>0.00008286881177</v>
      </c>
    </row>
    <row r="509">
      <c r="A509" s="41" t="s">
        <v>360</v>
      </c>
      <c r="B509" s="34">
        <v>2.02119118</v>
      </c>
      <c r="C509" s="35">
        <v>1265.33</v>
      </c>
      <c r="D509" s="42">
        <f t="shared" ref="D509:E509" si="518">(B509-B510)/B510</f>
        <v>0.02165643075</v>
      </c>
      <c r="E509" s="42">
        <f t="shared" si="518"/>
        <v>0.009035087719</v>
      </c>
      <c r="F509" s="42">
        <f t="shared" si="4"/>
        <v>0.01262134303</v>
      </c>
    </row>
    <row r="510">
      <c r="A510" s="41" t="s">
        <v>361</v>
      </c>
      <c r="B510" s="34">
        <v>1.97834724</v>
      </c>
      <c r="C510" s="35">
        <v>1254.0</v>
      </c>
      <c r="D510" s="42">
        <f t="shared" ref="D510:E510" si="519">(B510-B511)/B511</f>
        <v>0.0198094821</v>
      </c>
      <c r="E510" s="42">
        <f t="shared" si="519"/>
        <v>0.008265526003</v>
      </c>
      <c r="F510" s="42">
        <f t="shared" si="4"/>
        <v>0.01154395609</v>
      </c>
    </row>
    <row r="511">
      <c r="A511" s="41" t="s">
        <v>362</v>
      </c>
      <c r="B511" s="34">
        <v>1.93991846</v>
      </c>
      <c r="C511" s="35">
        <v>1243.72</v>
      </c>
      <c r="D511" s="42">
        <f t="shared" ref="D511:E511" si="520">(B511-B512)/B512</f>
        <v>0.004651191937</v>
      </c>
      <c r="E511" s="42">
        <f t="shared" si="520"/>
        <v>0.001949569</v>
      </c>
      <c r="F511" s="42">
        <f t="shared" si="4"/>
        <v>0.002701622936</v>
      </c>
    </row>
    <row r="512">
      <c r="A512" s="41" t="s">
        <v>363</v>
      </c>
      <c r="B512" s="34">
        <v>1.9309373</v>
      </c>
      <c r="C512" s="35">
        <v>1241.3</v>
      </c>
      <c r="D512" s="42">
        <f t="shared" ref="D512:E512" si="521">(B512-B513)/B513</f>
        <v>0.07155309189</v>
      </c>
      <c r="E512" s="42">
        <f t="shared" si="521"/>
        <v>0.02982536193</v>
      </c>
      <c r="F512" s="42">
        <f t="shared" si="4"/>
        <v>0.04172772996</v>
      </c>
    </row>
    <row r="513">
      <c r="A513" s="41" t="s">
        <v>364</v>
      </c>
      <c r="B513" s="34">
        <v>1.80199872</v>
      </c>
      <c r="C513" s="35">
        <v>1205.35</v>
      </c>
      <c r="D513" s="42">
        <f t="shared" ref="D513:E513" si="522">(B513-B514)/B514</f>
        <v>-0.02818644745</v>
      </c>
      <c r="E513" s="42">
        <f t="shared" si="522"/>
        <v>-0.01173277799</v>
      </c>
      <c r="F513" s="42">
        <f t="shared" si="4"/>
        <v>-0.01645366946</v>
      </c>
    </row>
    <row r="514">
      <c r="A514" s="41" t="s">
        <v>365</v>
      </c>
      <c r="B514" s="34">
        <v>1.85426383</v>
      </c>
      <c r="C514" s="35">
        <v>1219.66</v>
      </c>
      <c r="D514" s="42">
        <f t="shared" ref="D514:E514" si="523">(B514-B515)/B515</f>
        <v>0.007690913588</v>
      </c>
      <c r="E514" s="42">
        <f t="shared" si="523"/>
        <v>0.003216121736</v>
      </c>
      <c r="F514" s="42">
        <f t="shared" si="4"/>
        <v>0.004474791852</v>
      </c>
    </row>
    <row r="515">
      <c r="A515" s="41" t="s">
        <v>366</v>
      </c>
      <c r="B515" s="34">
        <v>1.84011169</v>
      </c>
      <c r="C515" s="35">
        <v>1215.75</v>
      </c>
      <c r="D515" s="42">
        <f t="shared" ref="D515:E515" si="524">(B515-B516)/B516</f>
        <v>0.007755555555</v>
      </c>
      <c r="E515" s="42">
        <f t="shared" si="524"/>
        <v>0.003243055899</v>
      </c>
      <c r="F515" s="42">
        <f t="shared" si="4"/>
        <v>0.004512499655</v>
      </c>
    </row>
    <row r="516">
      <c r="A516" s="41" t="s">
        <v>367</v>
      </c>
      <c r="B516" s="34">
        <v>1.82595043</v>
      </c>
      <c r="C516" s="35">
        <v>1211.82</v>
      </c>
      <c r="D516" s="42">
        <f t="shared" ref="D516:E516" si="525">(B516-B517)/B517</f>
        <v>-0.02726379254</v>
      </c>
      <c r="E516" s="42">
        <f t="shared" si="525"/>
        <v>-0.01134833936</v>
      </c>
      <c r="F516" s="42">
        <f t="shared" si="4"/>
        <v>-0.01591545318</v>
      </c>
    </row>
    <row r="517">
      <c r="A517" s="41" t="s">
        <v>368</v>
      </c>
      <c r="B517" s="34">
        <v>1.87712806</v>
      </c>
      <c r="C517" s="35">
        <v>1225.73</v>
      </c>
      <c r="D517" s="42">
        <f t="shared" ref="D517:E517" si="526">(B517-B518)/B518</f>
        <v>-0.0208742157</v>
      </c>
      <c r="E517" s="42">
        <f t="shared" si="526"/>
        <v>-0.008686017453</v>
      </c>
      <c r="F517" s="42">
        <f t="shared" si="4"/>
        <v>-0.01218819824</v>
      </c>
    </row>
    <row r="518">
      <c r="A518" s="57">
        <v>40889.0</v>
      </c>
      <c r="B518" s="34">
        <v>1.917147</v>
      </c>
      <c r="C518" s="35">
        <v>1236.47</v>
      </c>
      <c r="D518" s="42">
        <f t="shared" ref="D518:E518" si="527">(B518-B519)/B519</f>
        <v>-0.03582156201</v>
      </c>
      <c r="E518" s="42">
        <f t="shared" si="527"/>
        <v>-0.01491407675</v>
      </c>
      <c r="F518" s="42">
        <f t="shared" si="4"/>
        <v>-0.02090748526</v>
      </c>
    </row>
    <row r="519">
      <c r="A519" s="58">
        <v>40798.0</v>
      </c>
      <c r="B519" s="34">
        <v>1.98837365</v>
      </c>
      <c r="C519" s="35">
        <v>1255.19</v>
      </c>
      <c r="D519" s="42">
        <f t="shared" ref="D519:E519" si="528">(B519-B520)/B520</f>
        <v>0.04049233396</v>
      </c>
      <c r="E519" s="42">
        <f t="shared" si="528"/>
        <v>0.01688337992</v>
      </c>
      <c r="F519" s="42">
        <f t="shared" si="4"/>
        <v>0.02360895405</v>
      </c>
    </row>
    <row r="520">
      <c r="A520" s="58">
        <v>40767.0</v>
      </c>
      <c r="B520" s="34">
        <v>1.91099308</v>
      </c>
      <c r="C520" s="35">
        <v>1234.35</v>
      </c>
      <c r="D520" s="42">
        <f t="shared" ref="D520:E520" si="529">(B520-B521)/B521</f>
        <v>-0.05076805858</v>
      </c>
      <c r="E520" s="42">
        <f t="shared" si="529"/>
        <v>-0.02114178317</v>
      </c>
      <c r="F520" s="42">
        <f t="shared" si="4"/>
        <v>-0.02962627541</v>
      </c>
    </row>
    <row r="521">
      <c r="A521" s="58">
        <v>40736.0</v>
      </c>
      <c r="B521" s="34">
        <v>2.0131993</v>
      </c>
      <c r="C521" s="35">
        <v>1261.01</v>
      </c>
      <c r="D521" s="42">
        <f t="shared" ref="D521:E521" si="530">(B521-B522)/B522</f>
        <v>-0.001183800031</v>
      </c>
      <c r="E521" s="42">
        <f t="shared" si="530"/>
        <v>0.002018323838</v>
      </c>
      <c r="F521" s="42">
        <f t="shared" si="4"/>
        <v>-0.003202123869</v>
      </c>
    </row>
    <row r="522">
      <c r="A522" s="58">
        <v>40706.0</v>
      </c>
      <c r="B522" s="34">
        <v>2.01558535</v>
      </c>
      <c r="C522" s="35">
        <v>1258.47</v>
      </c>
      <c r="D522" s="42">
        <f t="shared" ref="D522:E522" si="531">(B522-B523)/B523</f>
        <v>0.00001984078394</v>
      </c>
      <c r="E522" s="42">
        <f t="shared" si="531"/>
        <v>0.001105737105</v>
      </c>
      <c r="F522" s="42">
        <f t="shared" si="4"/>
        <v>-0.001085896321</v>
      </c>
    </row>
    <row r="523">
      <c r="A523" s="58">
        <v>40675.0</v>
      </c>
      <c r="B523" s="34">
        <v>2.01554536</v>
      </c>
      <c r="C523" s="35">
        <v>1257.08</v>
      </c>
      <c r="D523" s="42">
        <f t="shared" ref="D523:E523" si="532">(B523-B524)/B524</f>
        <v>0.0000198411776</v>
      </c>
      <c r="E523" s="42">
        <f t="shared" si="532"/>
        <v>0.01028707365</v>
      </c>
      <c r="F523" s="42">
        <f t="shared" si="4"/>
        <v>-0.01026723247</v>
      </c>
    </row>
    <row r="524">
      <c r="A524" s="58">
        <v>40586.0</v>
      </c>
      <c r="B524" s="34">
        <v>2.01550537</v>
      </c>
      <c r="C524" s="35">
        <v>1244.28</v>
      </c>
      <c r="D524" s="42">
        <f t="shared" ref="D524:E524" si="533">(B524-B525)/B525</f>
        <v>0.00001984157128</v>
      </c>
      <c r="E524" s="42">
        <f t="shared" si="533"/>
        <v>-0.0002410451719</v>
      </c>
      <c r="F524" s="42">
        <f t="shared" si="4"/>
        <v>0.0002608867431</v>
      </c>
    </row>
    <row r="525">
      <c r="A525" s="58">
        <v>40555.0</v>
      </c>
      <c r="B525" s="34">
        <v>2.01546538</v>
      </c>
      <c r="C525" s="35">
        <v>1244.58</v>
      </c>
      <c r="D525" s="42">
        <f t="shared" ref="D525:E525" si="534">(B525-B526)/B526</f>
        <v>0.00001984196498</v>
      </c>
      <c r="E525" s="42">
        <f t="shared" si="534"/>
        <v>-0.001908641817</v>
      </c>
      <c r="F525" s="42">
        <f t="shared" si="4"/>
        <v>0.001928483782</v>
      </c>
    </row>
    <row r="526">
      <c r="A526" s="41" t="s">
        <v>369</v>
      </c>
      <c r="B526" s="34">
        <v>2.01542539</v>
      </c>
      <c r="C526" s="35">
        <v>1246.96</v>
      </c>
      <c r="D526" s="42">
        <f t="shared" ref="D526:E526" si="535">(B526-B527)/B527</f>
        <v>0.00001983739676</v>
      </c>
      <c r="E526" s="42">
        <f t="shared" si="535"/>
        <v>0.04331528878</v>
      </c>
      <c r="F526" s="42">
        <f t="shared" si="4"/>
        <v>-0.04329545139</v>
      </c>
    </row>
    <row r="527">
      <c r="A527" s="41" t="s">
        <v>370</v>
      </c>
      <c r="B527" s="34">
        <v>2.01538541</v>
      </c>
      <c r="C527" s="35">
        <v>1195.19</v>
      </c>
      <c r="D527" s="42">
        <f t="shared" ref="D527:E527" si="536">(B527-B528)/B528</f>
        <v>0.00001984275232</v>
      </c>
      <c r="E527" s="42">
        <f t="shared" si="536"/>
        <v>0.002213743659</v>
      </c>
      <c r="F527" s="42">
        <f t="shared" si="4"/>
        <v>-0.002193900906</v>
      </c>
    </row>
    <row r="528">
      <c r="A528" s="41" t="s">
        <v>371</v>
      </c>
      <c r="B528" s="34">
        <v>2.01534542</v>
      </c>
      <c r="C528" s="35">
        <v>1192.55</v>
      </c>
      <c r="D528" s="42">
        <f t="shared" ref="D528:E528" si="537">(B528-B529)/B529</f>
        <v>0.00001984314606</v>
      </c>
      <c r="E528" s="42">
        <f t="shared" si="537"/>
        <v>0.02924042221</v>
      </c>
      <c r="F528" s="42">
        <f t="shared" si="4"/>
        <v>-0.02922057906</v>
      </c>
    </row>
    <row r="529">
      <c r="A529" s="41" t="s">
        <v>372</v>
      </c>
      <c r="B529" s="34">
        <v>2.01530543</v>
      </c>
      <c r="C529" s="35">
        <v>1158.67</v>
      </c>
      <c r="D529" s="42">
        <f t="shared" ref="D529:E529" si="538">(B529-B530)/B530</f>
        <v>0.00001983857759</v>
      </c>
      <c r="E529" s="42">
        <f t="shared" si="538"/>
        <v>-0.002685511151</v>
      </c>
      <c r="F529" s="42">
        <f t="shared" si="4"/>
        <v>0.002705349728</v>
      </c>
    </row>
    <row r="530">
      <c r="A530" s="41" t="s">
        <v>373</v>
      </c>
      <c r="B530" s="34">
        <v>2.01526545</v>
      </c>
      <c r="C530" s="35">
        <v>1161.79</v>
      </c>
      <c r="D530" s="42">
        <f t="shared" ref="D530:E530" si="539">(B530-B531)/B531</f>
        <v>0.00001984393349</v>
      </c>
      <c r="E530" s="42">
        <f t="shared" si="539"/>
        <v>-0.02209521565</v>
      </c>
      <c r="F530" s="42">
        <f t="shared" si="4"/>
        <v>0.02211505958</v>
      </c>
    </row>
    <row r="531">
      <c r="A531" s="41" t="s">
        <v>374</v>
      </c>
      <c r="B531" s="34">
        <v>2.01522546</v>
      </c>
      <c r="C531" s="35">
        <v>1188.04</v>
      </c>
      <c r="D531" s="42">
        <f t="shared" ref="D531:E531" si="540">(B531-B532)/B532</f>
        <v>0.00001983936486</v>
      </c>
      <c r="E531" s="42">
        <f t="shared" si="540"/>
        <v>-0.004140890878</v>
      </c>
      <c r="F531" s="42">
        <f t="shared" si="4"/>
        <v>0.004160730243</v>
      </c>
    </row>
    <row r="532">
      <c r="A532" s="41" t="s">
        <v>375</v>
      </c>
      <c r="B532" s="34">
        <v>2.01518548</v>
      </c>
      <c r="C532" s="35">
        <v>1192.98</v>
      </c>
      <c r="D532" s="42">
        <f t="shared" ref="D532:E532" si="541">(B532-B533)/B533</f>
        <v>0.00001983975847</v>
      </c>
      <c r="E532" s="42">
        <f t="shared" si="541"/>
        <v>-0.01864845967</v>
      </c>
      <c r="F532" s="42">
        <f t="shared" si="4"/>
        <v>0.01866829943</v>
      </c>
    </row>
    <row r="533">
      <c r="A533" s="41" t="s">
        <v>376</v>
      </c>
      <c r="B533" s="34">
        <v>2.0151455</v>
      </c>
      <c r="C533" s="35">
        <v>1215.65</v>
      </c>
      <c r="D533" s="42">
        <f t="shared" ref="D533:E533" si="542">(B533-B534)/B534</f>
        <v>0.00001984511471</v>
      </c>
      <c r="E533" s="42">
        <f t="shared" si="542"/>
        <v>-0.0003946946461</v>
      </c>
      <c r="F533" s="42">
        <f t="shared" si="4"/>
        <v>0.0004145397608</v>
      </c>
    </row>
    <row r="534">
      <c r="A534" s="41" t="s">
        <v>377</v>
      </c>
      <c r="B534" s="34">
        <v>2.01510551</v>
      </c>
      <c r="C534" s="35">
        <v>1216.13</v>
      </c>
      <c r="D534" s="42">
        <f t="shared" ref="D534:E534" si="543">(B534-B535)/B535</f>
        <v>0.00001984054583</v>
      </c>
      <c r="E534" s="42">
        <f t="shared" si="543"/>
        <v>-0.01679992885</v>
      </c>
      <c r="F534" s="42">
        <f t="shared" si="4"/>
        <v>0.0168197694</v>
      </c>
    </row>
    <row r="535">
      <c r="A535" s="41" t="s">
        <v>378</v>
      </c>
      <c r="B535" s="34">
        <v>2.01506553</v>
      </c>
      <c r="C535" s="35">
        <v>1236.91</v>
      </c>
      <c r="D535" s="42">
        <f t="shared" ref="D535:E535" si="544">(B535-B536)/B536</f>
        <v>0.00001984093949</v>
      </c>
      <c r="E535" s="42">
        <f t="shared" si="544"/>
        <v>-0.01661618209</v>
      </c>
      <c r="F535" s="42">
        <f t="shared" si="4"/>
        <v>0.01663602303</v>
      </c>
    </row>
    <row r="536">
      <c r="A536" s="41" t="s">
        <v>379</v>
      </c>
      <c r="B536" s="34">
        <v>2.01502555</v>
      </c>
      <c r="C536" s="35">
        <v>1257.81</v>
      </c>
      <c r="D536" s="42">
        <f t="shared" ref="D536:E536" si="545">(B536-B537)/B537</f>
        <v>0.00001984133316</v>
      </c>
      <c r="E536" s="42">
        <f t="shared" si="545"/>
        <v>0.004817140392</v>
      </c>
      <c r="F536" s="42">
        <f t="shared" si="4"/>
        <v>-0.004797299059</v>
      </c>
    </row>
    <row r="537">
      <c r="A537" s="41" t="s">
        <v>380</v>
      </c>
      <c r="B537" s="34">
        <v>2.01498557</v>
      </c>
      <c r="C537" s="35">
        <v>1251.78</v>
      </c>
      <c r="D537" s="42">
        <f t="shared" ref="D537:E537" si="546">(B537-B538)/B538</f>
        <v>0.00001984172684</v>
      </c>
      <c r="E537" s="42">
        <f t="shared" si="546"/>
        <v>-0.009550183962</v>
      </c>
      <c r="F537" s="42">
        <f t="shared" si="4"/>
        <v>0.009570025689</v>
      </c>
    </row>
    <row r="538">
      <c r="A538" s="57">
        <v>40858.0</v>
      </c>
      <c r="B538" s="34">
        <v>2.01494559</v>
      </c>
      <c r="C538" s="35">
        <v>1263.85</v>
      </c>
      <c r="D538" s="42">
        <f t="shared" ref="D538:E538" si="547">(B538-B539)/B539</f>
        <v>0.00001984212054</v>
      </c>
      <c r="E538" s="42">
        <f t="shared" si="547"/>
        <v>0.01948051948</v>
      </c>
      <c r="F538" s="42">
        <f t="shared" si="4"/>
        <v>-0.01946067736</v>
      </c>
    </row>
    <row r="539">
      <c r="A539" s="57">
        <v>40827.0</v>
      </c>
      <c r="B539" s="34">
        <v>2.01490561</v>
      </c>
      <c r="C539" s="35">
        <v>1239.7</v>
      </c>
      <c r="D539" s="42">
        <f t="shared" ref="D539:E539" si="548">(B539-B540)/B540</f>
        <v>0.00001983755105</v>
      </c>
      <c r="E539" s="42">
        <f t="shared" si="548"/>
        <v>0.008624196567</v>
      </c>
      <c r="F539" s="42">
        <f t="shared" si="4"/>
        <v>-0.008604359016</v>
      </c>
    </row>
    <row r="540">
      <c r="A540" s="58">
        <v>40797.0</v>
      </c>
      <c r="B540" s="34">
        <v>2.01486564</v>
      </c>
      <c r="C540" s="35">
        <v>1229.1</v>
      </c>
      <c r="D540" s="42">
        <f t="shared" ref="D540:E540" si="549">(B540-B541)/B541</f>
        <v>0.0000198429079</v>
      </c>
      <c r="E540" s="42">
        <f t="shared" si="549"/>
        <v>-0.0366950906</v>
      </c>
      <c r="F540" s="42">
        <f t="shared" si="4"/>
        <v>0.03671493351</v>
      </c>
    </row>
    <row r="541">
      <c r="A541" s="58">
        <v>40766.0</v>
      </c>
      <c r="B541" s="34">
        <v>2.01482566</v>
      </c>
      <c r="C541" s="35">
        <v>1275.92</v>
      </c>
      <c r="D541" s="42">
        <f t="shared" ref="D541:E541" si="550">(B541-B542)/B542</f>
        <v>0.00001984330165</v>
      </c>
      <c r="E541" s="42">
        <f t="shared" si="550"/>
        <v>0.0117356001</v>
      </c>
      <c r="F541" s="42">
        <f t="shared" si="4"/>
        <v>-0.0117157568</v>
      </c>
    </row>
    <row r="542">
      <c r="A542" s="58">
        <v>40735.0</v>
      </c>
      <c r="B542" s="34">
        <v>2.01478568</v>
      </c>
      <c r="C542" s="35">
        <v>1261.12</v>
      </c>
      <c r="D542" s="42">
        <f t="shared" ref="D542:E542" si="551">(B542-B543)/B543</f>
        <v>0.00001983873191</v>
      </c>
      <c r="E542" s="42">
        <f t="shared" si="551"/>
        <v>0.006295731829</v>
      </c>
      <c r="F542" s="42">
        <f t="shared" si="4"/>
        <v>-0.006275893097</v>
      </c>
    </row>
    <row r="543">
      <c r="A543" s="58">
        <v>40644.0</v>
      </c>
      <c r="B543" s="34">
        <v>2.01474571</v>
      </c>
      <c r="C543" s="35">
        <v>1253.23</v>
      </c>
      <c r="D543" s="42">
        <f t="shared" ref="D543:E543" si="552">(B543-B544)/B544</f>
        <v>0.00001984408909</v>
      </c>
      <c r="E543" s="42">
        <f t="shared" si="552"/>
        <v>-0.006279982556</v>
      </c>
      <c r="F543" s="42">
        <f t="shared" si="4"/>
        <v>0.006299826645</v>
      </c>
    </row>
    <row r="544">
      <c r="A544" s="58">
        <v>40613.0</v>
      </c>
      <c r="B544" s="34">
        <v>2.01470573</v>
      </c>
      <c r="C544" s="35">
        <v>1261.15</v>
      </c>
      <c r="D544" s="42">
        <f t="shared" ref="D544:E544" si="553">(B544-B545)/B545</f>
        <v>0.00001983951919</v>
      </c>
      <c r="E544" s="42">
        <f t="shared" si="553"/>
        <v>0.0187818079</v>
      </c>
      <c r="F544" s="42">
        <f t="shared" si="4"/>
        <v>-0.01876196838</v>
      </c>
    </row>
    <row r="545">
      <c r="A545" s="58">
        <v>40585.0</v>
      </c>
      <c r="B545" s="34">
        <v>2.01466576</v>
      </c>
      <c r="C545" s="35">
        <v>1237.9</v>
      </c>
      <c r="D545" s="42">
        <f t="shared" ref="D545:E545" si="554">(B545-B546)/B546</f>
        <v>0.0000198399128</v>
      </c>
      <c r="E545" s="42">
        <f t="shared" si="554"/>
        <v>0.01610467216</v>
      </c>
      <c r="F545" s="42">
        <f t="shared" si="4"/>
        <v>-0.01608483225</v>
      </c>
    </row>
    <row r="546">
      <c r="A546" s="58">
        <v>40554.0</v>
      </c>
      <c r="B546" s="34">
        <v>2.01462579</v>
      </c>
      <c r="C546" s="35">
        <v>1218.28</v>
      </c>
      <c r="D546" s="42">
        <f t="shared" ref="D546:E546" si="555">(B546-B547)/B547</f>
        <v>0.00001984030643</v>
      </c>
      <c r="E546" s="42">
        <f t="shared" si="555"/>
        <v>-0.02794223251</v>
      </c>
      <c r="F546" s="42">
        <f t="shared" si="4"/>
        <v>0.02796207281</v>
      </c>
    </row>
    <row r="547">
      <c r="A547" s="41" t="s">
        <v>381</v>
      </c>
      <c r="B547" s="34">
        <v>2.01458582</v>
      </c>
      <c r="C547" s="35">
        <v>1253.3</v>
      </c>
      <c r="D547" s="42">
        <f t="shared" ref="D547:E547" si="556">(B547-B548)/B548</f>
        <v>0.00001984566407</v>
      </c>
      <c r="E547" s="42">
        <f t="shared" si="556"/>
        <v>-0.02473756702</v>
      </c>
      <c r="F547" s="42">
        <f t="shared" si="4"/>
        <v>0.02475741268</v>
      </c>
    </row>
    <row r="548">
      <c r="A548" s="41" t="s">
        <v>382</v>
      </c>
      <c r="B548" s="34">
        <v>2.01454584</v>
      </c>
      <c r="C548" s="35">
        <v>1285.09</v>
      </c>
      <c r="D548" s="42">
        <f t="shared" ref="D548:E548" si="557">(B548-B549)/B549</f>
        <v>0.00001984109384</v>
      </c>
      <c r="E548" s="42">
        <f t="shared" si="557"/>
        <v>0.0003892292482</v>
      </c>
      <c r="F548" s="42">
        <f t="shared" si="4"/>
        <v>-0.0003693881544</v>
      </c>
    </row>
    <row r="549">
      <c r="A549" s="41" t="s">
        <v>383</v>
      </c>
      <c r="B549" s="34">
        <v>2.01450587</v>
      </c>
      <c r="C549" s="35">
        <v>1284.59</v>
      </c>
      <c r="D549" s="42">
        <f t="shared" ref="D549:E549" si="558">(B549-B550)/B550</f>
        <v>0.00001983652332</v>
      </c>
      <c r="E549" s="42">
        <f t="shared" si="558"/>
        <v>0.03429146538</v>
      </c>
      <c r="F549" s="42">
        <f t="shared" si="4"/>
        <v>-0.03427162886</v>
      </c>
    </row>
    <row r="550">
      <c r="A550" s="41" t="s">
        <v>384</v>
      </c>
      <c r="B550" s="34">
        <v>2.01446591</v>
      </c>
      <c r="C550" s="35">
        <v>1242.0</v>
      </c>
      <c r="D550" s="42">
        <f t="shared" ref="D550:E550" si="559">(B550-B551)/B551</f>
        <v>0.00001984188111</v>
      </c>
      <c r="E550" s="42">
        <f t="shared" si="559"/>
        <v>0.0105365933</v>
      </c>
      <c r="F550" s="42">
        <f t="shared" si="4"/>
        <v>-0.01051675142</v>
      </c>
    </row>
    <row r="551">
      <c r="A551" s="41" t="s">
        <v>385</v>
      </c>
      <c r="B551" s="34">
        <v>2.01442594</v>
      </c>
      <c r="C551" s="35">
        <v>1229.05</v>
      </c>
      <c r="D551" s="42">
        <f t="shared" ref="D551:E551" si="560">(B551-B552)/B552</f>
        <v>0.00001984227481</v>
      </c>
      <c r="E551" s="42">
        <f t="shared" si="560"/>
        <v>-0.0200448098</v>
      </c>
      <c r="F551" s="42">
        <f t="shared" si="4"/>
        <v>0.02006465207</v>
      </c>
    </row>
    <row r="552">
      <c r="A552" s="41" t="s">
        <v>386</v>
      </c>
      <c r="B552" s="34">
        <v>2.01438597</v>
      </c>
      <c r="C552" s="35">
        <v>1254.19</v>
      </c>
      <c r="D552" s="42">
        <f t="shared" ref="D552:E552" si="561">(B552-B553)/B553</f>
        <v>0.00001984266854</v>
      </c>
      <c r="E552" s="42">
        <f t="shared" si="561"/>
        <v>0.01287300626</v>
      </c>
      <c r="F552" s="42">
        <f t="shared" si="4"/>
        <v>-0.01285316359</v>
      </c>
    </row>
    <row r="553">
      <c r="A553" s="41" t="s">
        <v>387</v>
      </c>
      <c r="B553" s="34">
        <v>2.014346</v>
      </c>
      <c r="C553" s="35">
        <v>1238.25</v>
      </c>
      <c r="D553" s="42">
        <f t="shared" ref="D553:E553" si="562">(B553-B554)/B554</f>
        <v>0.00001984306228</v>
      </c>
      <c r="E553" s="42">
        <f t="shared" si="562"/>
        <v>0.01880877743</v>
      </c>
      <c r="F553" s="42">
        <f t="shared" si="4"/>
        <v>-0.01878893437</v>
      </c>
    </row>
    <row r="554">
      <c r="A554" s="41" t="s">
        <v>388</v>
      </c>
      <c r="B554" s="34">
        <v>2.01430603</v>
      </c>
      <c r="C554" s="35">
        <v>1215.39</v>
      </c>
      <c r="D554" s="42">
        <f t="shared" ref="D554:E554" si="563">(B554-B555)/B555</f>
        <v>0.00001983849135</v>
      </c>
      <c r="E554" s="42">
        <f t="shared" si="563"/>
        <v>0.004554170662</v>
      </c>
      <c r="F554" s="42">
        <f t="shared" si="4"/>
        <v>-0.00453433217</v>
      </c>
    </row>
    <row r="555">
      <c r="A555" s="41" t="s">
        <v>389</v>
      </c>
      <c r="B555" s="34">
        <v>2.01426607</v>
      </c>
      <c r="C555" s="35">
        <v>1209.88</v>
      </c>
      <c r="D555" s="42">
        <f t="shared" ref="D555:E555" si="564">(B555-B556)/B556</f>
        <v>0.0000198438497</v>
      </c>
      <c r="E555" s="42">
        <f t="shared" si="564"/>
        <v>-0.01264913741</v>
      </c>
      <c r="F555" s="42">
        <f t="shared" si="4"/>
        <v>0.01266898126</v>
      </c>
    </row>
    <row r="556">
      <c r="A556" s="41" t="s">
        <v>390</v>
      </c>
      <c r="B556" s="34">
        <v>2.0142261</v>
      </c>
      <c r="C556" s="35">
        <v>1225.38</v>
      </c>
      <c r="D556" s="42">
        <f t="shared" ref="D556:E556" si="565">(B556-B557)/B557</f>
        <v>0.00001983927861</v>
      </c>
      <c r="E556" s="42">
        <f t="shared" si="565"/>
        <v>0.02041869993</v>
      </c>
      <c r="F556" s="42">
        <f t="shared" si="4"/>
        <v>-0.02039886065</v>
      </c>
    </row>
    <row r="557">
      <c r="A557" s="41" t="s">
        <v>391</v>
      </c>
      <c r="B557" s="34">
        <v>2.01418614</v>
      </c>
      <c r="C557" s="35">
        <v>1200.86</v>
      </c>
      <c r="D557" s="42">
        <f t="shared" ref="D557:E557" si="566">(B557-B558)/B558</f>
        <v>0.00001983967221</v>
      </c>
      <c r="E557" s="42">
        <f t="shared" si="566"/>
        <v>-0.01936990642</v>
      </c>
      <c r="F557" s="42">
        <f t="shared" si="4"/>
        <v>0.01938974609</v>
      </c>
    </row>
    <row r="558">
      <c r="A558" s="41" t="s">
        <v>392</v>
      </c>
      <c r="B558" s="34">
        <v>2.01414618</v>
      </c>
      <c r="C558" s="35">
        <v>1224.58</v>
      </c>
      <c r="D558" s="42">
        <f t="shared" ref="D558:E558" si="567">(B558-B559)/B559</f>
        <v>0.00001984503091</v>
      </c>
      <c r="E558" s="42">
        <f t="shared" si="567"/>
        <v>0.01738032335</v>
      </c>
      <c r="F558" s="42">
        <f t="shared" si="4"/>
        <v>-0.01736047832</v>
      </c>
    </row>
    <row r="559">
      <c r="A559" s="41" t="s">
        <v>393</v>
      </c>
      <c r="B559" s="34">
        <v>2.01410621</v>
      </c>
      <c r="C559" s="35">
        <v>1203.66</v>
      </c>
      <c r="D559" s="42">
        <f t="shared" ref="D559:E559" si="568">(B559-B560)/B560</f>
        <v>0.00001984045957</v>
      </c>
      <c r="E559" s="42">
        <f t="shared" si="568"/>
        <v>-0.002973700559</v>
      </c>
      <c r="F559" s="42">
        <f t="shared" si="4"/>
        <v>0.002993541019</v>
      </c>
    </row>
    <row r="560">
      <c r="A560" s="57">
        <v>40887.0</v>
      </c>
      <c r="B560" s="34">
        <v>2.01406625</v>
      </c>
      <c r="C560" s="35">
        <v>1207.25</v>
      </c>
      <c r="D560" s="42">
        <f t="shared" ref="D560:E560" si="569">(B560-B561)/B561</f>
        <v>0.00001984085322</v>
      </c>
      <c r="E560" s="42">
        <f t="shared" si="569"/>
        <v>0.009794737106</v>
      </c>
      <c r="F560" s="42">
        <f t="shared" si="4"/>
        <v>-0.009774896253</v>
      </c>
    </row>
    <row r="561">
      <c r="A561" s="57">
        <v>40857.0</v>
      </c>
      <c r="B561" s="34">
        <v>2.01402629</v>
      </c>
      <c r="C561" s="35">
        <v>1195.54</v>
      </c>
      <c r="D561" s="42">
        <f t="shared" ref="D561:E561" si="570">(B561-B562)/B562</f>
        <v>0.00001984124689</v>
      </c>
      <c r="E561" s="42">
        <f t="shared" si="570"/>
        <v>0.0005439831282</v>
      </c>
      <c r="F561" s="42">
        <f t="shared" si="4"/>
        <v>-0.0005241418813</v>
      </c>
    </row>
    <row r="562">
      <c r="A562" s="57">
        <v>40826.0</v>
      </c>
      <c r="B562" s="34">
        <v>2.01398633</v>
      </c>
      <c r="C562" s="35">
        <v>1194.89</v>
      </c>
      <c r="D562" s="42">
        <f t="shared" ref="D562:E562" si="571">(B562-B563)/B563</f>
        <v>0.00001984164057</v>
      </c>
      <c r="E562" s="42">
        <f t="shared" si="571"/>
        <v>0.03412493725</v>
      </c>
      <c r="F562" s="42">
        <f t="shared" si="4"/>
        <v>-0.03410509561</v>
      </c>
    </row>
    <row r="563">
      <c r="A563" s="58">
        <v>40734.0</v>
      </c>
      <c r="B563" s="34">
        <v>2.01394637</v>
      </c>
      <c r="C563" s="35">
        <v>1155.46</v>
      </c>
      <c r="D563" s="42">
        <f t="shared" ref="D563:E563" si="572">(B563-B564)/B564</f>
        <v>0.00001984203427</v>
      </c>
      <c r="E563" s="42">
        <f t="shared" si="572"/>
        <v>-0.008163300342</v>
      </c>
      <c r="F563" s="42">
        <f t="shared" si="4"/>
        <v>0.008183142377</v>
      </c>
    </row>
    <row r="564">
      <c r="A564" s="58">
        <v>40704.0</v>
      </c>
      <c r="B564" s="34">
        <v>2.01390641</v>
      </c>
      <c r="C564" s="35">
        <v>1164.97</v>
      </c>
      <c r="D564" s="42">
        <f t="shared" ref="D564:E564" si="573">(B564-B565)/B565</f>
        <v>0.00001983746231</v>
      </c>
      <c r="E564" s="42">
        <f t="shared" si="573"/>
        <v>0.01830371581</v>
      </c>
      <c r="F564" s="42">
        <f t="shared" si="4"/>
        <v>-0.01828387835</v>
      </c>
    </row>
    <row r="565">
      <c r="A565" s="58">
        <v>40673.0</v>
      </c>
      <c r="B565" s="34">
        <v>2.01386646</v>
      </c>
      <c r="C565" s="35">
        <v>1144.03</v>
      </c>
      <c r="D565" s="42">
        <f t="shared" ref="D565:E565" si="574">(B565-B566)/B566</f>
        <v>0.00001984282161</v>
      </c>
      <c r="E565" s="42">
        <f t="shared" si="574"/>
        <v>0.01786556341</v>
      </c>
      <c r="F565" s="42">
        <f t="shared" si="4"/>
        <v>-0.01784572059</v>
      </c>
    </row>
    <row r="566">
      <c r="A566" s="58">
        <v>40643.0</v>
      </c>
      <c r="B566" s="34">
        <v>2.0138265</v>
      </c>
      <c r="C566" s="35">
        <v>1123.95</v>
      </c>
      <c r="D566" s="42">
        <f t="shared" ref="D566:E566" si="575">(B566-B567)/B567</f>
        <v>0.00001984321536</v>
      </c>
      <c r="E566" s="42">
        <f t="shared" si="575"/>
        <v>0.0224884692</v>
      </c>
      <c r="F566" s="42">
        <f t="shared" si="4"/>
        <v>-0.02246862599</v>
      </c>
    </row>
    <row r="567">
      <c r="A567" s="58">
        <v>40612.0</v>
      </c>
      <c r="B567" s="34">
        <v>2.01378654</v>
      </c>
      <c r="C567" s="35">
        <v>1099.23</v>
      </c>
      <c r="D567" s="42">
        <f t="shared" ref="D567:E567" si="576">(B567-B568)/B568</f>
        <v>0.00001983864315</v>
      </c>
      <c r="E567" s="42">
        <f t="shared" si="576"/>
        <v>-0.02845097311</v>
      </c>
      <c r="F567" s="42">
        <f t="shared" si="4"/>
        <v>0.02847081176</v>
      </c>
    </row>
    <row r="568">
      <c r="A568" s="41" t="s">
        <v>394</v>
      </c>
      <c r="B568" s="34">
        <v>2.01374659</v>
      </c>
      <c r="C568" s="35">
        <v>1131.42</v>
      </c>
      <c r="D568" s="42">
        <f t="shared" ref="D568:E568" si="577">(B568-B569)/B569</f>
        <v>0.0000198440028</v>
      </c>
      <c r="E568" s="42">
        <f t="shared" si="577"/>
        <v>-0.02497414685</v>
      </c>
      <c r="F568" s="42">
        <f t="shared" si="4"/>
        <v>0.02499399085</v>
      </c>
    </row>
    <row r="569">
      <c r="A569" s="41" t="s">
        <v>395</v>
      </c>
      <c r="B569" s="34">
        <v>2.01370663</v>
      </c>
      <c r="C569" s="35">
        <v>1160.4</v>
      </c>
      <c r="D569" s="42">
        <f t="shared" ref="D569:E569" si="578">(B569-B570)/B570</f>
        <v>0.00001983943043</v>
      </c>
      <c r="E569" s="42">
        <f t="shared" si="578"/>
        <v>0.0081142599</v>
      </c>
      <c r="F569" s="42">
        <f t="shared" si="4"/>
        <v>-0.008094420469</v>
      </c>
    </row>
    <row r="570">
      <c r="A570" s="41" t="s">
        <v>396</v>
      </c>
      <c r="B570" s="34">
        <v>2.01366668</v>
      </c>
      <c r="C570" s="35">
        <v>1151.06</v>
      </c>
      <c r="D570" s="42">
        <f t="shared" ref="D570:E570" si="579">(B570-B571)/B571</f>
        <v>0.00001983982404</v>
      </c>
      <c r="E570" s="42">
        <f t="shared" si="579"/>
        <v>-0.02069118072</v>
      </c>
      <c r="F570" s="42">
        <f t="shared" si="4"/>
        <v>0.02071102055</v>
      </c>
    </row>
    <row r="571">
      <c r="A571" s="41" t="s">
        <v>397</v>
      </c>
      <c r="B571" s="34">
        <v>2.01362673</v>
      </c>
      <c r="C571" s="35">
        <v>1175.38</v>
      </c>
      <c r="D571" s="42">
        <f t="shared" ref="D571:E571" si="580">(B571-B572)/B572</f>
        <v>0.00001984021766</v>
      </c>
      <c r="E571" s="42">
        <f t="shared" si="580"/>
        <v>0.0106883357</v>
      </c>
      <c r="F571" s="42">
        <f t="shared" si="4"/>
        <v>-0.01066849548</v>
      </c>
    </row>
    <row r="572">
      <c r="A572" s="41" t="s">
        <v>398</v>
      </c>
      <c r="B572" s="34">
        <v>2.01358678</v>
      </c>
      <c r="C572" s="35">
        <v>1162.95</v>
      </c>
      <c r="D572" s="42">
        <f t="shared" ref="D572:E572" si="581">(B572-B573)/B573</f>
        <v>0.00001984557776</v>
      </c>
      <c r="E572" s="42">
        <f t="shared" si="581"/>
        <v>0.02333623716</v>
      </c>
      <c r="F572" s="42">
        <f t="shared" si="4"/>
        <v>-0.02331639159</v>
      </c>
    </row>
    <row r="573">
      <c r="A573" s="41" t="s">
        <v>399</v>
      </c>
      <c r="B573" s="34">
        <v>2.01354682</v>
      </c>
      <c r="C573" s="35">
        <v>1136.43</v>
      </c>
      <c r="D573" s="42">
        <f t="shared" ref="D573:E573" si="582">(B573-B574)/B574</f>
        <v>0.00001984100506</v>
      </c>
      <c r="E573" s="42">
        <f t="shared" si="582"/>
        <v>0.006082014236</v>
      </c>
      <c r="F573" s="42">
        <f t="shared" si="4"/>
        <v>-0.006062173231</v>
      </c>
    </row>
    <row r="574">
      <c r="A574" s="41" t="s">
        <v>400</v>
      </c>
      <c r="B574" s="34">
        <v>2.01350687</v>
      </c>
      <c r="C574" s="35">
        <v>1129.56</v>
      </c>
      <c r="D574" s="42">
        <f t="shared" ref="D574:E574" si="583">(B574-B575)/B575</f>
        <v>0.00001984139874</v>
      </c>
      <c r="E574" s="42">
        <f t="shared" si="583"/>
        <v>-0.03188316363</v>
      </c>
      <c r="F574" s="42">
        <f t="shared" si="4"/>
        <v>0.03190300503</v>
      </c>
    </row>
    <row r="575">
      <c r="A575" s="41" t="s">
        <v>401</v>
      </c>
      <c r="B575" s="34">
        <v>2.01346692</v>
      </c>
      <c r="C575" s="35">
        <v>1166.76</v>
      </c>
      <c r="D575" s="42">
        <f t="shared" ref="D575:E575" si="584">(B575-B576)/B576</f>
        <v>0.00001984179242</v>
      </c>
      <c r="E575" s="42">
        <f t="shared" si="584"/>
        <v>-0.02939047825</v>
      </c>
      <c r="F575" s="42">
        <f t="shared" si="4"/>
        <v>0.02941032004</v>
      </c>
    </row>
    <row r="576">
      <c r="A576" s="41" t="s">
        <v>402</v>
      </c>
      <c r="B576" s="34">
        <v>2.01342697</v>
      </c>
      <c r="C576" s="35">
        <v>1202.09</v>
      </c>
      <c r="D576" s="42">
        <f t="shared" ref="D576:E576" si="585">(B576-B577)/B577</f>
        <v>0.00001983721928</v>
      </c>
      <c r="E576" s="42">
        <f t="shared" si="585"/>
        <v>-0.001661005407</v>
      </c>
      <c r="F576" s="42">
        <f t="shared" si="4"/>
        <v>0.001680842626</v>
      </c>
    </row>
    <row r="577">
      <c r="A577" s="41" t="s">
        <v>403</v>
      </c>
      <c r="B577" s="34">
        <v>2.01338703</v>
      </c>
      <c r="C577" s="35">
        <v>1204.09</v>
      </c>
      <c r="D577" s="42">
        <f t="shared" ref="D577:E577" si="586">(B577-B578)/B578</f>
        <v>0.00001984257975</v>
      </c>
      <c r="E577" s="42">
        <f t="shared" si="586"/>
        <v>-0.009802550966</v>
      </c>
      <c r="F577" s="42">
        <f t="shared" si="4"/>
        <v>0.009822393546</v>
      </c>
    </row>
    <row r="578">
      <c r="A578" s="41" t="s">
        <v>404</v>
      </c>
      <c r="B578" s="34">
        <v>2.01334708</v>
      </c>
      <c r="C578" s="35">
        <v>1216.01</v>
      </c>
      <c r="D578" s="42">
        <f t="shared" ref="D578:E578" si="587">(B578-B579)/B579</f>
        <v>0.00001984297349</v>
      </c>
      <c r="E578" s="42">
        <f t="shared" si="587"/>
        <v>0.005706676812</v>
      </c>
      <c r="F578" s="42">
        <f t="shared" si="4"/>
        <v>-0.005686833838</v>
      </c>
    </row>
    <row r="579">
      <c r="A579" s="41" t="s">
        <v>405</v>
      </c>
      <c r="B579" s="34">
        <v>2.01330713</v>
      </c>
      <c r="C579" s="35">
        <v>1209.11</v>
      </c>
      <c r="D579" s="42">
        <f t="shared" ref="D579:E579" si="588">(B579-B580)/B580</f>
        <v>0.00001983840009</v>
      </c>
      <c r="E579" s="42">
        <f t="shared" si="588"/>
        <v>0.01718713194</v>
      </c>
      <c r="F579" s="42">
        <f t="shared" si="4"/>
        <v>-0.01716729354</v>
      </c>
    </row>
    <row r="580">
      <c r="A580" s="41" t="s">
        <v>406</v>
      </c>
      <c r="B580" s="34">
        <v>2.01326719</v>
      </c>
      <c r="C580" s="35">
        <v>1188.68</v>
      </c>
      <c r="D580" s="42">
        <f t="shared" ref="D580:E580" si="589">(B580-B581)/B581</f>
        <v>0.00001984376091</v>
      </c>
      <c r="E580" s="42">
        <f t="shared" si="589"/>
        <v>0.01347975479</v>
      </c>
      <c r="F580" s="42">
        <f t="shared" si="4"/>
        <v>-0.01345991103</v>
      </c>
    </row>
    <row r="581">
      <c r="A581" s="41" t="s">
        <v>407</v>
      </c>
      <c r="B581" s="34">
        <v>2.01322724</v>
      </c>
      <c r="C581" s="35">
        <v>1172.87</v>
      </c>
      <c r="D581" s="42">
        <f t="shared" ref="D581:E581" si="590">(B581-B582)/B582</f>
        <v>0.00001983918734</v>
      </c>
      <c r="E581" s="42">
        <f t="shared" si="590"/>
        <v>0.009120083974</v>
      </c>
      <c r="F581" s="42">
        <f t="shared" si="4"/>
        <v>-0.009100244786</v>
      </c>
    </row>
    <row r="582">
      <c r="A582" s="58">
        <v>40886.0</v>
      </c>
      <c r="B582" s="34">
        <v>2.0131873</v>
      </c>
      <c r="C582" s="35">
        <v>1162.27</v>
      </c>
      <c r="D582" s="42">
        <f t="shared" ref="D582:E582" si="591">(B582-B583)/B583</f>
        <v>0.00001984454839</v>
      </c>
      <c r="E582" s="42">
        <f t="shared" si="591"/>
        <v>0.00696568275</v>
      </c>
      <c r="F582" s="42">
        <f t="shared" si="4"/>
        <v>-0.006945838201</v>
      </c>
    </row>
    <row r="583">
      <c r="A583" s="58">
        <v>40795.0</v>
      </c>
      <c r="B583" s="34">
        <v>2.01314735</v>
      </c>
      <c r="C583" s="35">
        <v>1154.23</v>
      </c>
      <c r="D583" s="42">
        <f t="shared" ref="D583:E583" si="592">(B583-B584)/B584</f>
        <v>0.00001983997466</v>
      </c>
      <c r="E583" s="42">
        <f t="shared" si="592"/>
        <v>-0.02670545577</v>
      </c>
      <c r="F583" s="42">
        <f t="shared" si="4"/>
        <v>0.02672529575</v>
      </c>
    </row>
    <row r="584">
      <c r="A584" s="58">
        <v>40764.0</v>
      </c>
      <c r="B584" s="34">
        <v>2.01310741</v>
      </c>
      <c r="C584" s="35">
        <v>1185.9</v>
      </c>
      <c r="D584" s="42">
        <f t="shared" ref="D584:E584" si="593">(B584-B585)/B585</f>
        <v>0.00001984036829</v>
      </c>
      <c r="E584" s="42">
        <f t="shared" si="593"/>
        <v>-0.01061220403</v>
      </c>
      <c r="F584" s="42">
        <f t="shared" si="4"/>
        <v>0.0106320444</v>
      </c>
    </row>
    <row r="585">
      <c r="A585" s="58">
        <v>40733.0</v>
      </c>
      <c r="B585" s="34">
        <v>2.01306747</v>
      </c>
      <c r="C585" s="35">
        <v>1198.62</v>
      </c>
      <c r="D585" s="42">
        <f t="shared" ref="D585:E585" si="594">(B585-B586)/B586</f>
        <v>0.00001984076194</v>
      </c>
      <c r="E585" s="42">
        <f t="shared" si="594"/>
        <v>0.0286464591</v>
      </c>
      <c r="F585" s="42">
        <f t="shared" si="4"/>
        <v>-0.02862661834</v>
      </c>
    </row>
    <row r="586">
      <c r="A586" s="58">
        <v>40703.0</v>
      </c>
      <c r="B586" s="34">
        <v>2.01302753</v>
      </c>
      <c r="C586" s="35">
        <v>1165.24</v>
      </c>
      <c r="D586" s="42">
        <f t="shared" ref="D586:E586" si="595">(B586-B587)/B587</f>
        <v>0.0000198411556</v>
      </c>
      <c r="E586" s="42">
        <f t="shared" si="595"/>
        <v>-0.007436305868</v>
      </c>
      <c r="F586" s="42">
        <f t="shared" si="4"/>
        <v>0.007456147024</v>
      </c>
    </row>
    <row r="587">
      <c r="A587" s="58">
        <v>40583.0</v>
      </c>
      <c r="B587" s="34">
        <v>2.01298759</v>
      </c>
      <c r="C587" s="35">
        <v>1173.97</v>
      </c>
      <c r="D587" s="42">
        <f t="shared" ref="D587:E587" si="596">(B587-B588)/B588</f>
        <v>0.00001984154928</v>
      </c>
      <c r="E587" s="42">
        <f t="shared" si="596"/>
        <v>-0.02528187841</v>
      </c>
      <c r="F587" s="42">
        <f t="shared" si="4"/>
        <v>0.02530171996</v>
      </c>
    </row>
    <row r="588">
      <c r="A588" s="58">
        <v>40552.0</v>
      </c>
      <c r="B588" s="34">
        <v>2.01294765</v>
      </c>
      <c r="C588" s="35">
        <v>1204.42</v>
      </c>
      <c r="D588" s="42">
        <f t="shared" ref="D588:E588" si="597">(B588-B589)/B589</f>
        <v>0.00001984194298</v>
      </c>
      <c r="E588" s="42">
        <f t="shared" si="597"/>
        <v>-0.01187145682</v>
      </c>
      <c r="F588" s="42">
        <f t="shared" si="4"/>
        <v>0.01189129876</v>
      </c>
    </row>
    <row r="589">
      <c r="A589" s="41" t="s">
        <v>408</v>
      </c>
      <c r="B589" s="34">
        <v>2.01290771</v>
      </c>
      <c r="C589" s="35">
        <v>1218.89</v>
      </c>
      <c r="D589" s="42">
        <f t="shared" ref="D589:E589" si="598">(B589-B590)/B590</f>
        <v>0.00001984233669</v>
      </c>
      <c r="E589" s="42">
        <f t="shared" si="598"/>
        <v>0.004922006398</v>
      </c>
      <c r="F589" s="42">
        <f t="shared" si="4"/>
        <v>-0.004902164061</v>
      </c>
    </row>
    <row r="590">
      <c r="A590" s="41" t="s">
        <v>409</v>
      </c>
      <c r="B590" s="34">
        <v>2.01286777</v>
      </c>
      <c r="C590" s="35">
        <v>1212.92</v>
      </c>
      <c r="D590" s="42">
        <f t="shared" ref="D590:E590" si="599">(B590-B591)/B591</f>
        <v>0.00001983776218</v>
      </c>
      <c r="E590" s="42">
        <f t="shared" si="599"/>
        <v>0.002346952268</v>
      </c>
      <c r="F590" s="42">
        <f t="shared" si="4"/>
        <v>-0.002327114505</v>
      </c>
    </row>
    <row r="591">
      <c r="A591" s="41" t="s">
        <v>410</v>
      </c>
      <c r="B591" s="34">
        <v>2.01282784</v>
      </c>
      <c r="C591" s="35">
        <v>1210.08</v>
      </c>
      <c r="D591" s="42">
        <f t="shared" ref="D591:E591" si="600">(B591-B592)/B592</f>
        <v>0.00001984312406</v>
      </c>
      <c r="E591" s="42">
        <f t="shared" si="600"/>
        <v>0.02828008158</v>
      </c>
      <c r="F591" s="42">
        <f t="shared" si="4"/>
        <v>-0.02826023845</v>
      </c>
    </row>
    <row r="592">
      <c r="A592" s="41" t="s">
        <v>411</v>
      </c>
      <c r="B592" s="34">
        <v>2.0127879</v>
      </c>
      <c r="C592" s="35">
        <v>1176.8</v>
      </c>
      <c r="D592" s="42">
        <f t="shared" ref="D592:E592" si="601">(B592-B593)/B593</f>
        <v>0.00001984351781</v>
      </c>
      <c r="E592" s="42">
        <f t="shared" si="601"/>
        <v>0.01512158514</v>
      </c>
      <c r="F592" s="42">
        <f t="shared" si="4"/>
        <v>-0.01510174162</v>
      </c>
    </row>
    <row r="593">
      <c r="A593" s="41" t="s">
        <v>412</v>
      </c>
      <c r="B593" s="34">
        <v>2.01274796</v>
      </c>
      <c r="C593" s="35">
        <v>1159.27</v>
      </c>
      <c r="D593" s="42">
        <f t="shared" ref="D593:E593" si="602">(B593-B594)/B594</f>
        <v>0.00001983894306</v>
      </c>
      <c r="E593" s="42">
        <f t="shared" si="602"/>
        <v>-0.01556555707</v>
      </c>
      <c r="F593" s="42">
        <f t="shared" si="4"/>
        <v>0.01558539601</v>
      </c>
    </row>
    <row r="594">
      <c r="A594" s="41" t="s">
        <v>413</v>
      </c>
      <c r="B594" s="34">
        <v>2.01270803</v>
      </c>
      <c r="C594" s="35">
        <v>1177.6</v>
      </c>
      <c r="D594" s="42">
        <f t="shared" ref="D594:E594" si="603">(B594-B595)/B595</f>
        <v>0.00001983933665</v>
      </c>
      <c r="E594" s="42">
        <f t="shared" si="603"/>
        <v>0.01311997247</v>
      </c>
      <c r="F594" s="42">
        <f t="shared" si="4"/>
        <v>-0.01310013313</v>
      </c>
    </row>
    <row r="595">
      <c r="A595" s="41" t="s">
        <v>414</v>
      </c>
      <c r="B595" s="34">
        <v>2.0126681</v>
      </c>
      <c r="C595" s="35">
        <v>1162.35</v>
      </c>
      <c r="D595" s="42">
        <f t="shared" ref="D595:E595" si="604">(B595-B596)/B596</f>
        <v>0.00001984469898</v>
      </c>
      <c r="E595" s="42">
        <f t="shared" si="604"/>
        <v>0.03428484989</v>
      </c>
      <c r="F595" s="42">
        <f t="shared" si="4"/>
        <v>-0.03426500519</v>
      </c>
    </row>
    <row r="596">
      <c r="A596" s="41" t="s">
        <v>415</v>
      </c>
      <c r="B596" s="34">
        <v>2.01262816</v>
      </c>
      <c r="C596" s="35">
        <v>1123.82</v>
      </c>
      <c r="D596" s="42">
        <f t="shared" ref="D596:E596" si="605">(B596-B597)/B597</f>
        <v>0.00001984012398</v>
      </c>
      <c r="E596" s="42">
        <f t="shared" si="605"/>
        <v>0.0002581150481</v>
      </c>
      <c r="F596" s="42">
        <f t="shared" si="4"/>
        <v>-0.0002382749241</v>
      </c>
    </row>
    <row r="597">
      <c r="A597" s="41" t="s">
        <v>416</v>
      </c>
      <c r="B597" s="34">
        <v>2.01258823</v>
      </c>
      <c r="C597" s="35">
        <v>1123.53</v>
      </c>
      <c r="D597" s="42">
        <f t="shared" ref="D597:E597" si="606">(B597-B598)/B598</f>
        <v>0.00001984051762</v>
      </c>
      <c r="E597" s="42">
        <f t="shared" si="606"/>
        <v>-0.0150089861</v>
      </c>
      <c r="F597" s="42">
        <f t="shared" si="4"/>
        <v>0.01502882662</v>
      </c>
    </row>
    <row r="598">
      <c r="A598" s="41" t="s">
        <v>417</v>
      </c>
      <c r="B598" s="34">
        <v>2.0125483</v>
      </c>
      <c r="C598" s="35">
        <v>1140.65</v>
      </c>
      <c r="D598" s="42">
        <f t="shared" ref="D598:E598" si="607">(B598-B599)/B599</f>
        <v>0.00001984091127</v>
      </c>
      <c r="E598" s="42">
        <f t="shared" si="607"/>
        <v>-0.04459372304</v>
      </c>
      <c r="F598" s="42">
        <f t="shared" si="4"/>
        <v>0.04461356395</v>
      </c>
    </row>
    <row r="599">
      <c r="A599" s="41" t="s">
        <v>418</v>
      </c>
      <c r="B599" s="34">
        <v>2.01250837</v>
      </c>
      <c r="C599" s="35">
        <v>1193.89</v>
      </c>
      <c r="D599" s="42">
        <f t="shared" ref="D599:E599" si="608">(B599-B600)/B600</f>
        <v>0.00001984130494</v>
      </c>
      <c r="E599" s="42">
        <f t="shared" si="608"/>
        <v>0.0009473825413</v>
      </c>
      <c r="F599" s="42">
        <f t="shared" si="4"/>
        <v>-0.0009275412364</v>
      </c>
    </row>
    <row r="600">
      <c r="A600" s="41" t="s">
        <v>419</v>
      </c>
      <c r="B600" s="34">
        <v>2.01246844</v>
      </c>
      <c r="C600" s="35">
        <v>1192.76</v>
      </c>
      <c r="D600" s="42">
        <f t="shared" ref="D600:E600" si="609">(B600-B601)/B601</f>
        <v>0.00001984169863</v>
      </c>
      <c r="E600" s="42">
        <f t="shared" si="609"/>
        <v>-0.009738561549</v>
      </c>
      <c r="F600" s="42">
        <f t="shared" si="4"/>
        <v>0.009758403247</v>
      </c>
    </row>
    <row r="601">
      <c r="A601" s="41" t="s">
        <v>420</v>
      </c>
      <c r="B601" s="34">
        <v>2.01242851</v>
      </c>
      <c r="C601" s="35">
        <v>1204.49</v>
      </c>
      <c r="D601" s="42">
        <f t="shared" ref="D601:E601" si="610">(B601-B602)/B602</f>
        <v>0.00001984209233</v>
      </c>
      <c r="E601" s="42">
        <f t="shared" si="610"/>
        <v>0.02178468116</v>
      </c>
      <c r="F601" s="42">
        <f t="shared" si="4"/>
        <v>-0.02176483907</v>
      </c>
    </row>
    <row r="602">
      <c r="A602" s="58">
        <v>40885.0</v>
      </c>
      <c r="B602" s="34">
        <v>2.01238858</v>
      </c>
      <c r="C602" s="35">
        <v>1178.81</v>
      </c>
      <c r="D602" s="42">
        <f t="shared" ref="D602:E602" si="611">(B602-B603)/B603</f>
        <v>0.00001984248604</v>
      </c>
      <c r="E602" s="42">
        <f t="shared" si="611"/>
        <v>0.005261631873</v>
      </c>
      <c r="F602" s="42">
        <f t="shared" si="4"/>
        <v>-0.005241789387</v>
      </c>
    </row>
    <row r="603">
      <c r="A603" s="58">
        <v>40855.0</v>
      </c>
      <c r="B603" s="34">
        <v>2.01234865</v>
      </c>
      <c r="C603" s="35">
        <v>1172.64</v>
      </c>
      <c r="D603" s="42">
        <f t="shared" ref="D603:E603" si="612">(B603-B604)/B604</f>
        <v>0.00001983791026</v>
      </c>
      <c r="E603" s="42">
        <f t="shared" si="612"/>
        <v>0.04629001749</v>
      </c>
      <c r="F603" s="42">
        <f t="shared" si="4"/>
        <v>-0.04627017958</v>
      </c>
    </row>
    <row r="604">
      <c r="A604" s="58">
        <v>40824.0</v>
      </c>
      <c r="B604" s="34">
        <v>2.01230873</v>
      </c>
      <c r="C604" s="35">
        <v>1120.76</v>
      </c>
      <c r="D604" s="42">
        <f t="shared" ref="D604:E604" si="613">(B604-B605)/B605</f>
        <v>0.00001984327342</v>
      </c>
      <c r="E604" s="42">
        <f t="shared" si="613"/>
        <v>-0.04415238843</v>
      </c>
      <c r="F604" s="42">
        <f t="shared" si="4"/>
        <v>0.0441722317</v>
      </c>
    </row>
    <row r="605">
      <c r="A605" s="58">
        <v>40794.0</v>
      </c>
      <c r="B605" s="34">
        <v>2.0122688</v>
      </c>
      <c r="C605" s="35">
        <v>1172.53</v>
      </c>
      <c r="D605" s="42">
        <f t="shared" ref="D605:E605" si="614">(B605-B606)/B606</f>
        <v>0.00001984366719</v>
      </c>
      <c r="E605" s="42">
        <f t="shared" si="614"/>
        <v>0.04740678541</v>
      </c>
      <c r="F605" s="42">
        <f t="shared" si="4"/>
        <v>-0.04738694175</v>
      </c>
    </row>
    <row r="606">
      <c r="A606" s="58">
        <v>40763.0</v>
      </c>
      <c r="B606" s="34">
        <v>2.01222887</v>
      </c>
      <c r="C606" s="35">
        <v>1119.46</v>
      </c>
      <c r="D606" s="42">
        <f t="shared" ref="D606:E606" si="615">(B606-B607)/B607</f>
        <v>0.00001983909115</v>
      </c>
      <c r="E606" s="42">
        <f t="shared" si="615"/>
        <v>-0.06663442779</v>
      </c>
      <c r="F606" s="42">
        <f t="shared" si="4"/>
        <v>0.06665426688</v>
      </c>
    </row>
    <row r="607">
      <c r="A607" s="58">
        <v>40671.0</v>
      </c>
      <c r="B607" s="34">
        <v>2.01218895</v>
      </c>
      <c r="C607" s="35">
        <v>1199.38</v>
      </c>
      <c r="D607" s="42">
        <f t="shared" ref="D607:E607" si="616">(B607-B608)/B608</f>
        <v>0.00001983948475</v>
      </c>
      <c r="E607" s="42">
        <f t="shared" si="616"/>
        <v>-0.0005749664603</v>
      </c>
      <c r="F607" s="42">
        <f t="shared" si="4"/>
        <v>0.000594805945</v>
      </c>
    </row>
    <row r="608">
      <c r="A608" s="58">
        <v>40641.0</v>
      </c>
      <c r="B608" s="34">
        <v>2.01214903</v>
      </c>
      <c r="C608" s="35">
        <v>1200.07</v>
      </c>
      <c r="D608" s="42">
        <f t="shared" ref="D608:E608" si="617">(B608-B609)/B609</f>
        <v>0.00001984484837</v>
      </c>
      <c r="E608" s="42">
        <f t="shared" si="617"/>
        <v>-0.04782042941</v>
      </c>
      <c r="F608" s="42">
        <f t="shared" si="4"/>
        <v>0.04784027426</v>
      </c>
    </row>
    <row r="609">
      <c r="A609" s="58">
        <v>40610.0</v>
      </c>
      <c r="B609" s="34">
        <v>2.0121091</v>
      </c>
      <c r="C609" s="35">
        <v>1260.34</v>
      </c>
      <c r="D609" s="42">
        <f t="shared" ref="D609:E609" si="618">(B609-B610)/B610</f>
        <v>0.00001984027209</v>
      </c>
      <c r="E609" s="42">
        <f t="shared" si="618"/>
        <v>0.005015748973</v>
      </c>
      <c r="F609" s="42">
        <f t="shared" si="4"/>
        <v>-0.004995908701</v>
      </c>
    </row>
    <row r="610">
      <c r="A610" s="58">
        <v>40582.0</v>
      </c>
      <c r="B610" s="34">
        <v>2.01206918</v>
      </c>
      <c r="C610" s="35">
        <v>1254.05</v>
      </c>
      <c r="D610" s="42">
        <f t="shared" ref="D610:E610" si="619">(B610-B611)/B611</f>
        <v>0.00001984066574</v>
      </c>
      <c r="E610" s="42">
        <f t="shared" si="619"/>
        <v>-0.02555674701</v>
      </c>
      <c r="F610" s="42">
        <f t="shared" si="4"/>
        <v>0.02557658768</v>
      </c>
    </row>
    <row r="611">
      <c r="A611" s="58">
        <v>40551.0</v>
      </c>
      <c r="B611" s="34">
        <v>2.01202926</v>
      </c>
      <c r="C611" s="35">
        <v>1286.94</v>
      </c>
      <c r="D611" s="42">
        <f t="shared" ref="D611:E611" si="620">(B611-B612)/B612</f>
        <v>0.0000198410594</v>
      </c>
      <c r="E611" s="42">
        <f t="shared" si="620"/>
        <v>-0.004132231405</v>
      </c>
      <c r="F611" s="42">
        <f t="shared" si="4"/>
        <v>0.004152072464</v>
      </c>
    </row>
    <row r="612">
      <c r="A612" s="41" t="s">
        <v>421</v>
      </c>
      <c r="B612" s="34">
        <v>2.01198934</v>
      </c>
      <c r="C612" s="35">
        <v>1292.28</v>
      </c>
      <c r="D612" s="42">
        <f t="shared" ref="D612:E612" si="621">(B612-B613)/B613</f>
        <v>0.00001984145307</v>
      </c>
      <c r="E612" s="42">
        <f t="shared" si="621"/>
        <v>-0.006450521654</v>
      </c>
      <c r="F612" s="42">
        <f t="shared" si="4"/>
        <v>0.006470363107</v>
      </c>
    </row>
    <row r="613">
      <c r="A613" s="41" t="s">
        <v>422</v>
      </c>
      <c r="B613" s="34">
        <v>2.01194942</v>
      </c>
      <c r="C613" s="35">
        <v>1300.67</v>
      </c>
      <c r="D613" s="42">
        <f t="shared" ref="D613:E613" si="622">(B613-B614)/B614</f>
        <v>0.00001984184676</v>
      </c>
      <c r="E613" s="42">
        <f t="shared" si="622"/>
        <v>-0.003233989072</v>
      </c>
      <c r="F613" s="42">
        <f t="shared" si="4"/>
        <v>0.003253830919</v>
      </c>
    </row>
    <row r="614">
      <c r="A614" s="41" t="s">
        <v>423</v>
      </c>
      <c r="B614" s="34">
        <v>2.0119095</v>
      </c>
      <c r="C614" s="35">
        <v>1304.89</v>
      </c>
      <c r="D614" s="42">
        <f t="shared" ref="D614:E614" si="623">(B614-B615)/B615</f>
        <v>0.00001984224047</v>
      </c>
      <c r="E614" s="42">
        <f t="shared" si="623"/>
        <v>-0.02030872262</v>
      </c>
      <c r="F614" s="42">
        <f t="shared" si="4"/>
        <v>0.02032856486</v>
      </c>
    </row>
    <row r="615">
      <c r="A615" s="41" t="s">
        <v>424</v>
      </c>
      <c r="B615" s="34">
        <v>2.01186958</v>
      </c>
      <c r="C615" s="35">
        <v>1331.94</v>
      </c>
      <c r="D615" s="42">
        <f t="shared" ref="D615:E615" si="624">(B615-B616)/B616</f>
        <v>0.00001983766349</v>
      </c>
      <c r="E615" s="42">
        <f t="shared" si="624"/>
        <v>-0.004104887732</v>
      </c>
      <c r="F615" s="42">
        <f t="shared" si="4"/>
        <v>0.004124725396</v>
      </c>
    </row>
    <row r="616">
      <c r="A616" s="41" t="s">
        <v>425</v>
      </c>
      <c r="B616" s="34">
        <v>2.01182967</v>
      </c>
      <c r="C616" s="35">
        <v>1337.43</v>
      </c>
      <c r="D616" s="42">
        <f t="shared" ref="D616:E616" si="625">(B616-B617)/B617</f>
        <v>0.00001984302783</v>
      </c>
      <c r="E616" s="42">
        <f t="shared" si="625"/>
        <v>-0.005643038765</v>
      </c>
      <c r="F616" s="42">
        <f t="shared" si="4"/>
        <v>0.005662881793</v>
      </c>
    </row>
    <row r="617">
      <c r="A617" s="41" t="s">
        <v>426</v>
      </c>
      <c r="B617" s="34">
        <v>2.01178975</v>
      </c>
      <c r="C617" s="35">
        <v>1345.02</v>
      </c>
      <c r="D617" s="42">
        <f t="shared" ref="D617:E617" si="626">(B617-B618)/B618</f>
        <v>0.00001984342159</v>
      </c>
      <c r="E617" s="42">
        <f t="shared" si="626"/>
        <v>0.0009078731954</v>
      </c>
      <c r="F617" s="42">
        <f t="shared" si="4"/>
        <v>-0.0008880297738</v>
      </c>
    </row>
    <row r="618">
      <c r="A618" s="41" t="s">
        <v>427</v>
      </c>
      <c r="B618" s="34">
        <v>2.01174983</v>
      </c>
      <c r="C618" s="35">
        <v>1343.8</v>
      </c>
      <c r="D618" s="42">
        <f t="shared" ref="D618:E618" si="627">(B618-B619)/B619</f>
        <v>0.00001983884436</v>
      </c>
      <c r="E618" s="42">
        <f t="shared" si="627"/>
        <v>0.01354612925</v>
      </c>
      <c r="F618" s="42">
        <f t="shared" si="4"/>
        <v>-0.0135262904</v>
      </c>
    </row>
    <row r="619">
      <c r="A619" s="41" t="s">
        <v>428</v>
      </c>
      <c r="B619" s="34">
        <v>2.01170992</v>
      </c>
      <c r="C619" s="35">
        <v>1325.84</v>
      </c>
      <c r="D619" s="42">
        <f t="shared" ref="D619:E619" si="628">(B619-B620)/B620</f>
        <v>0.00001983923795</v>
      </c>
      <c r="E619" s="42">
        <f t="shared" si="628"/>
        <v>-0.0006708222472</v>
      </c>
      <c r="F619" s="42">
        <f t="shared" si="4"/>
        <v>0.0006906614851</v>
      </c>
    </row>
    <row r="620">
      <c r="A620" s="41" t="s">
        <v>429</v>
      </c>
      <c r="B620" s="34">
        <v>2.01167001</v>
      </c>
      <c r="C620" s="35">
        <v>1326.73</v>
      </c>
      <c r="D620" s="42">
        <f t="shared" ref="D620:E620" si="629">(B620-B621)/B621</f>
        <v>0.00001984460274</v>
      </c>
      <c r="E620" s="42">
        <f t="shared" si="629"/>
        <v>0.01630867753</v>
      </c>
      <c r="F620" s="42">
        <f t="shared" si="4"/>
        <v>-0.01628883293</v>
      </c>
    </row>
    <row r="621">
      <c r="A621" s="41" t="s">
        <v>430</v>
      </c>
      <c r="B621" s="34">
        <v>2.01163009</v>
      </c>
      <c r="C621" s="35">
        <v>1305.44</v>
      </c>
      <c r="D621" s="42">
        <f t="shared" ref="D621:E621" si="630">(B621-B622)/B622</f>
        <v>0.00001984002527</v>
      </c>
      <c r="E621" s="42">
        <f t="shared" si="630"/>
        <v>-0.008129834212</v>
      </c>
      <c r="F621" s="42">
        <f t="shared" si="4"/>
        <v>0.008149674237</v>
      </c>
    </row>
    <row r="622">
      <c r="A622" s="41" t="s">
        <v>431</v>
      </c>
      <c r="B622" s="34">
        <v>2.01159018</v>
      </c>
      <c r="C622" s="35">
        <v>1316.14</v>
      </c>
      <c r="D622" s="42">
        <f t="shared" ref="D622:E622" si="631">(B622-B623)/B623</f>
        <v>0.0000198404189</v>
      </c>
      <c r="E622" s="42">
        <f t="shared" si="631"/>
        <v>0.005554409529</v>
      </c>
      <c r="F622" s="42">
        <f t="shared" si="4"/>
        <v>-0.00553456911</v>
      </c>
    </row>
    <row r="623">
      <c r="A623" s="41" t="s">
        <v>432</v>
      </c>
      <c r="B623" s="34">
        <v>2.01155027</v>
      </c>
      <c r="C623" s="35">
        <v>1308.87</v>
      </c>
      <c r="D623" s="42">
        <f t="shared" ref="D623:E623" si="632">(B623-B624)/B624</f>
        <v>0.00001984081255</v>
      </c>
      <c r="E623" s="42">
        <f t="shared" si="632"/>
        <v>-0.00671614607</v>
      </c>
      <c r="F623" s="42">
        <f t="shared" si="4"/>
        <v>0.006735986883</v>
      </c>
    </row>
    <row r="624">
      <c r="A624" s="41" t="s">
        <v>433</v>
      </c>
      <c r="B624" s="34">
        <v>2.01151036</v>
      </c>
      <c r="C624" s="35">
        <v>1317.72</v>
      </c>
      <c r="D624" s="42">
        <f t="shared" ref="D624:E624" si="633">(B624-B625)/B625</f>
        <v>0.00001984120622</v>
      </c>
      <c r="E624" s="42">
        <f t="shared" si="633"/>
        <v>0.003105873755</v>
      </c>
      <c r="F624" s="42">
        <f t="shared" si="4"/>
        <v>-0.003086032549</v>
      </c>
    </row>
    <row r="625">
      <c r="A625" s="58">
        <v>40884.0</v>
      </c>
      <c r="B625" s="34">
        <v>2.01147045</v>
      </c>
      <c r="C625" s="35">
        <v>1313.64</v>
      </c>
      <c r="D625" s="42">
        <f t="shared" ref="D625:E625" si="634">(B625-B626)/B626</f>
        <v>0.0000198415999</v>
      </c>
      <c r="E625" s="42">
        <f t="shared" si="634"/>
        <v>-0.004433531137</v>
      </c>
      <c r="F625" s="42">
        <f t="shared" si="4"/>
        <v>0.004453372737</v>
      </c>
    </row>
    <row r="626">
      <c r="A626" s="58">
        <v>40854.0</v>
      </c>
      <c r="B626" s="34">
        <v>2.01143054</v>
      </c>
      <c r="C626" s="35">
        <v>1319.49</v>
      </c>
      <c r="D626" s="42">
        <f t="shared" ref="D626:E626" si="635">(B626-B627)/B627</f>
        <v>0.0000198419936</v>
      </c>
      <c r="E626" s="42">
        <f t="shared" si="635"/>
        <v>-0.01809048966</v>
      </c>
      <c r="F626" s="42">
        <f t="shared" si="4"/>
        <v>0.01811033165</v>
      </c>
    </row>
    <row r="627">
      <c r="A627" s="58">
        <v>40762.0</v>
      </c>
      <c r="B627" s="34">
        <v>2.01139063</v>
      </c>
      <c r="C627" s="35">
        <v>1343.8</v>
      </c>
      <c r="D627" s="42">
        <f t="shared" ref="D627:E627" si="636">(B627-B628)/B628</f>
        <v>0.00001984238731</v>
      </c>
      <c r="E627" s="42">
        <f t="shared" si="636"/>
        <v>-0.006961174088</v>
      </c>
      <c r="F627" s="42">
        <f t="shared" si="4"/>
        <v>0.006981016476</v>
      </c>
    </row>
    <row r="628">
      <c r="A628" s="58">
        <v>40731.0</v>
      </c>
      <c r="B628" s="34">
        <v>2.01135072</v>
      </c>
      <c r="C628" s="35">
        <v>1353.22</v>
      </c>
      <c r="D628" s="42">
        <f t="shared" ref="D628:E628" si="637">(B628-B629)/B629</f>
        <v>-0.001463809298</v>
      </c>
      <c r="E628" s="42">
        <f t="shared" si="637"/>
        <v>0.01045384627</v>
      </c>
      <c r="F628" s="42">
        <f t="shared" si="4"/>
        <v>-0.01191765557</v>
      </c>
    </row>
    <row r="629">
      <c r="A629" s="58">
        <v>40701.0</v>
      </c>
      <c r="B629" s="34">
        <v>2.01429927</v>
      </c>
      <c r="C629" s="35">
        <v>1339.22</v>
      </c>
      <c r="D629" s="42">
        <f t="shared" ref="D629:E629" si="638">(B629-B630)/B630</f>
        <v>-0.0009029820594</v>
      </c>
      <c r="E629" s="42">
        <f t="shared" si="638"/>
        <v>0.001001584597</v>
      </c>
      <c r="F629" s="42">
        <f t="shared" si="4"/>
        <v>-0.001904566656</v>
      </c>
    </row>
    <row r="630">
      <c r="A630" s="58">
        <v>40670.0</v>
      </c>
      <c r="B630" s="34">
        <v>2.01611979</v>
      </c>
      <c r="C630" s="35">
        <v>1337.88</v>
      </c>
      <c r="D630" s="42">
        <f t="shared" ref="D630:E630" si="639">(B630-B631)/B631</f>
        <v>-0.003106887931</v>
      </c>
      <c r="E630" s="42">
        <f t="shared" si="639"/>
        <v>-0.001336149947</v>
      </c>
      <c r="F630" s="42">
        <f t="shared" si="4"/>
        <v>-0.001770737983</v>
      </c>
    </row>
    <row r="631">
      <c r="A631" s="58">
        <v>40550.0</v>
      </c>
      <c r="B631" s="34">
        <v>2.02240317</v>
      </c>
      <c r="C631" s="35">
        <v>1339.67</v>
      </c>
      <c r="D631" s="42">
        <f t="shared" ref="D631:E631" si="640">(B631-B632)/B632</f>
        <v>0.02438473014</v>
      </c>
      <c r="E631" s="42">
        <f t="shared" si="640"/>
        <v>0.01440968016</v>
      </c>
      <c r="F631" s="42">
        <f t="shared" si="4"/>
        <v>0.009975049984</v>
      </c>
    </row>
    <row r="632">
      <c r="A632" s="41" t="s">
        <v>434</v>
      </c>
      <c r="B632" s="34">
        <v>1.97426134</v>
      </c>
      <c r="C632" s="35">
        <v>1320.64</v>
      </c>
      <c r="D632" s="42">
        <f t="shared" ref="D632:E632" si="641">(B632-B633)/B633</f>
        <v>0.02425840875</v>
      </c>
      <c r="E632" s="42">
        <f t="shared" si="641"/>
        <v>0.01011924339</v>
      </c>
      <c r="F632" s="42">
        <f t="shared" si="4"/>
        <v>0.01413916536</v>
      </c>
    </row>
    <row r="633">
      <c r="A633" s="41" t="s">
        <v>435</v>
      </c>
      <c r="B633" s="34">
        <v>1.92750318</v>
      </c>
      <c r="C633" s="35">
        <v>1307.41</v>
      </c>
      <c r="D633" s="42">
        <f t="shared" ref="D633:E633" si="642">(B633-B634)/B634</f>
        <v>0.01985083599</v>
      </c>
      <c r="E633" s="42">
        <f t="shared" si="642"/>
        <v>0.008282755057</v>
      </c>
      <c r="F633" s="42">
        <f t="shared" si="4"/>
        <v>0.01156808093</v>
      </c>
    </row>
    <row r="634">
      <c r="A634" s="41" t="s">
        <v>436</v>
      </c>
      <c r="B634" s="34">
        <v>1.88998539</v>
      </c>
      <c r="C634" s="35">
        <v>1296.67</v>
      </c>
      <c r="D634" s="42">
        <f t="shared" ref="D634:E634" si="643">(B634-B635)/B635</f>
        <v>0.03103854238</v>
      </c>
      <c r="E634" s="42">
        <f t="shared" si="643"/>
        <v>0.01294430123</v>
      </c>
      <c r="F634" s="42">
        <f t="shared" si="4"/>
        <v>0.01809424116</v>
      </c>
    </row>
    <row r="635">
      <c r="A635" s="41" t="s">
        <v>437</v>
      </c>
      <c r="B635" s="34">
        <v>1.83308898</v>
      </c>
      <c r="C635" s="35">
        <v>1280.1</v>
      </c>
      <c r="D635" s="42">
        <f t="shared" ref="D635:E635" si="644">(B635-B636)/B636</f>
        <v>0.02201487125</v>
      </c>
      <c r="E635" s="42">
        <f t="shared" si="644"/>
        <v>0.0091844377</v>
      </c>
      <c r="F635" s="42">
        <f t="shared" si="4"/>
        <v>0.01283043355</v>
      </c>
    </row>
    <row r="636">
      <c r="A636" s="41" t="s">
        <v>438</v>
      </c>
      <c r="B636" s="34">
        <v>1.79360304</v>
      </c>
      <c r="C636" s="35">
        <v>1268.45</v>
      </c>
      <c r="D636" s="42">
        <f t="shared" ref="D636:E636" si="645">(B636-B637)/B637</f>
        <v>-0.02816957545</v>
      </c>
      <c r="E636" s="42">
        <f t="shared" si="645"/>
        <v>-0.0117257499</v>
      </c>
      <c r="F636" s="42">
        <f t="shared" si="4"/>
        <v>-0.01644382555</v>
      </c>
    </row>
    <row r="637">
      <c r="A637" s="41" t="s">
        <v>439</v>
      </c>
      <c r="B637" s="34">
        <v>1.8455926</v>
      </c>
      <c r="C637" s="35">
        <v>1283.5</v>
      </c>
      <c r="D637" s="42">
        <f t="shared" ref="D637:E637" si="646">(B637-B638)/B638</f>
        <v>-0.00681492044</v>
      </c>
      <c r="E637" s="42">
        <f t="shared" si="646"/>
        <v>-0.002827975201</v>
      </c>
      <c r="F637" s="42">
        <f t="shared" si="4"/>
        <v>-0.003986945239</v>
      </c>
    </row>
    <row r="638">
      <c r="A638" s="41" t="s">
        <v>440</v>
      </c>
      <c r="B638" s="34">
        <v>1.85825647</v>
      </c>
      <c r="C638" s="35">
        <v>1287.14</v>
      </c>
      <c r="D638" s="42">
        <f t="shared" ref="D638:E638" si="647">(B638-B639)/B639</f>
        <v>-0.01555204616</v>
      </c>
      <c r="E638" s="42">
        <f t="shared" si="647"/>
        <v>-0.006468445103</v>
      </c>
      <c r="F638" s="42">
        <f t="shared" si="4"/>
        <v>-0.009083601058</v>
      </c>
    </row>
    <row r="639">
      <c r="A639" s="41" t="s">
        <v>441</v>
      </c>
      <c r="B639" s="34">
        <v>1.88761271</v>
      </c>
      <c r="C639" s="35">
        <v>1295.52</v>
      </c>
      <c r="D639" s="42">
        <f t="shared" ref="D639:E639" si="648">(B639-B640)/B640</f>
        <v>0.03218850186</v>
      </c>
      <c r="E639" s="42">
        <f t="shared" si="648"/>
        <v>0.01342344879</v>
      </c>
      <c r="F639" s="42">
        <f t="shared" si="4"/>
        <v>0.01876505306</v>
      </c>
    </row>
    <row r="640">
      <c r="A640" s="41" t="s">
        <v>442</v>
      </c>
      <c r="B640" s="34">
        <v>1.82874805</v>
      </c>
      <c r="C640" s="35">
        <v>1278.36</v>
      </c>
      <c r="D640" s="42">
        <f t="shared" ref="D640:E640" si="649">(B640-B641)/B641</f>
        <v>0.01292070567</v>
      </c>
      <c r="E640" s="42">
        <f t="shared" si="649"/>
        <v>0.005395202517</v>
      </c>
      <c r="F640" s="42">
        <f t="shared" si="4"/>
        <v>0.007525503158</v>
      </c>
    </row>
    <row r="641">
      <c r="A641" s="41" t="s">
        <v>443</v>
      </c>
      <c r="B641" s="34">
        <v>1.80542074</v>
      </c>
      <c r="C641" s="35">
        <v>1271.5</v>
      </c>
      <c r="D641" s="42">
        <f t="shared" ref="D641:E641" si="650">(B641-B642)/B642</f>
        <v>0.00728029216</v>
      </c>
      <c r="E641" s="42">
        <f t="shared" si="650"/>
        <v>0.003045028557</v>
      </c>
      <c r="F641" s="42">
        <f t="shared" si="4"/>
        <v>0.004235263603</v>
      </c>
    </row>
    <row r="642">
      <c r="A642" s="41" t="s">
        <v>444</v>
      </c>
      <c r="B642" s="34">
        <v>1.79237175</v>
      </c>
      <c r="C642" s="35">
        <v>1267.64</v>
      </c>
      <c r="D642" s="42">
        <f t="shared" ref="D642:E642" si="651">(B642-B643)/B643</f>
        <v>0.004182685133</v>
      </c>
      <c r="E642" s="42">
        <f t="shared" si="651"/>
        <v>0.001754358237</v>
      </c>
      <c r="F642" s="42">
        <f t="shared" si="4"/>
        <v>0.002428326897</v>
      </c>
    </row>
    <row r="643">
      <c r="A643" s="41" t="s">
        <v>445</v>
      </c>
      <c r="B643" s="34">
        <v>1.78490605</v>
      </c>
      <c r="C643" s="35">
        <v>1265.42</v>
      </c>
      <c r="D643" s="42">
        <f t="shared" ref="D643:E643" si="652">(B643-B644)/B644</f>
        <v>-0.04186430083</v>
      </c>
      <c r="E643" s="42">
        <f t="shared" si="652"/>
        <v>-0.01743188365</v>
      </c>
      <c r="F643" s="42">
        <f t="shared" si="4"/>
        <v>-0.02443241718</v>
      </c>
    </row>
    <row r="644">
      <c r="A644" s="41" t="s">
        <v>446</v>
      </c>
      <c r="B644" s="34">
        <v>1.86289484</v>
      </c>
      <c r="C644" s="35">
        <v>1287.87</v>
      </c>
      <c r="D644" s="42">
        <f t="shared" ref="D644:E644" si="653">(B644-B645)/B645</f>
        <v>0.03024041904</v>
      </c>
      <c r="E644" s="42">
        <f t="shared" si="653"/>
        <v>0.01261174843</v>
      </c>
      <c r="F644" s="42">
        <f t="shared" si="4"/>
        <v>0.01762867061</v>
      </c>
    </row>
    <row r="645">
      <c r="A645" s="41" t="s">
        <v>447</v>
      </c>
      <c r="B645" s="34">
        <v>1.8082137</v>
      </c>
      <c r="C645" s="35">
        <v>1271.83</v>
      </c>
      <c r="D645" s="42">
        <f t="shared" ref="D645:E645" si="654">(B645-B646)/B646</f>
        <v>0.001577281169</v>
      </c>
      <c r="E645" s="42">
        <f t="shared" si="654"/>
        <v>0.0006687752758</v>
      </c>
      <c r="F645" s="42">
        <f t="shared" si="4"/>
        <v>0.0009085058932</v>
      </c>
    </row>
    <row r="646">
      <c r="A646" s="58">
        <v>40822.0</v>
      </c>
      <c r="B646" s="34">
        <v>1.80536613</v>
      </c>
      <c r="C646" s="35">
        <v>1270.98</v>
      </c>
      <c r="D646" s="42">
        <f t="shared" ref="D646:E646" si="655">(B646-B647)/B647</f>
        <v>-0.03357936821</v>
      </c>
      <c r="E646" s="42">
        <f t="shared" si="655"/>
        <v>-0.01397982933</v>
      </c>
      <c r="F646" s="42">
        <f t="shared" si="4"/>
        <v>-0.01959953888</v>
      </c>
    </row>
    <row r="647">
      <c r="A647" s="58">
        <v>40792.0</v>
      </c>
      <c r="B647" s="34">
        <v>1.8680956</v>
      </c>
      <c r="C647" s="35">
        <v>1289.0</v>
      </c>
      <c r="D647" s="42">
        <f t="shared" ref="D647:E647" si="656">(B647-B648)/B648</f>
        <v>0.01767830853</v>
      </c>
      <c r="E647" s="42">
        <f t="shared" si="656"/>
        <v>0.007377536028</v>
      </c>
      <c r="F647" s="42">
        <f t="shared" si="4"/>
        <v>0.0103007725</v>
      </c>
    </row>
    <row r="648">
      <c r="A648" s="58">
        <v>40761.0</v>
      </c>
      <c r="B648" s="34">
        <v>1.83564451</v>
      </c>
      <c r="C648" s="35">
        <v>1279.56</v>
      </c>
      <c r="D648" s="42">
        <f t="shared" ref="D648:E648" si="657">(B648-B649)/B649</f>
        <v>-0.01007649314</v>
      </c>
      <c r="E648" s="42">
        <f t="shared" si="657"/>
        <v>-0.004186965928</v>
      </c>
      <c r="F648" s="42">
        <f t="shared" si="4"/>
        <v>-0.005889527213</v>
      </c>
    </row>
    <row r="649">
      <c r="A649" s="58">
        <v>40730.0</v>
      </c>
      <c r="B649" s="34">
        <v>1.85432965</v>
      </c>
      <c r="C649" s="35">
        <v>1284.94</v>
      </c>
      <c r="D649" s="42">
        <f t="shared" ref="D649:E649" si="658">(B649-B650)/B650</f>
        <v>-0.002322963688</v>
      </c>
      <c r="E649" s="42">
        <f t="shared" si="658"/>
        <v>-0.0009563277016</v>
      </c>
      <c r="F649" s="42">
        <f t="shared" si="4"/>
        <v>-0.001366635986</v>
      </c>
    </row>
    <row r="650">
      <c r="A650" s="58">
        <v>40700.0</v>
      </c>
      <c r="B650" s="34">
        <v>1.85864722</v>
      </c>
      <c r="C650" s="35">
        <v>1286.17</v>
      </c>
      <c r="D650" s="42">
        <f t="shared" ref="D650:E650" si="659">(B650-B651)/B651</f>
        <v>-0.02585229351</v>
      </c>
      <c r="E650" s="42">
        <f t="shared" si="659"/>
        <v>-0.01076021413</v>
      </c>
      <c r="F650" s="42">
        <f t="shared" si="4"/>
        <v>-0.01509207939</v>
      </c>
    </row>
    <row r="651">
      <c r="A651" s="58">
        <v>40608.0</v>
      </c>
      <c r="B651" s="34">
        <v>1.90797269</v>
      </c>
      <c r="C651" s="35">
        <v>1300.16</v>
      </c>
      <c r="D651" s="42">
        <f t="shared" ref="D651:E651" si="660">(B651-B652)/B652</f>
        <v>-0.02338909116</v>
      </c>
      <c r="E651" s="42">
        <f t="shared" si="660"/>
        <v>-0.00973387969</v>
      </c>
      <c r="F651" s="42">
        <f t="shared" si="4"/>
        <v>-0.01365521147</v>
      </c>
    </row>
    <row r="652">
      <c r="A652" s="58">
        <v>40580.0</v>
      </c>
      <c r="B652" s="34">
        <v>1.95366719</v>
      </c>
      <c r="C652" s="35">
        <v>1312.94</v>
      </c>
      <c r="D652" s="42">
        <f t="shared" ref="D652:E652" si="661">(B652-B653)/B653</f>
        <v>-0.002967183158</v>
      </c>
      <c r="E652" s="42">
        <f t="shared" si="661"/>
        <v>-0.001224753718</v>
      </c>
      <c r="F652" s="42">
        <f t="shared" si="4"/>
        <v>-0.00174242944</v>
      </c>
    </row>
    <row r="653">
      <c r="A653" s="58">
        <v>40549.0</v>
      </c>
      <c r="B653" s="34">
        <v>1.95948133</v>
      </c>
      <c r="C653" s="35">
        <v>1314.55</v>
      </c>
      <c r="D653" s="42">
        <f t="shared" ref="D653:E653" si="662">(B653-B654)/B654</f>
        <v>-0.054711098</v>
      </c>
      <c r="E653" s="42">
        <f t="shared" si="662"/>
        <v>-0.02278471603</v>
      </c>
      <c r="F653" s="42">
        <f t="shared" si="4"/>
        <v>-0.03192638197</v>
      </c>
    </row>
    <row r="654">
      <c r="A654" s="41" t="s">
        <v>448</v>
      </c>
      <c r="B654" s="34">
        <v>2.0728915</v>
      </c>
      <c r="C654" s="35">
        <v>1345.2</v>
      </c>
      <c r="D654" s="42">
        <f t="shared" ref="D654:E654" si="663">(B654-B655)/B655</f>
        <v>0.0253948036</v>
      </c>
      <c r="E654" s="42">
        <f t="shared" si="663"/>
        <v>0.01059274284</v>
      </c>
      <c r="F654" s="42">
        <f t="shared" si="4"/>
        <v>0.01480206075</v>
      </c>
    </row>
    <row r="655">
      <c r="A655" s="41" t="s">
        <v>449</v>
      </c>
      <c r="B655" s="34">
        <v>2.02155452</v>
      </c>
      <c r="C655" s="35">
        <v>1331.1</v>
      </c>
      <c r="D655" s="42">
        <f t="shared" ref="D655:E655" si="664">(B655-B656)/B656</f>
        <v>0.009766367743</v>
      </c>
      <c r="E655" s="42">
        <f t="shared" si="664"/>
        <v>0.004080893723</v>
      </c>
      <c r="F655" s="42">
        <f t="shared" si="4"/>
        <v>0.005685474019</v>
      </c>
    </row>
    <row r="656">
      <c r="A656" s="41" t="s">
        <v>450</v>
      </c>
      <c r="B656" s="34">
        <v>2.00200223</v>
      </c>
      <c r="C656" s="35">
        <v>1325.69</v>
      </c>
      <c r="D656" s="42">
        <f t="shared" ref="D656:E656" si="665">(B656-B657)/B657</f>
        <v>0.00945975176</v>
      </c>
      <c r="E656" s="42">
        <f t="shared" si="665"/>
        <v>0.003953137898</v>
      </c>
      <c r="F656" s="42">
        <f t="shared" si="4"/>
        <v>0.005506613862</v>
      </c>
    </row>
    <row r="657">
      <c r="A657" s="41" t="s">
        <v>451</v>
      </c>
      <c r="B657" s="34">
        <v>1.98324126</v>
      </c>
      <c r="C657" s="35">
        <v>1320.47</v>
      </c>
      <c r="D657" s="42">
        <f t="shared" ref="D657:E657" si="666">(B657-B658)/B658</f>
        <v>0.007611935218</v>
      </c>
      <c r="E657" s="42">
        <f t="shared" si="666"/>
        <v>0.003183213298</v>
      </c>
      <c r="F657" s="42">
        <f t="shared" si="4"/>
        <v>0.00442872192</v>
      </c>
    </row>
    <row r="658">
      <c r="A658" s="41" t="s">
        <v>452</v>
      </c>
      <c r="B658" s="34">
        <v>1.968259</v>
      </c>
      <c r="C658" s="35">
        <v>1316.28</v>
      </c>
      <c r="D658" s="42">
        <f t="shared" ref="D658:E658" si="667">(B658-B659)/B659</f>
        <v>-0.002013552992</v>
      </c>
      <c r="E658" s="42">
        <f t="shared" si="667"/>
        <v>-0.0008274061198</v>
      </c>
      <c r="F658" s="42">
        <f t="shared" si="4"/>
        <v>-0.001186146872</v>
      </c>
    </row>
    <row r="659">
      <c r="A659" s="41" t="s">
        <v>453</v>
      </c>
      <c r="B659" s="34">
        <v>1.97223019</v>
      </c>
      <c r="C659" s="35">
        <v>1317.37</v>
      </c>
      <c r="D659" s="42">
        <f t="shared" ref="D659:E659" si="668">(B659-B660)/B660</f>
        <v>-0.028649137</v>
      </c>
      <c r="E659" s="42">
        <f t="shared" si="668"/>
        <v>-0.01192556646</v>
      </c>
      <c r="F659" s="42">
        <f t="shared" si="4"/>
        <v>-0.01672357053</v>
      </c>
    </row>
    <row r="660">
      <c r="A660" s="41" t="s">
        <v>454</v>
      </c>
      <c r="B660" s="34">
        <v>2.03039938</v>
      </c>
      <c r="C660" s="35">
        <v>1333.27</v>
      </c>
      <c r="D660" s="42">
        <f t="shared" ref="D660:E660" si="669">(B660-B661)/B661</f>
        <v>-0.0184796971</v>
      </c>
      <c r="E660" s="42">
        <f t="shared" si="669"/>
        <v>-0.007688300089</v>
      </c>
      <c r="F660" s="42">
        <f t="shared" si="4"/>
        <v>-0.01079139701</v>
      </c>
    </row>
    <row r="661">
      <c r="A661" s="41" t="s">
        <v>455</v>
      </c>
      <c r="B661" s="34">
        <v>2.06862698</v>
      </c>
      <c r="C661" s="35">
        <v>1343.6</v>
      </c>
      <c r="D661" s="42">
        <f t="shared" ref="D661:E661" si="670">(B661-B662)/B662</f>
        <v>0.00519942168</v>
      </c>
      <c r="E661" s="42">
        <f t="shared" si="670"/>
        <v>0.002177999224</v>
      </c>
      <c r="F661" s="42">
        <f t="shared" si="4"/>
        <v>0.003021422456</v>
      </c>
    </row>
    <row r="662">
      <c r="A662" s="41" t="s">
        <v>456</v>
      </c>
      <c r="B662" s="34">
        <v>2.05792695</v>
      </c>
      <c r="C662" s="35">
        <v>1340.68</v>
      </c>
      <c r="D662" s="42">
        <f t="shared" ref="D662:E662" si="671">(B662-B663)/B663</f>
        <v>0.02110120505</v>
      </c>
      <c r="E662" s="42">
        <f t="shared" si="671"/>
        <v>0.008803744225</v>
      </c>
      <c r="F662" s="42">
        <f t="shared" si="4"/>
        <v>0.01229746082</v>
      </c>
    </row>
    <row r="663">
      <c r="A663" s="41" t="s">
        <v>457</v>
      </c>
      <c r="B663" s="34">
        <v>2.01539959</v>
      </c>
      <c r="C663" s="35">
        <v>1328.98</v>
      </c>
      <c r="D663" s="42">
        <f t="shared" ref="D663:E663" si="672">(B663-B664)/B664</f>
        <v>-0.0009123406238</v>
      </c>
      <c r="E663" s="42">
        <f t="shared" si="672"/>
        <v>-0.0003685679256</v>
      </c>
      <c r="F663" s="42">
        <f t="shared" si="4"/>
        <v>-0.0005437726983</v>
      </c>
    </row>
    <row r="664">
      <c r="A664" s="41" t="s">
        <v>458</v>
      </c>
      <c r="B664" s="34">
        <v>2.01724</v>
      </c>
      <c r="C664" s="35">
        <v>1329.47</v>
      </c>
      <c r="D664" s="42">
        <f t="shared" ref="D664:E664" si="673">(B664-B665)/B665</f>
        <v>-0.01491822848</v>
      </c>
      <c r="E664" s="42">
        <f t="shared" si="673"/>
        <v>-0.006204355009</v>
      </c>
      <c r="F664" s="42">
        <f t="shared" si="4"/>
        <v>-0.008713873472</v>
      </c>
    </row>
    <row r="665">
      <c r="A665" s="41" t="s">
        <v>459</v>
      </c>
      <c r="B665" s="34">
        <v>2.04778939</v>
      </c>
      <c r="C665" s="35">
        <v>1337.77</v>
      </c>
      <c r="D665" s="42">
        <f t="shared" ref="D665:E665" si="674">(B665-B666)/B666</f>
        <v>-0.01938936056</v>
      </c>
      <c r="E665" s="42">
        <f t="shared" si="674"/>
        <v>-0.008067326586</v>
      </c>
      <c r="F665" s="42">
        <f t="shared" si="4"/>
        <v>-0.01132203398</v>
      </c>
    </row>
    <row r="666">
      <c r="A666" s="58">
        <v>40882.0</v>
      </c>
      <c r="B666" s="34">
        <v>2.0882798</v>
      </c>
      <c r="C666" s="35">
        <v>1348.65</v>
      </c>
      <c r="D666" s="42">
        <f t="shared" ref="D666:E666" si="675">(B666-B667)/B667</f>
        <v>0.01172114728</v>
      </c>
      <c r="E666" s="42">
        <f t="shared" si="675"/>
        <v>0.004895386266</v>
      </c>
      <c r="F666" s="42">
        <f t="shared" si="4"/>
        <v>0.006825761019</v>
      </c>
    </row>
    <row r="667">
      <c r="A667" s="58">
        <v>40852.0</v>
      </c>
      <c r="B667" s="34">
        <v>2.06408634</v>
      </c>
      <c r="C667" s="35">
        <v>1342.08</v>
      </c>
      <c r="D667" s="42">
        <f t="shared" ref="D667:E667" si="676">(B667-B668)/B668</f>
        <v>-0.02669522794</v>
      </c>
      <c r="E667" s="42">
        <f t="shared" si="676"/>
        <v>-0.01111143859</v>
      </c>
      <c r="F667" s="42">
        <f t="shared" si="4"/>
        <v>-0.01558378935</v>
      </c>
    </row>
    <row r="668">
      <c r="A668" s="58">
        <v>40821.0</v>
      </c>
      <c r="B668" s="34">
        <v>2.12069888</v>
      </c>
      <c r="C668" s="35">
        <v>1357.16</v>
      </c>
      <c r="D668" s="42">
        <f t="shared" ref="D668:E668" si="677">(B668-B669)/B669</f>
        <v>0.01934991724</v>
      </c>
      <c r="E668" s="42">
        <f t="shared" si="677"/>
        <v>0.008074040511</v>
      </c>
      <c r="F668" s="42">
        <f t="shared" si="4"/>
        <v>0.01127587673</v>
      </c>
    </row>
    <row r="669">
      <c r="A669" s="58">
        <v>40791.0</v>
      </c>
      <c r="B669" s="34">
        <v>2.08044249</v>
      </c>
      <c r="C669" s="35">
        <v>1346.29</v>
      </c>
      <c r="D669" s="42">
        <f t="shared" ref="D669:E669" si="678">(B669-B670)/B670</f>
        <v>0.01087805799</v>
      </c>
      <c r="E669" s="42">
        <f t="shared" si="678"/>
        <v>0.004544097896</v>
      </c>
      <c r="F669" s="42">
        <f t="shared" si="4"/>
        <v>0.006333960092</v>
      </c>
    </row>
    <row r="670">
      <c r="A670" s="58">
        <v>40699.0</v>
      </c>
      <c r="B670" s="34">
        <v>2.05805485</v>
      </c>
      <c r="C670" s="35">
        <v>1340.2</v>
      </c>
      <c r="D670" s="42">
        <f t="shared" ref="D670:E670" si="679">(B670-B671)/B671</f>
        <v>0.009140074495</v>
      </c>
      <c r="E670" s="42">
        <f t="shared" si="679"/>
        <v>0.003819938581</v>
      </c>
      <c r="F670" s="42">
        <f t="shared" si="4"/>
        <v>0.005320135914</v>
      </c>
    </row>
    <row r="671">
      <c r="A671" s="58">
        <v>40668.0</v>
      </c>
      <c r="B671" s="34">
        <v>2.03941445</v>
      </c>
      <c r="C671" s="35">
        <v>1335.1</v>
      </c>
      <c r="D671" s="42">
        <f t="shared" ref="D671:E671" si="680">(B671-B672)/B672</f>
        <v>-0.02179543193</v>
      </c>
      <c r="E671" s="42">
        <f t="shared" si="680"/>
        <v>-0.009069857198</v>
      </c>
      <c r="F671" s="42">
        <f t="shared" si="4"/>
        <v>-0.01272557473</v>
      </c>
    </row>
    <row r="672">
      <c r="A672" s="58">
        <v>40638.0</v>
      </c>
      <c r="B672" s="34">
        <v>2.08485476</v>
      </c>
      <c r="C672" s="35">
        <v>1347.32</v>
      </c>
      <c r="D672" s="42">
        <f t="shared" ref="D672:E672" si="681">(B672-B673)/B673</f>
        <v>-0.01648043578</v>
      </c>
      <c r="E672" s="42">
        <f t="shared" si="681"/>
        <v>-0.006855272663</v>
      </c>
      <c r="F672" s="42">
        <f t="shared" si="4"/>
        <v>-0.009625163119</v>
      </c>
    </row>
    <row r="673">
      <c r="A673" s="58">
        <v>40607.0</v>
      </c>
      <c r="B673" s="34">
        <v>2.11978982</v>
      </c>
      <c r="C673" s="35">
        <v>1356.62</v>
      </c>
      <c r="D673" s="42">
        <f t="shared" ref="D673:E673" si="682">(B673-B674)/B674</f>
        <v>-0.008138149061</v>
      </c>
      <c r="E673" s="42">
        <f t="shared" si="682"/>
        <v>-0.003379321491</v>
      </c>
      <c r="F673" s="42">
        <f t="shared" si="4"/>
        <v>-0.00475882757</v>
      </c>
    </row>
    <row r="674">
      <c r="A674" s="58">
        <v>40579.0</v>
      </c>
      <c r="B674" s="34">
        <v>2.13718253</v>
      </c>
      <c r="C674" s="35">
        <v>1361.22</v>
      </c>
      <c r="D674" s="42">
        <f t="shared" ref="D674:E674" si="683">(B674-B675)/B675</f>
        <v>-0.004234256803</v>
      </c>
      <c r="E674" s="42">
        <f t="shared" si="683"/>
        <v>-0.001752700552</v>
      </c>
      <c r="F674" s="42">
        <f t="shared" si="4"/>
        <v>-0.002481556251</v>
      </c>
    </row>
    <row r="675">
      <c r="A675" s="41" t="s">
        <v>460</v>
      </c>
      <c r="B675" s="34">
        <v>2.14627039</v>
      </c>
      <c r="C675" s="35">
        <v>1363.61</v>
      </c>
      <c r="D675" s="42">
        <f t="shared" ref="D675:E675" si="684">(B675-B676)/B676</f>
        <v>0.00549380197</v>
      </c>
      <c r="E675" s="42">
        <f t="shared" si="684"/>
        <v>0.002300658591</v>
      </c>
      <c r="F675" s="42">
        <f t="shared" si="4"/>
        <v>0.003193143379</v>
      </c>
    </row>
    <row r="676">
      <c r="A676" s="41" t="s">
        <v>461</v>
      </c>
      <c r="B676" s="34">
        <v>2.13454363</v>
      </c>
      <c r="C676" s="35">
        <v>1360.48</v>
      </c>
      <c r="D676" s="42">
        <f t="shared" ref="D676:E676" si="685">(B676-B677)/B677</f>
        <v>0.008505336675</v>
      </c>
      <c r="E676" s="42">
        <f t="shared" si="685"/>
        <v>0.003555463759</v>
      </c>
      <c r="F676" s="42">
        <f t="shared" si="4"/>
        <v>0.004949872915</v>
      </c>
    </row>
    <row r="677">
      <c r="A677" s="41" t="s">
        <v>462</v>
      </c>
      <c r="B677" s="34">
        <v>2.11654173</v>
      </c>
      <c r="C677" s="35">
        <v>1355.66</v>
      </c>
      <c r="D677" s="42">
        <f t="shared" ref="D677:E677" si="686">(B677-B678)/B678</f>
        <v>0.01497177331</v>
      </c>
      <c r="E677" s="42">
        <f t="shared" si="686"/>
        <v>0.006249814435</v>
      </c>
      <c r="F677" s="42">
        <f t="shared" si="4"/>
        <v>0.008721958876</v>
      </c>
    </row>
    <row r="678">
      <c r="A678" s="41" t="s">
        <v>463</v>
      </c>
      <c r="B678" s="34">
        <v>2.08532078</v>
      </c>
      <c r="C678" s="35">
        <v>1347.24</v>
      </c>
      <c r="D678" s="42">
        <f t="shared" ref="D678:E678" si="687">(B678-B679)/B679</f>
        <v>0.02152324552</v>
      </c>
      <c r="E678" s="42">
        <f t="shared" si="687"/>
        <v>0.008979591837</v>
      </c>
      <c r="F678" s="42">
        <f t="shared" si="4"/>
        <v>0.01254365369</v>
      </c>
    </row>
    <row r="679">
      <c r="A679" s="41" t="s">
        <v>464</v>
      </c>
      <c r="B679" s="34">
        <v>2.04138358</v>
      </c>
      <c r="C679" s="35">
        <v>1335.25</v>
      </c>
      <c r="D679" s="42">
        <f t="shared" ref="D679:E679" si="688">(B679-B680)/B680</f>
        <v>-0.003850178818</v>
      </c>
      <c r="E679" s="42">
        <f t="shared" si="688"/>
        <v>-0.001592666258</v>
      </c>
      <c r="F679" s="42">
        <f t="shared" si="4"/>
        <v>-0.00225751256</v>
      </c>
    </row>
    <row r="680">
      <c r="A680" s="41" t="s">
        <v>465</v>
      </c>
      <c r="B680" s="34">
        <v>2.04927365</v>
      </c>
      <c r="C680" s="35">
        <v>1337.38</v>
      </c>
      <c r="D680" s="42">
        <f t="shared" ref="D680:E680" si="689">(B680-B681)/B681</f>
        <v>0.01263646518</v>
      </c>
      <c r="E680" s="42">
        <f t="shared" si="689"/>
        <v>0.005276767191</v>
      </c>
      <c r="F680" s="42">
        <f t="shared" si="4"/>
        <v>0.007359697989</v>
      </c>
    </row>
    <row r="681">
      <c r="A681" s="41" t="s">
        <v>466</v>
      </c>
      <c r="B681" s="34">
        <v>2.02370122</v>
      </c>
      <c r="C681" s="35">
        <v>1330.36</v>
      </c>
      <c r="D681" s="42">
        <f t="shared" ref="D681:E681" si="690">(B681-B682)/B682</f>
        <v>0.03240811131</v>
      </c>
      <c r="E681" s="42">
        <f t="shared" si="690"/>
        <v>0.01351495482</v>
      </c>
      <c r="F681" s="42">
        <f t="shared" si="4"/>
        <v>0.01889315648</v>
      </c>
    </row>
    <row r="682">
      <c r="A682" s="41" t="s">
        <v>467</v>
      </c>
      <c r="B682" s="34">
        <v>1.96017563</v>
      </c>
      <c r="C682" s="35">
        <v>1312.62</v>
      </c>
      <c r="D682" s="42">
        <f t="shared" ref="D682:E682" si="691">(B682-B683)/B683</f>
        <v>0.01372707054</v>
      </c>
      <c r="E682" s="42">
        <f t="shared" si="691"/>
        <v>0.005731185926</v>
      </c>
      <c r="F682" s="42">
        <f t="shared" si="4"/>
        <v>0.007995884613</v>
      </c>
    </row>
    <row r="683">
      <c r="A683" s="41" t="s">
        <v>468</v>
      </c>
      <c r="B683" s="34">
        <v>1.93363252</v>
      </c>
      <c r="C683" s="35">
        <v>1305.14</v>
      </c>
      <c r="D683" s="42">
        <f t="shared" ref="D683:E683" si="692">(B683-B684)/B684</f>
        <v>-0.02647055353</v>
      </c>
      <c r="E683" s="42">
        <f t="shared" si="692"/>
        <v>-0.0110178225</v>
      </c>
      <c r="F683" s="42">
        <f t="shared" si="4"/>
        <v>-0.01545273102</v>
      </c>
    </row>
    <row r="684">
      <c r="A684" s="41" t="s">
        <v>469</v>
      </c>
      <c r="B684" s="34">
        <v>1.98620856</v>
      </c>
      <c r="C684" s="35">
        <v>1319.68</v>
      </c>
      <c r="D684" s="42">
        <f t="shared" ref="D684:E684" si="693">(B684-B685)/B685</f>
        <v>0.009393155115</v>
      </c>
      <c r="E684" s="42">
        <f t="shared" si="693"/>
        <v>0.003925387214</v>
      </c>
      <c r="F684" s="42">
        <f t="shared" si="4"/>
        <v>0.005467767901</v>
      </c>
    </row>
    <row r="685">
      <c r="A685" s="41" t="s">
        <v>470</v>
      </c>
      <c r="B685" s="34">
        <v>1.96772541</v>
      </c>
      <c r="C685" s="35">
        <v>1314.52</v>
      </c>
      <c r="D685" s="42">
        <f t="shared" ref="D685:E685" si="694">(B685-B686)/B686</f>
        <v>0.0001730723857</v>
      </c>
      <c r="E685" s="42">
        <f t="shared" si="694"/>
        <v>0.00008368773822</v>
      </c>
      <c r="F685" s="42">
        <f t="shared" si="4"/>
        <v>0.00008938464749</v>
      </c>
    </row>
    <row r="686">
      <c r="A686" s="41" t="s">
        <v>471</v>
      </c>
      <c r="B686" s="34">
        <v>1.96738491</v>
      </c>
      <c r="C686" s="35">
        <v>1314.41</v>
      </c>
      <c r="D686" s="42">
        <f t="shared" ref="D686:E686" si="695">(B686-B687)/B687</f>
        <v>0.0004287882675</v>
      </c>
      <c r="E686" s="42">
        <f t="shared" si="695"/>
        <v>0.0001902355878</v>
      </c>
      <c r="F686" s="42">
        <f t="shared" si="4"/>
        <v>0.0002385526798</v>
      </c>
    </row>
    <row r="687">
      <c r="A687" s="58">
        <v>40881.0</v>
      </c>
      <c r="B687" s="34">
        <v>1.96654168</v>
      </c>
      <c r="C687" s="35">
        <v>1314.16</v>
      </c>
      <c r="D687" s="42">
        <f t="shared" ref="D687:E687" si="696">(B687-B688)/B688</f>
        <v>-0.0186919919</v>
      </c>
      <c r="E687" s="42">
        <f t="shared" si="696"/>
        <v>-0.0077767543</v>
      </c>
      <c r="F687" s="42">
        <f t="shared" si="4"/>
        <v>-0.0109152376</v>
      </c>
    </row>
    <row r="688">
      <c r="A688" s="58">
        <v>40851.0</v>
      </c>
      <c r="B688" s="34">
        <v>2.00400044</v>
      </c>
      <c r="C688" s="35">
        <v>1324.46</v>
      </c>
      <c r="D688" s="42">
        <f t="shared" ref="D688:E688" si="697">(B688-B689)/B689</f>
        <v>-0.006731735405</v>
      </c>
      <c r="E688" s="42">
        <f t="shared" si="697"/>
        <v>-0.002793317121</v>
      </c>
      <c r="F688" s="42">
        <f t="shared" si="4"/>
        <v>-0.003938418285</v>
      </c>
    </row>
    <row r="689">
      <c r="A689" s="58">
        <v>40759.0</v>
      </c>
      <c r="B689" s="34">
        <v>2.01758227</v>
      </c>
      <c r="C689" s="35">
        <v>1328.17</v>
      </c>
      <c r="D689" s="42">
        <f t="shared" ref="D689:E689" si="698">(B689-B690)/B690</f>
        <v>-0.009638506976</v>
      </c>
      <c r="E689" s="42">
        <f t="shared" si="698"/>
        <v>-0.004004469408</v>
      </c>
      <c r="F689" s="42">
        <f t="shared" si="4"/>
        <v>-0.005634037568</v>
      </c>
    </row>
    <row r="690">
      <c r="A690" s="58">
        <v>40728.0</v>
      </c>
      <c r="B690" s="34">
        <v>2.03721801</v>
      </c>
      <c r="C690" s="35">
        <v>1333.51</v>
      </c>
      <c r="D690" s="42">
        <f t="shared" ref="D690:E690" si="699">(B690-B691)/B691</f>
        <v>-0.003675739873</v>
      </c>
      <c r="E690" s="42">
        <f t="shared" si="699"/>
        <v>-0.001519984426</v>
      </c>
      <c r="F690" s="42">
        <f t="shared" si="4"/>
        <v>-0.002155755448</v>
      </c>
    </row>
    <row r="691">
      <c r="A691" s="58">
        <v>40698.0</v>
      </c>
      <c r="B691" s="34">
        <v>2.04473392</v>
      </c>
      <c r="C691" s="35">
        <v>1335.54</v>
      </c>
      <c r="D691" s="42">
        <f t="shared" ref="D691:E691" si="700">(B691-B692)/B692</f>
        <v>0.005212985327</v>
      </c>
      <c r="E691" s="42">
        <f t="shared" si="700"/>
        <v>0.002183651876</v>
      </c>
      <c r="F691" s="42">
        <f t="shared" si="4"/>
        <v>0.003029333451</v>
      </c>
    </row>
    <row r="692">
      <c r="A692" s="58">
        <v>40667.0</v>
      </c>
      <c r="B692" s="34">
        <v>2.03413003</v>
      </c>
      <c r="C692" s="35">
        <v>1332.63</v>
      </c>
      <c r="D692" s="42">
        <f t="shared" ref="D692:E692" si="701">(B692-B693)/B693</f>
        <v>-0.0004599261132</v>
      </c>
      <c r="E692" s="42">
        <f t="shared" si="701"/>
        <v>-0.0001800625717</v>
      </c>
      <c r="F692" s="42">
        <f t="shared" si="4"/>
        <v>-0.0002798635414</v>
      </c>
    </row>
    <row r="693">
      <c r="A693" s="58">
        <v>40637.0</v>
      </c>
      <c r="B693" s="34">
        <v>2.03506601</v>
      </c>
      <c r="C693" s="35">
        <v>1332.87</v>
      </c>
      <c r="D693" s="42">
        <f t="shared" ref="D693:E693" si="702">(B693-B694)/B694</f>
        <v>0.0008007966254</v>
      </c>
      <c r="E693" s="42">
        <f t="shared" si="702"/>
        <v>0.0003452390781</v>
      </c>
      <c r="F693" s="42">
        <f t="shared" si="4"/>
        <v>0.0004555575473</v>
      </c>
    </row>
    <row r="694">
      <c r="A694" s="58">
        <v>40547.0</v>
      </c>
      <c r="B694" s="34">
        <v>2.03343764</v>
      </c>
      <c r="C694" s="35">
        <v>1332.41</v>
      </c>
      <c r="D694" s="42">
        <f t="shared" ref="D694:E694" si="703">(B694-B695)/B695</f>
        <v>0.01188325255</v>
      </c>
      <c r="E694" s="42">
        <f t="shared" si="703"/>
        <v>0.004962928882</v>
      </c>
      <c r="F694" s="42">
        <f t="shared" si="4"/>
        <v>0.006920323668</v>
      </c>
    </row>
    <row r="695">
      <c r="A695" s="41" t="s">
        <v>472</v>
      </c>
      <c r="B695" s="34">
        <v>2.00955756</v>
      </c>
      <c r="C695" s="35">
        <v>1325.83</v>
      </c>
      <c r="D695" s="42">
        <f t="shared" ref="D695:E695" si="704">(B695-B696)/B696</f>
        <v>-0.004418486645</v>
      </c>
      <c r="E695" s="42">
        <f t="shared" si="704"/>
        <v>-0.001829461099</v>
      </c>
      <c r="F695" s="42">
        <f t="shared" si="4"/>
        <v>-0.002589025545</v>
      </c>
    </row>
    <row r="696">
      <c r="A696" s="41" t="s">
        <v>473</v>
      </c>
      <c r="B696" s="34">
        <v>2.01847617</v>
      </c>
      <c r="C696" s="35">
        <v>1328.26</v>
      </c>
      <c r="D696" s="42">
        <f t="shared" ref="D696:E696" si="705">(B696-B697)/B697</f>
        <v>0.01601539026</v>
      </c>
      <c r="E696" s="42">
        <f t="shared" si="705"/>
        <v>0.006684654096</v>
      </c>
      <c r="F696" s="42">
        <f t="shared" si="4"/>
        <v>0.009330736165</v>
      </c>
    </row>
    <row r="697">
      <c r="A697" s="41" t="s">
        <v>474</v>
      </c>
      <c r="B697" s="34">
        <v>1.98665905</v>
      </c>
      <c r="C697" s="35">
        <v>1319.44</v>
      </c>
      <c r="D697" s="42">
        <f t="shared" ref="D697:E697" si="706">(B697-B698)/B698</f>
        <v>0.0169163298</v>
      </c>
      <c r="E697" s="42">
        <f t="shared" si="706"/>
        <v>0.007060044726</v>
      </c>
      <c r="F697" s="42">
        <f t="shared" si="4"/>
        <v>0.00985628507</v>
      </c>
    </row>
    <row r="698">
      <c r="A698" s="41" t="s">
        <v>475</v>
      </c>
      <c r="B698" s="34">
        <v>1.95361112</v>
      </c>
      <c r="C698" s="35">
        <v>1310.19</v>
      </c>
      <c r="D698" s="42">
        <f t="shared" ref="D698:E698" si="707">(B698-B699)/B699</f>
        <v>-0.00662238819</v>
      </c>
      <c r="E698" s="42">
        <f t="shared" si="707"/>
        <v>-0.002747754605</v>
      </c>
      <c r="F698" s="42">
        <f t="shared" si="4"/>
        <v>-0.003874633585</v>
      </c>
    </row>
    <row r="699">
      <c r="A699" s="41" t="s">
        <v>476</v>
      </c>
      <c r="B699" s="34">
        <v>1.96663494</v>
      </c>
      <c r="C699" s="35">
        <v>1313.8</v>
      </c>
      <c r="D699" s="42">
        <f t="shared" ref="D699:E699" si="708">(B699-B700)/B700</f>
        <v>0.007558924627</v>
      </c>
      <c r="E699" s="42">
        <f t="shared" si="708"/>
        <v>0.003161125788</v>
      </c>
      <c r="F699" s="42">
        <f t="shared" si="4"/>
        <v>0.004397798839</v>
      </c>
    </row>
    <row r="700">
      <c r="A700" s="41" t="s">
        <v>477</v>
      </c>
      <c r="B700" s="34">
        <v>1.95188082</v>
      </c>
      <c r="C700" s="35">
        <v>1309.66</v>
      </c>
      <c r="D700" s="42">
        <f t="shared" ref="D700:E700" si="709">(B700-B701)/B701</f>
        <v>0.02239002734</v>
      </c>
      <c r="E700" s="42">
        <f t="shared" si="709"/>
        <v>0.009340752501</v>
      </c>
      <c r="F700" s="42">
        <f t="shared" si="4"/>
        <v>0.01304927484</v>
      </c>
    </row>
    <row r="701">
      <c r="A701" s="41" t="s">
        <v>478</v>
      </c>
      <c r="B701" s="34">
        <v>1.90913523</v>
      </c>
      <c r="C701" s="35">
        <v>1297.54</v>
      </c>
      <c r="D701" s="42">
        <f t="shared" ref="D701:E701" si="710">(B701-B702)/B702</f>
        <v>0.00696573667</v>
      </c>
      <c r="E701" s="42">
        <f t="shared" si="710"/>
        <v>0.002913964615</v>
      </c>
      <c r="F701" s="42">
        <f t="shared" si="4"/>
        <v>0.004051772055</v>
      </c>
    </row>
    <row r="702">
      <c r="A702" s="41" t="s">
        <v>479</v>
      </c>
      <c r="B702" s="34">
        <v>1.89592869</v>
      </c>
      <c r="C702" s="35">
        <v>1293.77</v>
      </c>
      <c r="D702" s="42">
        <f t="shared" ref="D702:E702" si="711">(B702-B703)/B703</f>
        <v>-0.008549163896</v>
      </c>
      <c r="E702" s="42">
        <f t="shared" si="711"/>
        <v>-0.003550578413</v>
      </c>
      <c r="F702" s="42">
        <f t="shared" si="4"/>
        <v>-0.004998585483</v>
      </c>
    </row>
    <row r="703">
      <c r="A703" s="41" t="s">
        <v>480</v>
      </c>
      <c r="B703" s="34">
        <v>1.91227706</v>
      </c>
      <c r="C703" s="35">
        <v>1298.38</v>
      </c>
      <c r="D703" s="42">
        <f t="shared" ref="D703:E703" si="712">(B703-B704)/B704</f>
        <v>0.03593816789</v>
      </c>
      <c r="E703" s="42">
        <f t="shared" si="712"/>
        <v>0.01498581156</v>
      </c>
      <c r="F703" s="42">
        <f t="shared" si="4"/>
        <v>0.02095235634</v>
      </c>
    </row>
    <row r="704">
      <c r="A704" s="41" t="s">
        <v>481</v>
      </c>
      <c r="B704" s="34">
        <v>1.84593745</v>
      </c>
      <c r="C704" s="35">
        <v>1279.21</v>
      </c>
      <c r="D704" s="42">
        <f t="shared" ref="D704:E704" si="713">(B704-B705)/B705</f>
        <v>0.01031672872</v>
      </c>
      <c r="E704" s="42">
        <f t="shared" si="713"/>
        <v>0.004310209465</v>
      </c>
      <c r="F704" s="42">
        <f t="shared" si="4"/>
        <v>0.006006519252</v>
      </c>
    </row>
    <row r="705">
      <c r="A705" s="41" t="s">
        <v>482</v>
      </c>
      <c r="B705" s="34">
        <v>1.82708788</v>
      </c>
      <c r="C705" s="35">
        <v>1273.72</v>
      </c>
      <c r="D705" s="42">
        <f t="shared" ref="D705:E705" si="714">(B705-B706)/B706</f>
        <v>0.03212803543</v>
      </c>
      <c r="E705" s="42">
        <f t="shared" si="714"/>
        <v>0.013398256</v>
      </c>
      <c r="F705" s="42">
        <f t="shared" si="4"/>
        <v>0.01872977943</v>
      </c>
    </row>
    <row r="706">
      <c r="A706" s="41" t="s">
        <v>483</v>
      </c>
      <c r="B706" s="34">
        <v>1.77021437</v>
      </c>
      <c r="C706" s="35">
        <v>1256.88</v>
      </c>
      <c r="D706" s="42">
        <f t="shared" ref="D706:E706" si="715">(B706-B707)/B707</f>
        <v>-0.04681567567</v>
      </c>
      <c r="E706" s="42">
        <f t="shared" si="715"/>
        <v>-0.01949495659</v>
      </c>
      <c r="F706" s="42">
        <f t="shared" si="4"/>
        <v>-0.02732071908</v>
      </c>
    </row>
    <row r="707">
      <c r="A707" s="41" t="s">
        <v>484</v>
      </c>
      <c r="B707" s="34">
        <v>1.8571585</v>
      </c>
      <c r="C707" s="35">
        <v>1281.87</v>
      </c>
      <c r="D707" s="42">
        <f t="shared" ref="D707:E707" si="716">(B707-B708)/B708</f>
        <v>-0.02690857545</v>
      </c>
      <c r="E707" s="42">
        <f t="shared" si="716"/>
        <v>-0.01120033323</v>
      </c>
      <c r="F707" s="42">
        <f t="shared" si="4"/>
        <v>-0.01570824221</v>
      </c>
    </row>
    <row r="708">
      <c r="A708" s="41" t="s">
        <v>485</v>
      </c>
      <c r="B708" s="34">
        <v>1.90851389</v>
      </c>
      <c r="C708" s="35">
        <v>1296.39</v>
      </c>
      <c r="D708" s="42">
        <f t="shared" ref="D708:E708" si="717">(B708-B709)/B709</f>
        <v>-0.01454613297</v>
      </c>
      <c r="E708" s="42">
        <f t="shared" si="717"/>
        <v>-0.006049314564</v>
      </c>
      <c r="F708" s="42">
        <f t="shared" si="4"/>
        <v>-0.008496818404</v>
      </c>
    </row>
    <row r="709">
      <c r="A709" s="58">
        <v>40850.0</v>
      </c>
      <c r="B709" s="34">
        <v>1.93668517</v>
      </c>
      <c r="C709" s="35">
        <v>1304.28</v>
      </c>
      <c r="D709" s="42">
        <f t="shared" ref="D709:E709" si="718">(B709-B710)/B710</f>
        <v>0.01696537236</v>
      </c>
      <c r="E709" s="42">
        <f t="shared" si="718"/>
        <v>0.00708047965</v>
      </c>
      <c r="F709" s="42">
        <f t="shared" si="4"/>
        <v>0.00988489271</v>
      </c>
    </row>
    <row r="710">
      <c r="A710" s="58">
        <v>40819.0</v>
      </c>
      <c r="B710" s="34">
        <v>1.90437671</v>
      </c>
      <c r="C710" s="35">
        <v>1295.11</v>
      </c>
      <c r="D710" s="42">
        <f t="shared" ref="D710:E710" si="719">(B710-B711)/B711</f>
        <v>-0.0453180013</v>
      </c>
      <c r="E710" s="42">
        <f t="shared" si="719"/>
        <v>-0.0188709262</v>
      </c>
      <c r="F710" s="42">
        <f t="shared" si="4"/>
        <v>-0.0264470751</v>
      </c>
    </row>
    <row r="711">
      <c r="A711" s="58">
        <v>40789.0</v>
      </c>
      <c r="B711" s="34">
        <v>1.99477597</v>
      </c>
      <c r="C711" s="35">
        <v>1320.02</v>
      </c>
      <c r="D711" s="42">
        <f t="shared" ref="D711:E711" si="720">(B711-B712)/B712</f>
        <v>-0.003295998138</v>
      </c>
      <c r="E711" s="42">
        <f t="shared" si="720"/>
        <v>-0.001361758787</v>
      </c>
      <c r="F711" s="42">
        <f t="shared" si="4"/>
        <v>-0.001934239351</v>
      </c>
    </row>
    <row r="712">
      <c r="A712" s="58">
        <v>40758.0</v>
      </c>
      <c r="B712" s="34">
        <v>2.00137249</v>
      </c>
      <c r="C712" s="35">
        <v>1321.82</v>
      </c>
      <c r="D712" s="42">
        <f t="shared" ref="D712:E712" si="721">(B712-B713)/B713</f>
        <v>0.02138689232</v>
      </c>
      <c r="E712" s="42">
        <f t="shared" si="721"/>
        <v>0.008922778656</v>
      </c>
      <c r="F712" s="42">
        <f t="shared" si="4"/>
        <v>0.01246411366</v>
      </c>
    </row>
    <row r="713">
      <c r="A713" s="58">
        <v>40727.0</v>
      </c>
      <c r="B713" s="34">
        <v>1.95946561</v>
      </c>
      <c r="C713" s="35">
        <v>1310.13</v>
      </c>
      <c r="D713" s="42">
        <f t="shared" ref="D713:E713" si="722">(B713-B714)/B714</f>
        <v>-0.02004670061</v>
      </c>
      <c r="E713" s="42">
        <f t="shared" si="722"/>
        <v>-0.008341217878</v>
      </c>
      <c r="F713" s="42">
        <f t="shared" si="4"/>
        <v>-0.01170548273</v>
      </c>
    </row>
    <row r="714">
      <c r="A714" s="58">
        <v>40636.0</v>
      </c>
      <c r="B714" s="34">
        <v>1.99954999</v>
      </c>
      <c r="C714" s="35">
        <v>1321.15</v>
      </c>
      <c r="D714" s="42">
        <f t="shared" ref="D714:E714" si="723">(B714-B715)/B715</f>
        <v>-0.0177351625</v>
      </c>
      <c r="E714" s="42">
        <f t="shared" si="723"/>
        <v>-0.007378077643</v>
      </c>
      <c r="F714" s="42">
        <f t="shared" si="4"/>
        <v>-0.01035708485</v>
      </c>
    </row>
    <row r="715">
      <c r="A715" s="58">
        <v>40605.0</v>
      </c>
      <c r="B715" s="34">
        <v>2.03565262</v>
      </c>
      <c r="C715" s="35">
        <v>1330.97</v>
      </c>
      <c r="D715" s="42">
        <f t="shared" ref="D715:E715" si="724">(B715-B716)/B716</f>
        <v>0.04129776559</v>
      </c>
      <c r="E715" s="42">
        <f t="shared" si="724"/>
        <v>0.01721897833</v>
      </c>
      <c r="F715" s="42">
        <f t="shared" si="4"/>
        <v>0.02407878726</v>
      </c>
    </row>
    <row r="716">
      <c r="A716" s="58">
        <v>40577.0</v>
      </c>
      <c r="B716" s="34">
        <v>1.95491884</v>
      </c>
      <c r="C716" s="35">
        <v>1308.44</v>
      </c>
      <c r="D716" s="42">
        <f t="shared" ref="D716:E716" si="725">(B716-B717)/B717</f>
        <v>0.003848730959</v>
      </c>
      <c r="E716" s="42">
        <f t="shared" si="725"/>
        <v>0.001615212083</v>
      </c>
      <c r="F716" s="42">
        <f t="shared" si="4"/>
        <v>0.002233518876</v>
      </c>
    </row>
    <row r="717">
      <c r="A717" s="58">
        <v>40546.0</v>
      </c>
      <c r="B717" s="34">
        <v>1.94742373</v>
      </c>
      <c r="C717" s="35">
        <v>1306.33</v>
      </c>
      <c r="D717" s="42">
        <f t="shared" ref="D717:E717" si="726">(B717-B718)/B718</f>
        <v>-0.03780297294</v>
      </c>
      <c r="E717" s="42">
        <f t="shared" si="726"/>
        <v>-0.01573966637</v>
      </c>
      <c r="F717" s="42">
        <f t="shared" si="4"/>
        <v>-0.02206330657</v>
      </c>
    </row>
    <row r="718">
      <c r="A718" s="41" t="s">
        <v>486</v>
      </c>
      <c r="B718" s="34">
        <v>2.02393447</v>
      </c>
      <c r="C718" s="35">
        <v>1327.22</v>
      </c>
      <c r="D718" s="42">
        <f t="shared" ref="D718:E718" si="727">(B718-B719)/B719</f>
        <v>0.01331888586</v>
      </c>
      <c r="E718" s="42">
        <f t="shared" si="727"/>
        <v>0.005561111616</v>
      </c>
      <c r="F718" s="42">
        <f t="shared" si="4"/>
        <v>0.007757774246</v>
      </c>
    </row>
    <row r="719">
      <c r="A719" s="41" t="s">
        <v>487</v>
      </c>
      <c r="B719" s="34">
        <v>1.99733223</v>
      </c>
      <c r="C719" s="35">
        <v>1319.88</v>
      </c>
      <c r="D719" s="42">
        <f t="shared" ref="D719:E719" si="728">(B719-B720)/B720</f>
        <v>0.02529341036</v>
      </c>
      <c r="E719" s="42">
        <f t="shared" si="728"/>
        <v>0.01055049384</v>
      </c>
      <c r="F719" s="42">
        <f t="shared" si="4"/>
        <v>0.01474291653</v>
      </c>
    </row>
    <row r="720">
      <c r="A720" s="41" t="s">
        <v>488</v>
      </c>
      <c r="B720" s="34">
        <v>1.94805917</v>
      </c>
      <c r="C720" s="35">
        <v>1306.1</v>
      </c>
      <c r="D720" s="42">
        <f t="shared" ref="D720:E720" si="729">(B720-B721)/B721</f>
        <v>-0.002414191868</v>
      </c>
      <c r="E720" s="42">
        <f t="shared" si="729"/>
        <v>-0.0009943399113</v>
      </c>
      <c r="F720" s="42">
        <f t="shared" si="4"/>
        <v>-0.001419851957</v>
      </c>
    </row>
    <row r="721">
      <c r="A721" s="41" t="s">
        <v>489</v>
      </c>
      <c r="B721" s="34">
        <v>1.95277354</v>
      </c>
      <c r="C721" s="35">
        <v>1307.4</v>
      </c>
      <c r="D721" s="42">
        <f t="shared" ref="D721:E721" si="730">(B721-B722)/B722</f>
        <v>-0.01469663855</v>
      </c>
      <c r="E721" s="42">
        <f t="shared" si="730"/>
        <v>-0.006112023353</v>
      </c>
      <c r="F721" s="42">
        <f t="shared" si="4"/>
        <v>-0.0085846152</v>
      </c>
    </row>
    <row r="722">
      <c r="A722" s="41" t="s">
        <v>490</v>
      </c>
      <c r="B722" s="34">
        <v>1.98190082</v>
      </c>
      <c r="C722" s="35">
        <v>1315.44</v>
      </c>
      <c r="D722" s="42">
        <f t="shared" ref="D722:E722" si="731">(B722-B723)/B723</f>
        <v>-0.04929620894</v>
      </c>
      <c r="E722" s="42">
        <f t="shared" si="731"/>
        <v>-0.02052851431</v>
      </c>
      <c r="F722" s="42">
        <f t="shared" si="4"/>
        <v>-0.02876769463</v>
      </c>
    </row>
    <row r="723">
      <c r="A723" s="41" t="s">
        <v>491</v>
      </c>
      <c r="B723" s="34">
        <v>2.084667</v>
      </c>
      <c r="C723" s="35">
        <v>1343.01</v>
      </c>
      <c r="D723" s="42">
        <f t="shared" ref="D723:E723" si="732">(B723-B724)/B724</f>
        <v>0.004591635204</v>
      </c>
      <c r="E723" s="42">
        <f t="shared" si="732"/>
        <v>0.001924755489</v>
      </c>
      <c r="F723" s="42">
        <f t="shared" si="4"/>
        <v>0.002666879715</v>
      </c>
    </row>
    <row r="724">
      <c r="A724" s="41" t="s">
        <v>492</v>
      </c>
      <c r="B724" s="34">
        <v>2.07513872</v>
      </c>
      <c r="C724" s="35">
        <v>1340.43</v>
      </c>
      <c r="D724" s="42">
        <f t="shared" ref="D724:E724" si="733">(B724-B725)/B725</f>
        <v>0.007353685469</v>
      </c>
      <c r="E724" s="42">
        <f t="shared" si="733"/>
        <v>0.003075610632</v>
      </c>
      <c r="F724" s="42">
        <f t="shared" si="4"/>
        <v>0.004278074837</v>
      </c>
    </row>
    <row r="725">
      <c r="A725" s="41" t="s">
        <v>493</v>
      </c>
      <c r="B725" s="34">
        <v>2.0599902</v>
      </c>
      <c r="C725" s="35">
        <v>1336.32</v>
      </c>
      <c r="D725" s="42">
        <f t="shared" ref="D725:E725" si="734">(B725-B726)/B726</f>
        <v>0.01499018544</v>
      </c>
      <c r="E725" s="42">
        <f t="shared" si="734"/>
        <v>0.006257483001</v>
      </c>
      <c r="F725" s="42">
        <f t="shared" si="4"/>
        <v>0.008732702441</v>
      </c>
    </row>
    <row r="726">
      <c r="A726" s="41" t="s">
        <v>494</v>
      </c>
      <c r="B726" s="34">
        <v>2.02956662</v>
      </c>
      <c r="C726" s="35">
        <v>1328.01</v>
      </c>
      <c r="D726" s="42">
        <f t="shared" ref="D726:E726" si="735">(B726-B727)/B727</f>
        <v>-0.007791681557</v>
      </c>
      <c r="E726" s="42">
        <f t="shared" si="735"/>
        <v>-0.003234958569</v>
      </c>
      <c r="F726" s="42">
        <f t="shared" si="4"/>
        <v>-0.004556722989</v>
      </c>
    </row>
    <row r="727">
      <c r="A727" s="41" t="s">
        <v>495</v>
      </c>
      <c r="B727" s="34">
        <v>2.04550454</v>
      </c>
      <c r="C727" s="35">
        <v>1332.32</v>
      </c>
      <c r="D727" s="42">
        <f t="shared" ref="D727:E727" si="736">(B727-B728)/B728</f>
        <v>0.005696180709</v>
      </c>
      <c r="E727" s="42">
        <f t="shared" si="736"/>
        <v>0.002384982884</v>
      </c>
      <c r="F727" s="42">
        <f t="shared" si="4"/>
        <v>0.003311197825</v>
      </c>
    </row>
    <row r="728">
      <c r="A728" s="58">
        <v>40849.0</v>
      </c>
      <c r="B728" s="34">
        <v>2.03391897</v>
      </c>
      <c r="C728" s="35">
        <v>1329.15</v>
      </c>
      <c r="D728" s="42">
        <f t="shared" ref="D728:E728" si="737">(B728-B729)/B729</f>
        <v>0.01318986146</v>
      </c>
      <c r="E728" s="42">
        <f t="shared" si="737"/>
        <v>0.005507349437</v>
      </c>
      <c r="F728" s="42">
        <f t="shared" si="4"/>
        <v>0.007682512024</v>
      </c>
    </row>
    <row r="729">
      <c r="A729" s="58">
        <v>40818.0</v>
      </c>
      <c r="B729" s="34">
        <v>2.0074411</v>
      </c>
      <c r="C729" s="35">
        <v>1321.87</v>
      </c>
      <c r="D729" s="42">
        <f t="shared" ref="D729:E729" si="738">(B729-B730)/B730</f>
        <v>0.001771023447</v>
      </c>
      <c r="E729" s="42">
        <f t="shared" si="738"/>
        <v>0.0007495003331</v>
      </c>
      <c r="F729" s="42">
        <f t="shared" si="4"/>
        <v>0.001021523114</v>
      </c>
    </row>
    <row r="730">
      <c r="A730" s="58">
        <v>40788.0</v>
      </c>
      <c r="B730" s="34">
        <v>2.00389216</v>
      </c>
      <c r="C730" s="35">
        <v>1320.88</v>
      </c>
      <c r="D730" s="42">
        <f t="shared" ref="D730:E730" si="739">(B730-B731)/B731</f>
        <v>-0.006713722518</v>
      </c>
      <c r="E730" s="42">
        <f t="shared" si="739"/>
        <v>-0.002785809734</v>
      </c>
      <c r="F730" s="42">
        <f t="shared" si="4"/>
        <v>-0.003927912784</v>
      </c>
    </row>
    <row r="731">
      <c r="A731" s="58">
        <v>40757.0</v>
      </c>
      <c r="B731" s="34">
        <v>2.01743667</v>
      </c>
      <c r="C731" s="35">
        <v>1324.57</v>
      </c>
      <c r="D731" s="42">
        <f t="shared" ref="D731:E731" si="740">(B731-B732)/B732</f>
        <v>0.01001581647</v>
      </c>
      <c r="E731" s="42">
        <f t="shared" si="740"/>
        <v>0.004184829991</v>
      </c>
      <c r="F731" s="42">
        <f t="shared" si="4"/>
        <v>0.005830986477</v>
      </c>
    </row>
    <row r="732">
      <c r="A732" s="58">
        <v>40726.0</v>
      </c>
      <c r="B732" s="34">
        <v>1.99743077</v>
      </c>
      <c r="C732" s="35">
        <v>1319.05</v>
      </c>
      <c r="D732" s="42">
        <f t="shared" ref="D732:E732" si="741">(B732-B733)/B733</f>
        <v>0.01494853273</v>
      </c>
      <c r="E732" s="42">
        <f t="shared" si="741"/>
        <v>0.0062401306</v>
      </c>
      <c r="F732" s="42">
        <f t="shared" si="4"/>
        <v>0.008708402129</v>
      </c>
    </row>
    <row r="733">
      <c r="A733" s="58">
        <v>40635.0</v>
      </c>
      <c r="B733" s="34">
        <v>1.96801188</v>
      </c>
      <c r="C733" s="35">
        <v>1310.87</v>
      </c>
      <c r="D733" s="42">
        <f t="shared" ref="D733:E733" si="742">(B733-B734)/B734</f>
        <v>0.006894417203</v>
      </c>
      <c r="E733" s="42">
        <f t="shared" si="742"/>
        <v>0.002884247571</v>
      </c>
      <c r="F733" s="42">
        <f t="shared" si="4"/>
        <v>0.004010169632</v>
      </c>
    </row>
    <row r="734">
      <c r="A734" s="58">
        <v>40604.0</v>
      </c>
      <c r="B734" s="34">
        <v>1.95453649</v>
      </c>
      <c r="C734" s="35">
        <v>1307.1</v>
      </c>
      <c r="D734" s="42">
        <f t="shared" ref="D734:E734" si="743">(B734-B735)/B735</f>
        <v>0.005622402171</v>
      </c>
      <c r="E734" s="42">
        <f t="shared" si="743"/>
        <v>0.002354240317</v>
      </c>
      <c r="F734" s="42">
        <f t="shared" si="4"/>
        <v>0.003268161855</v>
      </c>
    </row>
    <row r="735">
      <c r="A735" s="58">
        <v>40576.0</v>
      </c>
      <c r="B735" s="34">
        <v>1.94360874</v>
      </c>
      <c r="C735" s="35">
        <v>1304.03</v>
      </c>
      <c r="D735" s="42">
        <f t="shared" ref="D735:E735" si="744">(B735-B736)/B736</f>
        <v>-0.006561936603</v>
      </c>
      <c r="E735" s="42">
        <f t="shared" si="744"/>
        <v>-0.002722565942</v>
      </c>
      <c r="F735" s="42">
        <f t="shared" si="4"/>
        <v>-0.003839370661</v>
      </c>
    </row>
    <row r="736">
      <c r="A736" s="58">
        <v>40545.0</v>
      </c>
      <c r="B736" s="34">
        <v>1.95644682</v>
      </c>
      <c r="C736" s="35">
        <v>1307.59</v>
      </c>
      <c r="D736" s="42">
        <f t="shared" ref="D736:E736" si="745">(B736-B737)/B737</f>
        <v>0.04003691181</v>
      </c>
      <c r="E736" s="42">
        <f t="shared" si="745"/>
        <v>0.01669362112</v>
      </c>
      <c r="F736" s="42">
        <f t="shared" si="4"/>
        <v>0.02334329069</v>
      </c>
    </row>
    <row r="737">
      <c r="A737" s="41" t="s">
        <v>496</v>
      </c>
      <c r="B737" s="34">
        <v>1.8811321</v>
      </c>
      <c r="C737" s="35">
        <v>1286.12</v>
      </c>
      <c r="D737" s="42">
        <f t="shared" ref="D737:E737" si="746">(B737-B738)/B738</f>
        <v>0.01836230571</v>
      </c>
      <c r="E737" s="42">
        <f t="shared" si="746"/>
        <v>0.007662535061</v>
      </c>
      <c r="F737" s="42">
        <f t="shared" si="4"/>
        <v>0.01069977065</v>
      </c>
    </row>
    <row r="738">
      <c r="A738" s="41" t="s">
        <v>497</v>
      </c>
      <c r="B738" s="34">
        <v>1.84721301</v>
      </c>
      <c r="C738" s="35">
        <v>1276.34</v>
      </c>
      <c r="D738" s="42">
        <f t="shared" ref="D738:E738" si="747">(B738-B739)/B739</f>
        <v>-0.0428737071</v>
      </c>
      <c r="E738" s="42">
        <f t="shared" si="747"/>
        <v>-0.01785247087</v>
      </c>
      <c r="F738" s="42">
        <f t="shared" si="4"/>
        <v>-0.02502123623</v>
      </c>
    </row>
    <row r="739">
      <c r="A739" s="41" t="s">
        <v>498</v>
      </c>
      <c r="B739" s="34">
        <v>1.92995744</v>
      </c>
      <c r="C739" s="35">
        <v>1299.54</v>
      </c>
      <c r="D739" s="42">
        <f t="shared" ref="D739:E739" si="748">(B739-B740)/B740</f>
        <v>0.005358491396</v>
      </c>
      <c r="E739" s="42">
        <f t="shared" si="748"/>
        <v>0.002244279401</v>
      </c>
      <c r="F739" s="42">
        <f t="shared" si="4"/>
        <v>0.003114211994</v>
      </c>
    </row>
    <row r="740">
      <c r="A740" s="41" t="s">
        <v>499</v>
      </c>
      <c r="B740" s="34">
        <v>1.9196709</v>
      </c>
      <c r="C740" s="35">
        <v>1296.63</v>
      </c>
      <c r="D740" s="42">
        <f t="shared" ref="D740:E740" si="749">(B740-B741)/B741</f>
        <v>0.01010249352</v>
      </c>
      <c r="E740" s="42">
        <f t="shared" si="749"/>
        <v>0.004220945182</v>
      </c>
      <c r="F740" s="42">
        <f t="shared" si="4"/>
        <v>0.005881548336</v>
      </c>
    </row>
    <row r="741">
      <c r="A741" s="41" t="s">
        <v>500</v>
      </c>
      <c r="B741" s="34">
        <v>1.9004714</v>
      </c>
      <c r="C741" s="35">
        <v>1291.18</v>
      </c>
      <c r="D741" s="42">
        <f t="shared" ref="D741:E741" si="750">(B741-B742)/B742</f>
        <v>0.0006043678151</v>
      </c>
      <c r="E741" s="42">
        <f t="shared" si="750"/>
        <v>0.0002633943789</v>
      </c>
      <c r="F741" s="42">
        <f t="shared" si="4"/>
        <v>0.0003409734363</v>
      </c>
    </row>
    <row r="742">
      <c r="A742" s="41" t="s">
        <v>501</v>
      </c>
      <c r="B742" s="34">
        <v>1.89932351</v>
      </c>
      <c r="C742" s="35">
        <v>1290.84</v>
      </c>
      <c r="D742" s="42">
        <f t="shared" ref="D742:E742" si="751">(B742-B743)/B743</f>
        <v>0.01397931467</v>
      </c>
      <c r="E742" s="42">
        <f t="shared" si="751"/>
        <v>0.00583628784</v>
      </c>
      <c r="F742" s="42">
        <f t="shared" si="4"/>
        <v>0.008143026832</v>
      </c>
    </row>
    <row r="743">
      <c r="A743" s="41" t="s">
        <v>502</v>
      </c>
      <c r="B743" s="34">
        <v>1.87313832</v>
      </c>
      <c r="C743" s="35">
        <v>1283.35</v>
      </c>
      <c r="D743" s="42">
        <f t="shared" ref="D743:E743" si="752">(B743-B744)/B744</f>
        <v>0.005764792043</v>
      </c>
      <c r="E743" s="42">
        <f t="shared" si="752"/>
        <v>0.002413572243</v>
      </c>
      <c r="F743" s="42">
        <f t="shared" si="4"/>
        <v>0.0033512198</v>
      </c>
    </row>
    <row r="744">
      <c r="A744" s="41" t="s">
        <v>503</v>
      </c>
      <c r="B744" s="34">
        <v>1.86240196</v>
      </c>
      <c r="C744" s="35">
        <v>1280.26</v>
      </c>
      <c r="D744" s="42">
        <f t="shared" ref="D744:E744" si="753">(B744-B745)/B745</f>
        <v>-0.003135612648</v>
      </c>
      <c r="E744" s="42">
        <f t="shared" si="753"/>
        <v>-0.001294932601</v>
      </c>
      <c r="F744" s="42">
        <f t="shared" si="4"/>
        <v>-0.001840680047</v>
      </c>
    </row>
    <row r="745">
      <c r="A745" s="41" t="s">
        <v>504</v>
      </c>
      <c r="B745" s="34">
        <v>1.8682601</v>
      </c>
      <c r="C745" s="35">
        <v>1281.92</v>
      </c>
      <c r="D745" s="42">
        <f t="shared" ref="D745:E745" si="754">(B745-B746)/B746</f>
        <v>-0.02430539903</v>
      </c>
      <c r="E745" s="42">
        <f t="shared" si="754"/>
        <v>-0.01011567389</v>
      </c>
      <c r="F745" s="42">
        <f t="shared" si="4"/>
        <v>-0.01418972514</v>
      </c>
    </row>
    <row r="746">
      <c r="A746" s="41" t="s">
        <v>505</v>
      </c>
      <c r="B746" s="34">
        <v>1.91480008</v>
      </c>
      <c r="C746" s="35">
        <v>1295.02</v>
      </c>
      <c r="D746" s="42">
        <f t="shared" ref="D746:E746" si="755">(B746-B747)/B747</f>
        <v>0.003275557281</v>
      </c>
      <c r="E746" s="42">
        <f t="shared" si="755"/>
        <v>0.001376387987</v>
      </c>
      <c r="F746" s="42">
        <f t="shared" si="4"/>
        <v>0.001899169294</v>
      </c>
    </row>
    <row r="747">
      <c r="A747" s="41" t="s">
        <v>506</v>
      </c>
      <c r="B747" s="34">
        <v>1.90854852</v>
      </c>
      <c r="C747" s="35">
        <v>1293.24</v>
      </c>
      <c r="D747" s="42">
        <f t="shared" ref="D747:E747" si="756">(B747-B748)/B748</f>
        <v>0.01769515999</v>
      </c>
      <c r="E747" s="42">
        <f t="shared" si="756"/>
        <v>0.007384557861</v>
      </c>
      <c r="F747" s="42">
        <f t="shared" si="4"/>
        <v>0.01031060213</v>
      </c>
    </row>
    <row r="748">
      <c r="A748" s="41" t="s">
        <v>507</v>
      </c>
      <c r="B748" s="34">
        <v>1.87536366</v>
      </c>
      <c r="C748" s="35">
        <v>1283.76</v>
      </c>
      <c r="D748" s="42">
        <f t="shared" ref="D748:E748" si="757">(B748-B749)/B749</f>
        <v>-0.004133658218</v>
      </c>
      <c r="E748" s="42">
        <f t="shared" si="757"/>
        <v>-0.001710784161</v>
      </c>
      <c r="F748" s="42">
        <f t="shared" si="4"/>
        <v>-0.002422874057</v>
      </c>
    </row>
    <row r="749">
      <c r="A749" s="58">
        <v>40878.0</v>
      </c>
      <c r="B749" s="34">
        <v>1.88314795</v>
      </c>
      <c r="C749" s="35">
        <v>1285.96</v>
      </c>
      <c r="D749" s="42">
        <f t="shared" ref="D749:E749" si="758">(B749-B750)/B750</f>
        <v>0.02159045057</v>
      </c>
      <c r="E749" s="42">
        <f t="shared" si="758"/>
        <v>0.009007595255</v>
      </c>
      <c r="F749" s="42">
        <f t="shared" si="4"/>
        <v>0.01258285531</v>
      </c>
    </row>
    <row r="750">
      <c r="A750" s="58">
        <v>40848.0</v>
      </c>
      <c r="B750" s="34">
        <v>1.84334921</v>
      </c>
      <c r="C750" s="35">
        <v>1274.48</v>
      </c>
      <c r="D750" s="42">
        <f t="shared" ref="D750:E750" si="759">(B750-B751)/B751</f>
        <v>0.008912560097</v>
      </c>
      <c r="E750" s="42">
        <f t="shared" si="759"/>
        <v>0.003725142745</v>
      </c>
      <c r="F750" s="42">
        <f t="shared" si="4"/>
        <v>0.005187417352</v>
      </c>
    </row>
    <row r="751">
      <c r="A751" s="58">
        <v>40817.0</v>
      </c>
      <c r="B751" s="34">
        <v>1.82706538</v>
      </c>
      <c r="C751" s="35">
        <v>1269.75</v>
      </c>
      <c r="D751" s="42">
        <f t="shared" ref="D751:E751" si="760">(B751-B752)/B752</f>
        <v>-0.003330959306</v>
      </c>
      <c r="E751" s="42">
        <f t="shared" si="760"/>
        <v>-0.001376327173</v>
      </c>
      <c r="F751" s="42">
        <f t="shared" si="4"/>
        <v>-0.001954632133</v>
      </c>
    </row>
    <row r="752">
      <c r="A752" s="58">
        <v>40725.0</v>
      </c>
      <c r="B752" s="34">
        <v>1.8331716</v>
      </c>
      <c r="C752" s="35">
        <v>1271.5</v>
      </c>
      <c r="D752" s="42">
        <f t="shared" ref="D752:E752" si="761">(B752-B753)/B753</f>
        <v>-0.004455299904</v>
      </c>
      <c r="E752" s="42">
        <f t="shared" si="761"/>
        <v>-0.001844801193</v>
      </c>
      <c r="F752" s="42">
        <f t="shared" si="4"/>
        <v>-0.002610498711</v>
      </c>
    </row>
    <row r="753">
      <c r="A753" s="58">
        <v>40695.0</v>
      </c>
      <c r="B753" s="34">
        <v>1.84137548</v>
      </c>
      <c r="C753" s="35">
        <v>1273.85</v>
      </c>
      <c r="D753" s="42">
        <f t="shared" ref="D753:E753" si="762">(B753-B754)/B754</f>
        <v>-0.005122724479</v>
      </c>
      <c r="E753" s="42">
        <f t="shared" si="762"/>
        <v>-0.002122892774</v>
      </c>
      <c r="F753" s="42">
        <f t="shared" si="4"/>
        <v>-0.002999831705</v>
      </c>
    </row>
    <row r="754">
      <c r="A754" s="58">
        <v>40664.0</v>
      </c>
      <c r="B754" s="34">
        <v>1.85085691</v>
      </c>
      <c r="C754" s="35">
        <v>1276.56</v>
      </c>
      <c r="D754" s="42">
        <f t="shared" ref="D754:E754" si="763">(B754-B755)/B755</f>
        <v>0.01198922675</v>
      </c>
      <c r="E754" s="42">
        <f t="shared" si="763"/>
        <v>0.005007085498</v>
      </c>
      <c r="F754" s="42">
        <f t="shared" si="4"/>
        <v>0.006982141249</v>
      </c>
    </row>
    <row r="755">
      <c r="A755" s="58">
        <v>40634.0</v>
      </c>
      <c r="B755" s="34">
        <v>1.82892946</v>
      </c>
      <c r="C755" s="35">
        <v>1270.2</v>
      </c>
      <c r="D755" s="42">
        <f t="shared" ref="D755:E755" si="764">(B755-B756)/B756</f>
        <v>-0.003179038609</v>
      </c>
      <c r="E755" s="42">
        <f t="shared" si="764"/>
        <v>-0.001313027275</v>
      </c>
      <c r="F755" s="42">
        <f t="shared" si="4"/>
        <v>-0.001866011335</v>
      </c>
    </row>
    <row r="756">
      <c r="A756" s="58">
        <v>40603.0</v>
      </c>
      <c r="B756" s="34">
        <v>1.83476224</v>
      </c>
      <c r="C756" s="35">
        <v>1271.87</v>
      </c>
      <c r="D756" s="42">
        <f t="shared" ref="D756:E756" si="765">(B756-B757)/B757</f>
        <v>0.02712784551</v>
      </c>
      <c r="E756" s="42">
        <f t="shared" si="765"/>
        <v>0.01131484368</v>
      </c>
      <c r="F756" s="42">
        <f t="shared" si="4"/>
        <v>0.01581300184</v>
      </c>
    </row>
    <row r="757">
      <c r="A757" s="41" t="s">
        <v>57</v>
      </c>
      <c r="B757" s="34">
        <v>1.78630367</v>
      </c>
      <c r="C757" s="35">
        <v>1257.64</v>
      </c>
      <c r="D757" s="42">
        <f t="shared" ref="D757:E757" si="766">(B757-B758)/B758</f>
        <v>-0.0004856892092</v>
      </c>
      <c r="E757" s="42">
        <f t="shared" si="766"/>
        <v>-0.0001907972144</v>
      </c>
      <c r="F757" s="42">
        <f t="shared" si="4"/>
        <v>-0.0002948919949</v>
      </c>
    </row>
    <row r="758">
      <c r="A758" s="41" t="s">
        <v>508</v>
      </c>
      <c r="B758" s="34">
        <v>1.78717168</v>
      </c>
      <c r="C758" s="35">
        <v>1257.88</v>
      </c>
      <c r="D758" s="42">
        <f t="shared" ref="D758:E758" si="767">(B758-B759)/B759</f>
        <v>-0.003647459597</v>
      </c>
      <c r="E758" s="42">
        <f t="shared" si="767"/>
        <v>-0.001508199844</v>
      </c>
      <c r="F758" s="42">
        <f t="shared" si="4"/>
        <v>-0.002139259753</v>
      </c>
    </row>
    <row r="759">
      <c r="A759" s="41" t="s">
        <v>509</v>
      </c>
      <c r="B759" s="34">
        <v>1.79371418</v>
      </c>
      <c r="C759" s="35">
        <v>1259.78</v>
      </c>
      <c r="D759" s="42">
        <f t="shared" ref="D759:E759" si="768">(B759-B760)/B760</f>
        <v>0.002394131025</v>
      </c>
      <c r="E759" s="42">
        <f t="shared" si="768"/>
        <v>0.001009129844</v>
      </c>
      <c r="F759" s="42">
        <f t="shared" si="4"/>
        <v>0.001385001181</v>
      </c>
    </row>
    <row r="760">
      <c r="A760" s="41" t="s">
        <v>510</v>
      </c>
      <c r="B760" s="34">
        <v>1.78943005</v>
      </c>
      <c r="C760" s="35">
        <v>1258.51</v>
      </c>
      <c r="D760" s="42">
        <f t="shared" ref="D760:E760" si="769">(B760-B761)/B761</f>
        <v>0.001823457149</v>
      </c>
      <c r="E760" s="42">
        <f t="shared" si="769"/>
        <v>0.0007713472335</v>
      </c>
      <c r="F760" s="42">
        <f t="shared" si="4"/>
        <v>0.001052109916</v>
      </c>
    </row>
    <row r="761">
      <c r="A761" s="41" t="s">
        <v>511</v>
      </c>
      <c r="B761" s="34">
        <v>1.78617304</v>
      </c>
      <c r="C761" s="35">
        <v>1257.54</v>
      </c>
      <c r="D761" s="42">
        <f t="shared" ref="D761:E761" si="770">(B761-B762)/B762</f>
        <v>0.001442660983</v>
      </c>
      <c r="E761" s="42">
        <f t="shared" si="770"/>
        <v>0.0006126817158</v>
      </c>
      <c r="F761" s="42">
        <f t="shared" si="4"/>
        <v>0.0008299792675</v>
      </c>
    </row>
    <row r="762">
      <c r="A762" s="41" t="s">
        <v>512</v>
      </c>
      <c r="B762" s="34">
        <v>1.78359991</v>
      </c>
      <c r="C762" s="35">
        <v>1256.77</v>
      </c>
      <c r="D762" s="42">
        <f t="shared" ref="D762:E762" si="771">(B762-B763)/B763</f>
        <v>-0.003974269073</v>
      </c>
      <c r="E762" s="42">
        <f t="shared" si="771"/>
        <v>-0.001644371008</v>
      </c>
      <c r="F762" s="42">
        <f t="shared" si="4"/>
        <v>-0.002329898065</v>
      </c>
    </row>
    <row r="763">
      <c r="A763" s="41" t="s">
        <v>513</v>
      </c>
      <c r="B763" s="34">
        <v>1.7907167</v>
      </c>
      <c r="C763" s="35">
        <v>1258.84</v>
      </c>
      <c r="D763" s="42">
        <f t="shared" ref="D763:E763" si="772">(B763-B764)/B764</f>
        <v>0.00808317314</v>
      </c>
      <c r="E763" s="42">
        <f t="shared" si="772"/>
        <v>0.003379563207</v>
      </c>
      <c r="F763" s="42">
        <f t="shared" si="4"/>
        <v>0.004703609933</v>
      </c>
    </row>
    <row r="764">
      <c r="A764" s="41" t="s">
        <v>514</v>
      </c>
      <c r="B764" s="34">
        <v>1.77635809</v>
      </c>
      <c r="C764" s="35">
        <v>1254.6</v>
      </c>
      <c r="D764" s="42">
        <f t="shared" ref="D764:E764" si="773">(B764-B765)/B765</f>
        <v>0.01444442701</v>
      </c>
      <c r="E764" s="42">
        <f t="shared" si="773"/>
        <v>0.006030086282</v>
      </c>
      <c r="F764" s="42">
        <f t="shared" si="4"/>
        <v>0.008414340726</v>
      </c>
    </row>
    <row r="765">
      <c r="A765" s="41" t="s">
        <v>515</v>
      </c>
      <c r="B765" s="34">
        <v>1.75106496</v>
      </c>
      <c r="C765" s="35">
        <v>1247.08</v>
      </c>
      <c r="D765" s="42">
        <f t="shared" ref="D765:E765" si="774">(B765-B766)/B766</f>
        <v>0.006088424767</v>
      </c>
      <c r="E765" s="42">
        <f t="shared" si="774"/>
        <v>0.002548415882</v>
      </c>
      <c r="F765" s="42">
        <f t="shared" si="4"/>
        <v>0.003540008885</v>
      </c>
    </row>
    <row r="766">
      <c r="A766" s="41" t="s">
        <v>516</v>
      </c>
      <c r="B766" s="34">
        <v>1.74046825</v>
      </c>
      <c r="C766" s="35">
        <v>1243.91</v>
      </c>
      <c r="D766" s="42">
        <f t="shared" ref="D766:E766" si="775">(B766-B767)/B767</f>
        <v>0.00198047457</v>
      </c>
      <c r="E766" s="42">
        <f t="shared" si="775"/>
        <v>0.0008367729529</v>
      </c>
      <c r="F766" s="42">
        <f t="shared" si="4"/>
        <v>0.001143701618</v>
      </c>
    </row>
    <row r="767">
      <c r="A767" s="41" t="s">
        <v>517</v>
      </c>
      <c r="B767" s="34">
        <v>1.73702811</v>
      </c>
      <c r="C767" s="35">
        <v>1242.87</v>
      </c>
      <c r="D767" s="42">
        <f t="shared" ref="D767:E767" si="776">(B767-B768)/B768</f>
        <v>0.01481642472</v>
      </c>
      <c r="E767" s="42">
        <f t="shared" si="776"/>
        <v>0.00618508294</v>
      </c>
      <c r="F767" s="42">
        <f t="shared" si="4"/>
        <v>0.008631341784</v>
      </c>
    </row>
    <row r="768">
      <c r="A768" s="41" t="s">
        <v>518</v>
      </c>
      <c r="B768" s="34">
        <v>1.71166732</v>
      </c>
      <c r="C768" s="35">
        <v>1235.23</v>
      </c>
      <c r="D768" s="42">
        <f t="shared" ref="D768:E768" si="777">(B768-B769)/B769</f>
        <v>-0.01232169663</v>
      </c>
      <c r="E768" s="42">
        <f t="shared" si="777"/>
        <v>-0.005122463937</v>
      </c>
      <c r="F768" s="42">
        <f t="shared" si="4"/>
        <v>-0.007199232692</v>
      </c>
    </row>
    <row r="769">
      <c r="A769" s="41" t="s">
        <v>519</v>
      </c>
      <c r="B769" s="34">
        <v>1.73302108</v>
      </c>
      <c r="C769" s="35">
        <v>1241.59</v>
      </c>
      <c r="D769" s="42">
        <f t="shared" ref="D769:E769" si="778">(B769-B770)/B770</f>
        <v>0.00215851215</v>
      </c>
      <c r="E769" s="42">
        <f t="shared" si="778"/>
        <v>0.0009109523886</v>
      </c>
      <c r="F769" s="42">
        <f t="shared" si="4"/>
        <v>0.001247559761</v>
      </c>
    </row>
    <row r="770">
      <c r="A770" s="41" t="s">
        <v>520</v>
      </c>
      <c r="B770" s="34">
        <v>1.72928839</v>
      </c>
      <c r="C770" s="35">
        <v>1240.46</v>
      </c>
      <c r="D770" s="42">
        <f t="shared" ref="D770:E770" si="779">(B770-B771)/B771</f>
        <v>0.00008831001574</v>
      </c>
      <c r="E770" s="42">
        <f t="shared" si="779"/>
        <v>0.00004837149307</v>
      </c>
      <c r="F770" s="42">
        <f t="shared" si="4"/>
        <v>0.00003993852267</v>
      </c>
    </row>
    <row r="771">
      <c r="A771" s="57">
        <v>40463.0</v>
      </c>
      <c r="B771" s="34">
        <v>1.72913569</v>
      </c>
      <c r="C771" s="35">
        <v>1240.4</v>
      </c>
      <c r="D771" s="42">
        <f t="shared" ref="D771:E771" si="780">(B771-B772)/B772</f>
        <v>0.01437611909</v>
      </c>
      <c r="E771" s="42">
        <f t="shared" si="780"/>
        <v>0.00600162206</v>
      </c>
      <c r="F771" s="42">
        <f t="shared" si="4"/>
        <v>0.008374497028</v>
      </c>
    </row>
    <row r="772">
      <c r="A772" s="58">
        <v>40433.0</v>
      </c>
      <c r="B772" s="34">
        <v>1.70462973</v>
      </c>
      <c r="C772" s="35">
        <v>1233.0</v>
      </c>
      <c r="D772" s="42">
        <f t="shared" ref="D772:E772" si="781">(B772-B773)/B773</f>
        <v>0.009194874275</v>
      </c>
      <c r="E772" s="42">
        <f t="shared" si="781"/>
        <v>0.003842772006</v>
      </c>
      <c r="F772" s="42">
        <f t="shared" si="4"/>
        <v>0.005352102268</v>
      </c>
    </row>
    <row r="773">
      <c r="A773" s="58">
        <v>40402.0</v>
      </c>
      <c r="B773" s="34">
        <v>1.68909868</v>
      </c>
      <c r="C773" s="35">
        <v>1228.28</v>
      </c>
      <c r="D773" s="42">
        <f t="shared" ref="D773:E773" si="782">(B773-B774)/B774</f>
        <v>0.008856387494</v>
      </c>
      <c r="E773" s="42">
        <f t="shared" si="782"/>
        <v>0.003701736466</v>
      </c>
      <c r="F773" s="42">
        <f t="shared" si="4"/>
        <v>0.005154651028</v>
      </c>
    </row>
    <row r="774">
      <c r="A774" s="58">
        <v>40371.0</v>
      </c>
      <c r="B774" s="34">
        <v>1.67427069</v>
      </c>
      <c r="C774" s="35">
        <v>1223.75</v>
      </c>
      <c r="D774" s="42">
        <f t="shared" ref="D774:E774" si="783">(B774-B775)/B775</f>
        <v>0.001208407884</v>
      </c>
      <c r="E774" s="42">
        <f t="shared" si="783"/>
        <v>0.0005150761986</v>
      </c>
      <c r="F774" s="42">
        <f t="shared" si="4"/>
        <v>0.0006933316858</v>
      </c>
    </row>
    <row r="775">
      <c r="A775" s="58">
        <v>40341.0</v>
      </c>
      <c r="B775" s="34">
        <v>1.67224993</v>
      </c>
      <c r="C775" s="35">
        <v>1223.12</v>
      </c>
      <c r="D775" s="42">
        <f t="shared" ref="D775:E775" si="784">(B775-B776)/B776</f>
        <v>-0.00314361632</v>
      </c>
      <c r="E775" s="42">
        <f t="shared" si="784"/>
        <v>-0.001298266528</v>
      </c>
      <c r="F775" s="42">
        <f t="shared" si="4"/>
        <v>-0.001845349791</v>
      </c>
    </row>
    <row r="776">
      <c r="A776" s="58">
        <v>40249.0</v>
      </c>
      <c r="B776" s="34">
        <v>1.67752342</v>
      </c>
      <c r="C776" s="35">
        <v>1224.71</v>
      </c>
      <c r="D776" s="42">
        <f t="shared" ref="D776:E776" si="785">(B776-B777)/B777</f>
        <v>0.006220123027</v>
      </c>
      <c r="E776" s="42">
        <f t="shared" si="785"/>
        <v>0.002603292592</v>
      </c>
      <c r="F776" s="42">
        <f t="shared" si="4"/>
        <v>0.003616830435</v>
      </c>
    </row>
    <row r="777">
      <c r="A777" s="58">
        <v>40221.0</v>
      </c>
      <c r="B777" s="34">
        <v>1.66715352</v>
      </c>
      <c r="C777" s="35">
        <v>1221.53</v>
      </c>
      <c r="D777" s="42">
        <f t="shared" ref="D777:E777" si="786">(B777-B778)/B778</f>
        <v>0.03073660388</v>
      </c>
      <c r="E777" s="42">
        <f t="shared" si="786"/>
        <v>0.01281849312</v>
      </c>
      <c r="F777" s="42">
        <f t="shared" si="4"/>
        <v>0.01791811076</v>
      </c>
    </row>
    <row r="778">
      <c r="A778" s="58">
        <v>40190.0</v>
      </c>
      <c r="B778" s="34">
        <v>1.61743894</v>
      </c>
      <c r="C778" s="35">
        <v>1206.07</v>
      </c>
      <c r="D778" s="42">
        <f t="shared" ref="D778:E778" si="787">(B778-B779)/B779</f>
        <v>0.05185312725</v>
      </c>
      <c r="E778" s="42">
        <f t="shared" si="787"/>
        <v>0.0216170429</v>
      </c>
      <c r="F778" s="42">
        <f t="shared" si="4"/>
        <v>0.03023608435</v>
      </c>
    </row>
    <row r="779">
      <c r="A779" s="41" t="s">
        <v>521</v>
      </c>
      <c r="B779" s="34">
        <v>1.53770417</v>
      </c>
      <c r="C779" s="35">
        <v>1180.55</v>
      </c>
      <c r="D779" s="42">
        <f t="shared" ref="D779:E779" si="788">(B779-B780)/B780</f>
        <v>-0.01459637892</v>
      </c>
      <c r="E779" s="42">
        <f t="shared" si="788"/>
        <v>-0.006070249882</v>
      </c>
      <c r="F779" s="42">
        <f t="shared" si="4"/>
        <v>-0.008526129037</v>
      </c>
    </row>
    <row r="780">
      <c r="A780" s="41" t="s">
        <v>522</v>
      </c>
      <c r="B780" s="34">
        <v>1.56048155</v>
      </c>
      <c r="C780" s="35">
        <v>1187.76</v>
      </c>
      <c r="D780" s="42">
        <f t="shared" ref="D780:E780" si="789">(B780-B781)/B781</f>
        <v>-0.003337011482</v>
      </c>
      <c r="E780" s="42">
        <f t="shared" si="789"/>
        <v>-0.001378846477</v>
      </c>
      <c r="F780" s="42">
        <f t="shared" si="4"/>
        <v>-0.001958165004</v>
      </c>
    </row>
    <row r="781">
      <c r="A781" s="41" t="s">
        <v>523</v>
      </c>
      <c r="B781" s="34">
        <v>1.56570633</v>
      </c>
      <c r="C781" s="35">
        <v>1189.4</v>
      </c>
      <c r="D781" s="42">
        <f t="shared" ref="D781:E781" si="790">(B781-B782)/B782</f>
        <v>-0.01795242447</v>
      </c>
      <c r="E781" s="42">
        <f t="shared" si="790"/>
        <v>-0.007468602662</v>
      </c>
      <c r="F781" s="42">
        <f t="shared" si="4"/>
        <v>-0.01048382181</v>
      </c>
    </row>
    <row r="782">
      <c r="A782" s="41" t="s">
        <v>524</v>
      </c>
      <c r="B782" s="34">
        <v>1.59432839</v>
      </c>
      <c r="C782" s="35">
        <v>1198.35</v>
      </c>
      <c r="D782" s="42">
        <f t="shared" ref="D782:E782" si="791">(B782-B783)/B783</f>
        <v>0.03578735897</v>
      </c>
      <c r="E782" s="42">
        <f t="shared" si="791"/>
        <v>0.01492297138</v>
      </c>
      <c r="F782" s="42">
        <f t="shared" si="4"/>
        <v>0.02086438759</v>
      </c>
    </row>
    <row r="783">
      <c r="A783" s="41" t="s">
        <v>525</v>
      </c>
      <c r="B783" s="34">
        <v>1.53924295</v>
      </c>
      <c r="C783" s="35">
        <v>1180.73</v>
      </c>
      <c r="D783" s="42">
        <f t="shared" ref="D783:E783" si="792">(B783-B784)/B784</f>
        <v>-0.03430948941</v>
      </c>
      <c r="E783" s="42">
        <f t="shared" si="792"/>
        <v>-0.01428404461</v>
      </c>
      <c r="F783" s="42">
        <f t="shared" si="4"/>
        <v>-0.0200254448</v>
      </c>
    </row>
    <row r="784">
      <c r="A784" s="41" t="s">
        <v>526</v>
      </c>
      <c r="B784" s="34">
        <v>1.59392987</v>
      </c>
      <c r="C784" s="35">
        <v>1197.84</v>
      </c>
      <c r="D784" s="42">
        <f t="shared" ref="D784:E784" si="793">(B784-B785)/B785</f>
        <v>-0.003808624692</v>
      </c>
      <c r="E784" s="42">
        <f t="shared" si="793"/>
        <v>-0.001575354455</v>
      </c>
      <c r="F784" s="42">
        <f t="shared" si="4"/>
        <v>-0.002233270237</v>
      </c>
    </row>
    <row r="785">
      <c r="A785" s="41" t="s">
        <v>527</v>
      </c>
      <c r="B785" s="34">
        <v>1.60002376</v>
      </c>
      <c r="C785" s="35">
        <v>1199.73</v>
      </c>
      <c r="D785" s="42">
        <f t="shared" ref="D785:E785" si="794">(B785-B786)/B786</f>
        <v>0.006069040224</v>
      </c>
      <c r="E785" s="42">
        <f t="shared" si="794"/>
        <v>0.002540340439</v>
      </c>
      <c r="F785" s="42">
        <f t="shared" si="4"/>
        <v>0.003528699785</v>
      </c>
    </row>
    <row r="786">
      <c r="A786" s="41" t="s">
        <v>528</v>
      </c>
      <c r="B786" s="34">
        <v>1.59037173</v>
      </c>
      <c r="C786" s="35">
        <v>1196.69</v>
      </c>
      <c r="D786" s="42">
        <f t="shared" ref="D786:E786" si="795">(B786-B787)/B787</f>
        <v>0.03682982265</v>
      </c>
      <c r="E786" s="42">
        <f t="shared" si="795"/>
        <v>0.01535733376</v>
      </c>
      <c r="F786" s="42">
        <f t="shared" si="4"/>
        <v>0.02147248888</v>
      </c>
    </row>
    <row r="787">
      <c r="A787" s="41" t="s">
        <v>529</v>
      </c>
      <c r="B787" s="34">
        <v>1.53387923</v>
      </c>
      <c r="C787" s="35">
        <v>1178.59</v>
      </c>
      <c r="D787" s="42">
        <f t="shared" ref="D787:E787" si="796">(B787-B788)/B788</f>
        <v>0.0004814103354</v>
      </c>
      <c r="E787" s="42">
        <f t="shared" si="796"/>
        <v>0.0002121628732</v>
      </c>
      <c r="F787" s="42">
        <f t="shared" si="4"/>
        <v>0.0002692474622</v>
      </c>
    </row>
    <row r="788">
      <c r="A788" s="41" t="s">
        <v>530</v>
      </c>
      <c r="B788" s="34">
        <v>1.53314116</v>
      </c>
      <c r="C788" s="35">
        <v>1178.34</v>
      </c>
      <c r="D788" s="42">
        <f t="shared" ref="D788:E788" si="797">(B788-B789)/B789</f>
        <v>-0.03892069837</v>
      </c>
      <c r="E788" s="42">
        <f t="shared" si="797"/>
        <v>-0.0162053851</v>
      </c>
      <c r="F788" s="42">
        <f t="shared" si="4"/>
        <v>-0.02271531327</v>
      </c>
    </row>
    <row r="789">
      <c r="A789" s="41" t="s">
        <v>531</v>
      </c>
      <c r="B789" s="34">
        <v>1.59522857</v>
      </c>
      <c r="C789" s="35">
        <v>1197.75</v>
      </c>
      <c r="D789" s="42">
        <f t="shared" ref="D789:E789" si="798">(B789-B790)/B790</f>
        <v>-0.002949702226</v>
      </c>
      <c r="E789" s="42">
        <f t="shared" si="798"/>
        <v>-0.001217468167</v>
      </c>
      <c r="F789" s="42">
        <f t="shared" si="4"/>
        <v>-0.001732234059</v>
      </c>
    </row>
    <row r="790">
      <c r="A790" s="57">
        <v>40523.0</v>
      </c>
      <c r="B790" s="34">
        <v>1.59994794</v>
      </c>
      <c r="C790" s="35">
        <v>1199.21</v>
      </c>
      <c r="D790" s="42">
        <f t="shared" ref="D790:E790" si="799">(B790-B791)/B791</f>
        <v>-0.02836801045</v>
      </c>
      <c r="E790" s="42">
        <f t="shared" si="799"/>
        <v>-0.01180842823</v>
      </c>
      <c r="F790" s="42">
        <f t="shared" si="4"/>
        <v>-0.01655958221</v>
      </c>
    </row>
    <row r="791">
      <c r="A791" s="57">
        <v>40493.0</v>
      </c>
      <c r="B791" s="34">
        <v>1.64666042</v>
      </c>
      <c r="C791" s="35">
        <v>1213.54</v>
      </c>
      <c r="D791" s="42">
        <f t="shared" ref="D791:E791" si="800">(B791-B792)/B792</f>
        <v>-0.0102090313</v>
      </c>
      <c r="E791" s="42">
        <f t="shared" si="800"/>
        <v>-0.004242190513</v>
      </c>
      <c r="F791" s="42">
        <f t="shared" si="4"/>
        <v>-0.005966840788</v>
      </c>
    </row>
    <row r="792">
      <c r="A792" s="57">
        <v>40462.0</v>
      </c>
      <c r="B792" s="34">
        <v>1.66364462</v>
      </c>
      <c r="C792" s="35">
        <v>1218.71</v>
      </c>
      <c r="D792" s="42">
        <f t="shared" ref="D792:E792" si="801">(B792-B793)/B793</f>
        <v>0.01047494152</v>
      </c>
      <c r="E792" s="42">
        <f t="shared" si="801"/>
        <v>0.004376133179</v>
      </c>
      <c r="F792" s="42">
        <f t="shared" si="4"/>
        <v>0.006098808343</v>
      </c>
    </row>
    <row r="793">
      <c r="A793" s="58">
        <v>40432.0</v>
      </c>
      <c r="B793" s="34">
        <v>1.64639869</v>
      </c>
      <c r="C793" s="35">
        <v>1213.4</v>
      </c>
      <c r="D793" s="42">
        <f t="shared" ref="D793:E793" si="802">(B793-B794)/B794</f>
        <v>-0.01935334283</v>
      </c>
      <c r="E793" s="42">
        <f t="shared" si="802"/>
        <v>-0.00805231964</v>
      </c>
      <c r="F793" s="42">
        <f t="shared" si="4"/>
        <v>-0.01130102319</v>
      </c>
    </row>
    <row r="794">
      <c r="A794" s="58">
        <v>40401.0</v>
      </c>
      <c r="B794" s="34">
        <v>1.67889084</v>
      </c>
      <c r="C794" s="35">
        <v>1223.25</v>
      </c>
      <c r="D794" s="42">
        <f t="shared" ref="D794:E794" si="803">(B794-B795)/B795</f>
        <v>-0.005118125993</v>
      </c>
      <c r="E794" s="42">
        <f t="shared" si="803"/>
        <v>-0.002120977281</v>
      </c>
      <c r="F794" s="42">
        <f t="shared" si="4"/>
        <v>-0.002997148712</v>
      </c>
    </row>
    <row r="795">
      <c r="A795" s="58">
        <v>40309.0</v>
      </c>
      <c r="B795" s="34">
        <v>1.68752782</v>
      </c>
      <c r="C795" s="35">
        <v>1225.85</v>
      </c>
      <c r="D795" s="42">
        <f t="shared" ref="D795:E795" si="804">(B795-B796)/B796</f>
        <v>0.009386994759</v>
      </c>
      <c r="E795" s="42">
        <f t="shared" si="804"/>
        <v>0.003922821155</v>
      </c>
      <c r="F795" s="42">
        <f t="shared" si="4"/>
        <v>0.005464173604</v>
      </c>
    </row>
    <row r="796">
      <c r="A796" s="58">
        <v>40279.0</v>
      </c>
      <c r="B796" s="34">
        <v>1.67183432</v>
      </c>
      <c r="C796" s="35">
        <v>1221.06</v>
      </c>
      <c r="D796" s="42">
        <f t="shared" ref="D796:E796" si="805">(B796-B797)/B797</f>
        <v>0.04625089371</v>
      </c>
      <c r="E796" s="42">
        <f t="shared" si="805"/>
        <v>0.01928278073</v>
      </c>
      <c r="F796" s="42">
        <f t="shared" si="4"/>
        <v>0.02696811298</v>
      </c>
    </row>
    <row r="797">
      <c r="A797" s="58">
        <v>40248.0</v>
      </c>
      <c r="B797" s="34">
        <v>1.59792869</v>
      </c>
      <c r="C797" s="35">
        <v>1197.96</v>
      </c>
      <c r="D797" s="42">
        <f t="shared" ref="D797:E797" si="806">(B797-B798)/B798</f>
        <v>0.008799523416</v>
      </c>
      <c r="E797" s="42">
        <f t="shared" si="806"/>
        <v>0.003678041506</v>
      </c>
      <c r="F797" s="42">
        <f t="shared" si="4"/>
        <v>0.005121481911</v>
      </c>
    </row>
    <row r="798">
      <c r="A798" s="58">
        <v>40220.0</v>
      </c>
      <c r="B798" s="34">
        <v>1.58399033</v>
      </c>
      <c r="C798" s="35">
        <v>1193.57</v>
      </c>
      <c r="D798" s="42">
        <f t="shared" ref="D798:E798" si="807">(B798-B799)/B799</f>
        <v>0.01859462266</v>
      </c>
      <c r="E798" s="42">
        <f t="shared" si="807"/>
        <v>0.007759333998</v>
      </c>
      <c r="F798" s="42">
        <f t="shared" si="4"/>
        <v>0.01083528866</v>
      </c>
    </row>
    <row r="799">
      <c r="A799" s="58">
        <v>40189.0</v>
      </c>
      <c r="B799" s="34">
        <v>1.55507431</v>
      </c>
      <c r="C799" s="35">
        <v>1184.38</v>
      </c>
      <c r="D799" s="42">
        <f t="shared" ref="D799:E799" si="808">(B799-B800)/B800</f>
        <v>0.002243913668</v>
      </c>
      <c r="E799" s="42">
        <f t="shared" si="808"/>
        <v>0.0009465375319</v>
      </c>
      <c r="F799" s="42">
        <f t="shared" si="4"/>
        <v>0.001297376136</v>
      </c>
    </row>
    <row r="800">
      <c r="A800" s="41" t="s">
        <v>532</v>
      </c>
      <c r="B800" s="34">
        <v>1.55159267</v>
      </c>
      <c r="C800" s="35">
        <v>1183.26</v>
      </c>
      <c r="D800" s="42">
        <f t="shared" ref="D800:E800" si="809">(B800-B801)/B801</f>
        <v>-0.001082031047</v>
      </c>
      <c r="E800" s="42">
        <f t="shared" si="809"/>
        <v>-0.0004392708105</v>
      </c>
      <c r="F800" s="42">
        <f t="shared" si="4"/>
        <v>-0.0006427602365</v>
      </c>
    </row>
    <row r="801">
      <c r="A801" s="41" t="s">
        <v>533</v>
      </c>
      <c r="B801" s="34">
        <v>1.55327336</v>
      </c>
      <c r="C801" s="35">
        <v>1183.78</v>
      </c>
      <c r="D801" s="42">
        <f t="shared" ref="D801:E801" si="810">(B801-B802)/B802</f>
        <v>0.002671704697</v>
      </c>
      <c r="E801" s="42">
        <f t="shared" si="810"/>
        <v>0.001124783289</v>
      </c>
      <c r="F801" s="42">
        <f t="shared" si="4"/>
        <v>0.001546921408</v>
      </c>
    </row>
    <row r="802">
      <c r="A802" s="41" t="s">
        <v>534</v>
      </c>
      <c r="B802" s="34">
        <v>1.54913453</v>
      </c>
      <c r="C802" s="35">
        <v>1182.45</v>
      </c>
      <c r="D802" s="42">
        <f t="shared" ref="D802:E802" si="811">(B802-B803)/B803</f>
        <v>-0.006485049777</v>
      </c>
      <c r="E802" s="42">
        <f t="shared" si="811"/>
        <v>-0.002690530009</v>
      </c>
      <c r="F802" s="42">
        <f t="shared" si="4"/>
        <v>-0.003794519768</v>
      </c>
    </row>
    <row r="803">
      <c r="A803" s="41" t="s">
        <v>535</v>
      </c>
      <c r="B803" s="34">
        <v>1.55924632</v>
      </c>
      <c r="C803" s="35">
        <v>1185.64</v>
      </c>
      <c r="D803" s="42">
        <f t="shared" ref="D803:E803" si="812">(B803-B804)/B804</f>
        <v>0.00001270501744</v>
      </c>
      <c r="E803" s="42">
        <f t="shared" si="812"/>
        <v>0.00001686881126</v>
      </c>
      <c r="F803" s="42">
        <f t="shared" si="4"/>
        <v>-0.000004163793817</v>
      </c>
    </row>
    <row r="804">
      <c r="A804" s="41" t="s">
        <v>536</v>
      </c>
      <c r="B804" s="34">
        <v>1.55922651</v>
      </c>
      <c r="C804" s="35">
        <v>1185.62</v>
      </c>
      <c r="D804" s="42">
        <f t="shared" ref="D804:E804" si="813">(B804-B805)/B805</f>
        <v>0.005124876488</v>
      </c>
      <c r="E804" s="42">
        <f t="shared" si="813"/>
        <v>0.0021469385</v>
      </c>
      <c r="F804" s="42">
        <f t="shared" si="4"/>
        <v>0.002977937988</v>
      </c>
    </row>
    <row r="805">
      <c r="A805" s="41" t="s">
        <v>537</v>
      </c>
      <c r="B805" s="34">
        <v>1.55127641</v>
      </c>
      <c r="C805" s="35">
        <v>1183.08</v>
      </c>
      <c r="D805" s="42">
        <f t="shared" ref="D805:E805" si="814">(B805-B806)/B806</f>
        <v>0.005706552499</v>
      </c>
      <c r="E805" s="42">
        <f t="shared" si="814"/>
        <v>0.002389304052</v>
      </c>
      <c r="F805" s="42">
        <f t="shared" si="4"/>
        <v>0.003317248447</v>
      </c>
    </row>
    <row r="806">
      <c r="A806" s="41" t="s">
        <v>538</v>
      </c>
      <c r="B806" s="34">
        <v>1.5424742</v>
      </c>
      <c r="C806" s="35">
        <v>1180.26</v>
      </c>
      <c r="D806" s="42">
        <f t="shared" ref="D806:E806" si="815">(B806-B807)/B807</f>
        <v>0.004229671278</v>
      </c>
      <c r="E806" s="42">
        <f t="shared" si="815"/>
        <v>0.001773937547</v>
      </c>
      <c r="F806" s="42">
        <f t="shared" si="4"/>
        <v>0.002455733731</v>
      </c>
    </row>
    <row r="807">
      <c r="A807" s="41" t="s">
        <v>539</v>
      </c>
      <c r="B807" s="34">
        <v>1.53597752</v>
      </c>
      <c r="C807" s="35">
        <v>1178.17</v>
      </c>
      <c r="D807" s="42">
        <f t="shared" ref="D807:E807" si="816">(B807-B808)/B808</f>
        <v>0.02522996375</v>
      </c>
      <c r="E807" s="42">
        <f t="shared" si="816"/>
        <v>0.01052405867</v>
      </c>
      <c r="F807" s="42">
        <f t="shared" si="4"/>
        <v>0.01470590508</v>
      </c>
    </row>
    <row r="808">
      <c r="A808" s="41" t="s">
        <v>540</v>
      </c>
      <c r="B808" s="34">
        <v>1.49817853</v>
      </c>
      <c r="C808" s="35">
        <v>1165.9</v>
      </c>
      <c r="D808" s="42">
        <f t="shared" ref="D808:E808" si="817">(B808-B809)/B809</f>
        <v>-0.03813330291</v>
      </c>
      <c r="E808" s="42">
        <f t="shared" si="817"/>
        <v>-0.01587730331</v>
      </c>
      <c r="F808" s="42">
        <f t="shared" si="4"/>
        <v>-0.0222559996</v>
      </c>
    </row>
    <row r="809">
      <c r="A809" s="41" t="s">
        <v>541</v>
      </c>
      <c r="B809" s="34">
        <v>1.55757397</v>
      </c>
      <c r="C809" s="35">
        <v>1184.71</v>
      </c>
      <c r="D809" s="42">
        <f t="shared" ref="D809:E809" si="818">(B809-B810)/B810</f>
        <v>0.01735716355</v>
      </c>
      <c r="E809" s="42">
        <f t="shared" si="818"/>
        <v>0.007243727629</v>
      </c>
      <c r="F809" s="42">
        <f t="shared" si="4"/>
        <v>0.01011343592</v>
      </c>
    </row>
    <row r="810">
      <c r="A810" s="41" t="s">
        <v>542</v>
      </c>
      <c r="B810" s="34">
        <v>1.53100015</v>
      </c>
      <c r="C810" s="35">
        <v>1176.19</v>
      </c>
      <c r="D810" s="42">
        <f t="shared" ref="D810:E810" si="819">(B810-B811)/B811</f>
        <v>0.004838431119</v>
      </c>
      <c r="E810" s="42">
        <f t="shared" si="819"/>
        <v>0.002027585384</v>
      </c>
      <c r="F810" s="42">
        <f t="shared" si="4"/>
        <v>0.002810845735</v>
      </c>
    </row>
    <row r="811">
      <c r="A811" s="41" t="s">
        <v>543</v>
      </c>
      <c r="B811" s="34">
        <v>1.52362818</v>
      </c>
      <c r="C811" s="35">
        <v>1173.81</v>
      </c>
      <c r="D811" s="42">
        <f t="shared" ref="D811:E811" si="820">(B811-B812)/B812</f>
        <v>-0.008767276966</v>
      </c>
      <c r="E811" s="42">
        <f t="shared" si="820"/>
        <v>-0.003641456583</v>
      </c>
      <c r="F811" s="42">
        <f t="shared" si="4"/>
        <v>-0.005125820383</v>
      </c>
    </row>
    <row r="812">
      <c r="A812" s="41" t="s">
        <v>544</v>
      </c>
      <c r="B812" s="34">
        <v>1.5371044</v>
      </c>
      <c r="C812" s="35">
        <v>1178.1</v>
      </c>
      <c r="D812" s="42">
        <f t="shared" ref="D812:E812" si="821">(B812-B813)/B813</f>
        <v>0.01706276542</v>
      </c>
      <c r="E812" s="42">
        <f t="shared" si="821"/>
        <v>0.007121057986</v>
      </c>
      <c r="F812" s="42">
        <f t="shared" si="4"/>
        <v>0.00994170743</v>
      </c>
    </row>
    <row r="813">
      <c r="A813" s="57">
        <v>40522.0</v>
      </c>
      <c r="B813" s="34">
        <v>1.51131715</v>
      </c>
      <c r="C813" s="35">
        <v>1169.77</v>
      </c>
      <c r="D813" s="42">
        <f t="shared" ref="D813:E813" si="822">(B813-B814)/B814</f>
        <v>0.003137082639</v>
      </c>
      <c r="E813" s="42">
        <f t="shared" si="822"/>
        <v>0.003818693578</v>
      </c>
      <c r="F813" s="42">
        <f t="shared" si="4"/>
        <v>-0.0006816109385</v>
      </c>
    </row>
    <row r="814">
      <c r="A814" s="57">
        <v>40492.0</v>
      </c>
      <c r="B814" s="34">
        <v>1.50659085</v>
      </c>
      <c r="C814" s="35">
        <v>1165.32</v>
      </c>
      <c r="D814" s="42">
        <f t="shared" ref="D814:E814" si="823">(B814-B815)/B815</f>
        <v>0.00001983988753</v>
      </c>
      <c r="E814" s="42">
        <f t="shared" si="823"/>
        <v>0.0001459039609</v>
      </c>
      <c r="F814" s="42">
        <f t="shared" si="4"/>
        <v>-0.0001260640733</v>
      </c>
    </row>
    <row r="815">
      <c r="A815" s="58">
        <v>40400.0</v>
      </c>
      <c r="B815" s="34">
        <v>1.50656096</v>
      </c>
      <c r="C815" s="35">
        <v>1165.15</v>
      </c>
      <c r="D815" s="42">
        <f t="shared" ref="D815:E815" si="824">(B815-B816)/B816</f>
        <v>0.00001984691905</v>
      </c>
      <c r="E815" s="42">
        <f t="shared" si="824"/>
        <v>0.006122307998</v>
      </c>
      <c r="F815" s="42">
        <f t="shared" si="4"/>
        <v>-0.006102461079</v>
      </c>
    </row>
    <row r="816">
      <c r="A816" s="58">
        <v>40369.0</v>
      </c>
      <c r="B816" s="34">
        <v>1.50653106</v>
      </c>
      <c r="C816" s="35">
        <v>1158.06</v>
      </c>
      <c r="D816" s="42">
        <f t="shared" ref="D816:E816" si="825">(B816-B817)/B817</f>
        <v>0.00001984067493</v>
      </c>
      <c r="E816" s="42">
        <f t="shared" si="825"/>
        <v>-0.001646594308</v>
      </c>
      <c r="F816" s="42">
        <f t="shared" si="4"/>
        <v>0.001666434983</v>
      </c>
    </row>
    <row r="817">
      <c r="A817" s="58">
        <v>40339.0</v>
      </c>
      <c r="B817" s="34">
        <v>1.50650117</v>
      </c>
      <c r="C817" s="35">
        <v>1159.97</v>
      </c>
      <c r="D817" s="42">
        <f t="shared" ref="D817:E817" si="826">(B817-B818)/B818</f>
        <v>0.00001984106859</v>
      </c>
      <c r="E817" s="42">
        <f t="shared" si="826"/>
        <v>-0.0006719793237</v>
      </c>
      <c r="F817" s="42">
        <f t="shared" si="4"/>
        <v>0.0006918203923</v>
      </c>
    </row>
    <row r="818">
      <c r="A818" s="58">
        <v>40308.0</v>
      </c>
      <c r="B818" s="34">
        <v>1.50647128</v>
      </c>
      <c r="C818" s="35">
        <v>1160.75</v>
      </c>
      <c r="D818" s="42">
        <f t="shared" ref="D818:E818" si="827">(B818-B819)/B819</f>
        <v>0.00001984146227</v>
      </c>
      <c r="E818" s="42">
        <f t="shared" si="827"/>
        <v>0.02086136689</v>
      </c>
      <c r="F818" s="42">
        <f t="shared" si="4"/>
        <v>-0.02084152543</v>
      </c>
    </row>
    <row r="819">
      <c r="A819" s="58">
        <v>40278.0</v>
      </c>
      <c r="B819" s="34">
        <v>1.50644139</v>
      </c>
      <c r="C819" s="35">
        <v>1137.03</v>
      </c>
      <c r="D819" s="42">
        <f t="shared" ref="D819:E819" si="828">(B819-B820)/B820</f>
        <v>0.00001984185596</v>
      </c>
      <c r="E819" s="42">
        <f t="shared" si="828"/>
        <v>-0.008034966499</v>
      </c>
      <c r="F819" s="42">
        <f t="shared" si="4"/>
        <v>0.008054808355</v>
      </c>
    </row>
    <row r="820">
      <c r="A820" s="58">
        <v>40188.0</v>
      </c>
      <c r="B820" s="34">
        <v>1.5064115</v>
      </c>
      <c r="C820" s="35">
        <v>1146.24</v>
      </c>
      <c r="D820" s="42">
        <f t="shared" ref="D820:E820" si="829">(B820-B821)/B821</f>
        <v>0.00001983561111</v>
      </c>
      <c r="E820" s="42">
        <f t="shared" si="829"/>
        <v>0.004416403785</v>
      </c>
      <c r="F820" s="42">
        <f t="shared" si="4"/>
        <v>-0.004396568174</v>
      </c>
    </row>
    <row r="821">
      <c r="A821" s="41" t="s">
        <v>545</v>
      </c>
      <c r="B821" s="34">
        <v>1.50638162</v>
      </c>
      <c r="C821" s="35">
        <v>1141.2</v>
      </c>
      <c r="D821" s="42">
        <f t="shared" ref="D821:E821" si="830">(B821-B822)/B822</f>
        <v>0.00001984264326</v>
      </c>
      <c r="E821" s="42">
        <f t="shared" si="830"/>
        <v>-0.003083696592</v>
      </c>
      <c r="F821" s="42">
        <f t="shared" si="4"/>
        <v>0.003103539235</v>
      </c>
    </row>
    <row r="822">
      <c r="A822" s="41" t="s">
        <v>546</v>
      </c>
      <c r="B822" s="34">
        <v>1.50635173</v>
      </c>
      <c r="C822" s="35">
        <v>1144.73</v>
      </c>
      <c r="D822" s="42">
        <f t="shared" ref="D822:E822" si="831">(B822-B823)/B823</f>
        <v>0.000019843037</v>
      </c>
      <c r="E822" s="42">
        <f t="shared" si="831"/>
        <v>-0.002587784264</v>
      </c>
      <c r="F822" s="42">
        <f t="shared" si="4"/>
        <v>0.002607627301</v>
      </c>
    </row>
    <row r="823">
      <c r="A823" s="41" t="s">
        <v>547</v>
      </c>
      <c r="B823" s="34">
        <v>1.50632184</v>
      </c>
      <c r="C823" s="35">
        <v>1147.7</v>
      </c>
      <c r="D823" s="42">
        <f t="shared" ref="D823:E823" si="832">(B823-B824)/B824</f>
        <v>0.00001984343075</v>
      </c>
      <c r="E823" s="42">
        <f t="shared" si="832"/>
        <v>0.00485045878</v>
      </c>
      <c r="F823" s="42">
        <f t="shared" si="4"/>
        <v>-0.004830615349</v>
      </c>
    </row>
    <row r="824">
      <c r="A824" s="41" t="s">
        <v>548</v>
      </c>
      <c r="B824" s="34">
        <v>1.50629195</v>
      </c>
      <c r="C824" s="35">
        <v>1142.16</v>
      </c>
      <c r="D824" s="42">
        <f t="shared" ref="D824:E824" si="833">(B824-B825)/B825</f>
        <v>0.00001983718544</v>
      </c>
      <c r="E824" s="42">
        <f t="shared" si="833"/>
        <v>-0.005667424064</v>
      </c>
      <c r="F824" s="42">
        <f t="shared" si="4"/>
        <v>0.00568726125</v>
      </c>
    </row>
    <row r="825">
      <c r="A825" s="41" t="s">
        <v>549</v>
      </c>
      <c r="B825" s="34">
        <v>1.50626207</v>
      </c>
      <c r="C825" s="35">
        <v>1148.67</v>
      </c>
      <c r="D825" s="42">
        <f t="shared" ref="D825:E825" si="834">(B825-B826)/B826</f>
        <v>0.00001984421817</v>
      </c>
      <c r="E825" s="42">
        <f t="shared" si="834"/>
        <v>0.02119431381</v>
      </c>
      <c r="F825" s="42">
        <f t="shared" si="4"/>
        <v>-0.02117446959</v>
      </c>
    </row>
    <row r="826">
      <c r="A826" s="41" t="s">
        <v>550</v>
      </c>
      <c r="B826" s="34">
        <v>1.50623218</v>
      </c>
      <c r="C826" s="35">
        <v>1124.83</v>
      </c>
      <c r="D826" s="42">
        <f t="shared" ref="D826:E826" si="835">(B826-B827)/B827</f>
        <v>0.00001983797263</v>
      </c>
      <c r="E826" s="42">
        <f t="shared" si="835"/>
        <v>-0.008331276228</v>
      </c>
      <c r="F826" s="42">
        <f t="shared" si="4"/>
        <v>0.008351114201</v>
      </c>
    </row>
    <row r="827">
      <c r="A827" s="41" t="s">
        <v>551</v>
      </c>
      <c r="B827" s="34">
        <v>1.5062023</v>
      </c>
      <c r="C827" s="35">
        <v>1134.28</v>
      </c>
      <c r="D827" s="42">
        <f t="shared" ref="D827:E827" si="836">(B827-B828)/B828</f>
        <v>0.00001984500566</v>
      </c>
      <c r="E827" s="42">
        <f t="shared" si="836"/>
        <v>-0.004825492639</v>
      </c>
      <c r="F827" s="42">
        <f t="shared" si="4"/>
        <v>0.004845337645</v>
      </c>
    </row>
    <row r="828">
      <c r="A828" s="41" t="s">
        <v>552</v>
      </c>
      <c r="B828" s="34">
        <v>1.50617241</v>
      </c>
      <c r="C828" s="35">
        <v>1139.78</v>
      </c>
      <c r="D828" s="42">
        <f t="shared" ref="D828:E828" si="837">(B828-B829)/B829</f>
        <v>0.00001983875988</v>
      </c>
      <c r="E828" s="42">
        <f t="shared" si="837"/>
        <v>-0.002564080125</v>
      </c>
      <c r="F828" s="42">
        <f t="shared" si="4"/>
        <v>0.002583918885</v>
      </c>
    </row>
    <row r="829">
      <c r="A829" s="41" t="s">
        <v>553</v>
      </c>
      <c r="B829" s="34">
        <v>1.50614253</v>
      </c>
      <c r="C829" s="35">
        <v>1142.71</v>
      </c>
      <c r="D829" s="42">
        <f t="shared" ref="D829:E829" si="838">(B829-B830)/B830</f>
        <v>0.00001983915347</v>
      </c>
      <c r="E829" s="42">
        <f t="shared" si="838"/>
        <v>0.01520980108</v>
      </c>
      <c r="F829" s="42">
        <f t="shared" si="4"/>
        <v>-0.01518996193</v>
      </c>
    </row>
    <row r="830">
      <c r="A830" s="41" t="s">
        <v>554</v>
      </c>
      <c r="B830" s="34">
        <v>1.50611265</v>
      </c>
      <c r="C830" s="35">
        <v>1125.59</v>
      </c>
      <c r="D830" s="42">
        <f t="shared" ref="D830:E830" si="839">(B830-B831)/B831</f>
        <v>0.00001984618694</v>
      </c>
      <c r="E830" s="42">
        <f t="shared" si="839"/>
        <v>0.0008269165792</v>
      </c>
      <c r="F830" s="42">
        <f t="shared" si="4"/>
        <v>-0.0008070703923</v>
      </c>
    </row>
    <row r="831">
      <c r="A831" s="41" t="s">
        <v>555</v>
      </c>
      <c r="B831" s="34">
        <v>1.50608276</v>
      </c>
      <c r="C831" s="35">
        <v>1124.66</v>
      </c>
      <c r="D831" s="42">
        <f t="shared" ref="D831:E831" si="840">(B831-B832)/B832</f>
        <v>0.00001983994081</v>
      </c>
      <c r="E831" s="42">
        <f t="shared" si="840"/>
        <v>-0.0003644217693</v>
      </c>
      <c r="F831" s="42">
        <f t="shared" si="4"/>
        <v>0.0003842617101</v>
      </c>
    </row>
    <row r="832">
      <c r="A832" s="41" t="s">
        <v>556</v>
      </c>
      <c r="B832" s="34">
        <v>1.50605288</v>
      </c>
      <c r="C832" s="35">
        <v>1125.07</v>
      </c>
      <c r="D832" s="42">
        <f t="shared" ref="D832:E832" si="841">(B832-B833)/B833</f>
        <v>0.00001984033444</v>
      </c>
      <c r="E832" s="42">
        <f t="shared" si="841"/>
        <v>0.003541164927</v>
      </c>
      <c r="F832" s="42">
        <f t="shared" si="4"/>
        <v>-0.003521324593</v>
      </c>
    </row>
    <row r="833">
      <c r="A833" s="41" t="s">
        <v>557</v>
      </c>
      <c r="B833" s="34">
        <v>1.506023</v>
      </c>
      <c r="C833" s="35">
        <v>1121.1</v>
      </c>
      <c r="D833" s="42">
        <f t="shared" ref="D833:E833" si="842">(B833-B834)/B834</f>
        <v>0.00001984072809</v>
      </c>
      <c r="E833" s="42">
        <f t="shared" si="842"/>
        <v>-0.0007130760317</v>
      </c>
      <c r="F833" s="42">
        <f t="shared" si="4"/>
        <v>0.0007329167598</v>
      </c>
    </row>
    <row r="834">
      <c r="A834" s="41" t="s">
        <v>558</v>
      </c>
      <c r="B834" s="34">
        <v>1.50599312</v>
      </c>
      <c r="C834" s="35">
        <v>1121.9</v>
      </c>
      <c r="D834" s="42">
        <f t="shared" ref="D834:E834" si="843">(B834-B835)/B835</f>
        <v>0.00001984112175</v>
      </c>
      <c r="E834" s="42">
        <f t="shared" si="843"/>
        <v>0.01113063855</v>
      </c>
      <c r="F834" s="42">
        <f t="shared" si="4"/>
        <v>-0.01111079743</v>
      </c>
    </row>
    <row r="835">
      <c r="A835" s="58">
        <v>40460.0</v>
      </c>
      <c r="B835" s="34">
        <v>1.50596324</v>
      </c>
      <c r="C835" s="35">
        <v>1109.55</v>
      </c>
      <c r="D835" s="42">
        <f t="shared" ref="D835:E835" si="844">(B835-B836)/B836</f>
        <v>0.00001984151543</v>
      </c>
      <c r="E835" s="42">
        <f t="shared" si="844"/>
        <v>0.004863337499</v>
      </c>
      <c r="F835" s="42">
        <f t="shared" si="4"/>
        <v>-0.004843495984</v>
      </c>
    </row>
    <row r="836">
      <c r="A836" s="58">
        <v>40430.0</v>
      </c>
      <c r="B836" s="34">
        <v>1.50593336</v>
      </c>
      <c r="C836" s="35">
        <v>1104.18</v>
      </c>
      <c r="D836" s="42">
        <f t="shared" ref="D836:E836" si="845">(B836-B837)/B837</f>
        <v>0.00001984190912</v>
      </c>
      <c r="E836" s="42">
        <f t="shared" si="845"/>
        <v>0.004832236752</v>
      </c>
      <c r="F836" s="42">
        <f t="shared" si="4"/>
        <v>-0.004812394843</v>
      </c>
    </row>
    <row r="837">
      <c r="A837" s="58">
        <v>40399.0</v>
      </c>
      <c r="B837" s="34">
        <v>1.50590348</v>
      </c>
      <c r="C837" s="35">
        <v>1098.87</v>
      </c>
      <c r="D837" s="42">
        <f t="shared" ref="D837:E837" si="846">(B837-B838)/B838</f>
        <v>0.00001984230283</v>
      </c>
      <c r="E837" s="42">
        <f t="shared" si="846"/>
        <v>0.006438672333</v>
      </c>
      <c r="F837" s="42">
        <f t="shared" si="4"/>
        <v>-0.00641883003</v>
      </c>
    </row>
    <row r="838">
      <c r="A838" s="58">
        <v>40368.0</v>
      </c>
      <c r="B838" s="34">
        <v>1.5058736</v>
      </c>
      <c r="C838" s="35">
        <v>1091.84</v>
      </c>
      <c r="D838" s="42">
        <f t="shared" ref="D838:E838" si="847">(B838-B839)/B839</f>
        <v>0.00001984269656</v>
      </c>
      <c r="E838" s="42">
        <f t="shared" si="847"/>
        <v>-0.0114711501</v>
      </c>
      <c r="F838" s="42">
        <f t="shared" si="4"/>
        <v>0.0114909928</v>
      </c>
    </row>
    <row r="839">
      <c r="A839" s="58">
        <v>40246.0</v>
      </c>
      <c r="B839" s="34">
        <v>1.50584372</v>
      </c>
      <c r="C839" s="35">
        <v>1104.51</v>
      </c>
      <c r="D839" s="42">
        <f t="shared" ref="D839:E839" si="848">(B839-B840)/B840</f>
        <v>0.00001983644924</v>
      </c>
      <c r="E839" s="42">
        <f t="shared" si="848"/>
        <v>0.01321897074</v>
      </c>
      <c r="F839" s="42">
        <f t="shared" si="4"/>
        <v>-0.01319913429</v>
      </c>
    </row>
    <row r="840">
      <c r="A840" s="58">
        <v>40218.0</v>
      </c>
      <c r="B840" s="34">
        <v>1.50581385</v>
      </c>
      <c r="C840" s="35">
        <v>1090.1</v>
      </c>
      <c r="D840" s="42">
        <f t="shared" ref="D840:E840" si="849">(B840-B841)/B841</f>
        <v>0.00001984348392</v>
      </c>
      <c r="E840" s="42">
        <f t="shared" si="849"/>
        <v>0.009080894945</v>
      </c>
      <c r="F840" s="42">
        <f t="shared" si="4"/>
        <v>-0.009061051461</v>
      </c>
    </row>
    <row r="841">
      <c r="A841" s="58">
        <v>40187.0</v>
      </c>
      <c r="B841" s="34">
        <v>1.50578397</v>
      </c>
      <c r="C841" s="35">
        <v>1080.29</v>
      </c>
      <c r="D841" s="42">
        <f t="shared" ref="D841:E841" si="850">(B841-B842)/B842</f>
        <v>0.00001984387769</v>
      </c>
      <c r="E841" s="42">
        <f t="shared" si="850"/>
        <v>0.02950454099</v>
      </c>
      <c r="F841" s="42">
        <f t="shared" si="4"/>
        <v>-0.02948469712</v>
      </c>
    </row>
    <row r="842">
      <c r="A842" s="41" t="s">
        <v>559</v>
      </c>
      <c r="B842" s="34">
        <v>1.50575409</v>
      </c>
      <c r="C842" s="35">
        <v>1049.33</v>
      </c>
      <c r="D842" s="42">
        <f t="shared" ref="D842:E842" si="851">(B842-B843)/B843</f>
        <v>0.00001983763003</v>
      </c>
      <c r="E842" s="42">
        <f t="shared" si="851"/>
        <v>0.0003908782367</v>
      </c>
      <c r="F842" s="42">
        <f t="shared" si="4"/>
        <v>-0.0003710406066</v>
      </c>
    </row>
    <row r="843">
      <c r="A843" s="41" t="s">
        <v>560</v>
      </c>
      <c r="B843" s="34">
        <v>1.50572422</v>
      </c>
      <c r="C843" s="35">
        <v>1048.92</v>
      </c>
      <c r="D843" s="42">
        <f t="shared" ref="D843:E843" si="852">(B843-B844)/B844</f>
        <v>0.00001984466515</v>
      </c>
      <c r="E843" s="42">
        <f t="shared" si="852"/>
        <v>-0.0147192816</v>
      </c>
      <c r="F843" s="42">
        <f t="shared" si="4"/>
        <v>0.01473912627</v>
      </c>
    </row>
    <row r="844">
      <c r="A844" s="41" t="s">
        <v>561</v>
      </c>
      <c r="B844" s="34">
        <v>1.50569434</v>
      </c>
      <c r="C844" s="35">
        <v>1064.59</v>
      </c>
      <c r="D844" s="42">
        <f t="shared" ref="D844:E844" si="853">(B844-B845)/B845</f>
        <v>0.00001983841725</v>
      </c>
      <c r="E844" s="42">
        <f t="shared" si="853"/>
        <v>0.0165867726</v>
      </c>
      <c r="F844" s="42">
        <f t="shared" si="4"/>
        <v>-0.01656693418</v>
      </c>
    </row>
    <row r="845">
      <c r="A845" s="41" t="s">
        <v>562</v>
      </c>
      <c r="B845" s="34">
        <v>1.50566447</v>
      </c>
      <c r="C845" s="35">
        <v>1047.22</v>
      </c>
      <c r="D845" s="42">
        <f t="shared" ref="D845:E845" si="854">(B845-B846)/B846</f>
        <v>0.00001983881082</v>
      </c>
      <c r="E845" s="42">
        <f t="shared" si="854"/>
        <v>-0.007684800015</v>
      </c>
      <c r="F845" s="42">
        <f t="shared" si="4"/>
        <v>0.007704638826</v>
      </c>
    </row>
    <row r="846">
      <c r="A846" s="41" t="s">
        <v>563</v>
      </c>
      <c r="B846" s="34">
        <v>1.5056346</v>
      </c>
      <c r="C846" s="35">
        <v>1055.33</v>
      </c>
      <c r="D846" s="42">
        <f t="shared" ref="D846:E846" si="855">(B846-B847)/B847</f>
        <v>0.00001984584639</v>
      </c>
      <c r="E846" s="42">
        <f t="shared" si="855"/>
        <v>0.003289379866</v>
      </c>
      <c r="F846" s="42">
        <f t="shared" si="4"/>
        <v>-0.00326953402</v>
      </c>
    </row>
    <row r="847">
      <c r="A847" s="41" t="s">
        <v>564</v>
      </c>
      <c r="B847" s="34">
        <v>1.50560472</v>
      </c>
      <c r="C847" s="35">
        <v>1051.87</v>
      </c>
      <c r="D847" s="42">
        <f t="shared" ref="D847:E847" si="856">(B847-B848)/B848</f>
        <v>0.00001983959814</v>
      </c>
      <c r="E847" s="42">
        <f t="shared" si="856"/>
        <v>-0.01451244191</v>
      </c>
      <c r="F847" s="42">
        <f t="shared" si="4"/>
        <v>0.01453228151</v>
      </c>
    </row>
    <row r="848">
      <c r="A848" s="41" t="s">
        <v>565</v>
      </c>
      <c r="B848" s="34">
        <v>1.50557485</v>
      </c>
      <c r="C848" s="35">
        <v>1067.36</v>
      </c>
      <c r="D848" s="42">
        <f t="shared" ref="D848:E848" si="857">(B848-B849)/B849</f>
        <v>0.00001983999176</v>
      </c>
      <c r="E848" s="42">
        <f t="shared" si="857"/>
        <v>-0.004040347489</v>
      </c>
      <c r="F848" s="42">
        <f t="shared" si="4"/>
        <v>0.00406018748</v>
      </c>
    </row>
    <row r="849">
      <c r="A849" s="41" t="s">
        <v>566</v>
      </c>
      <c r="B849" s="34">
        <v>1.50554498</v>
      </c>
      <c r="C849" s="35">
        <v>1071.69</v>
      </c>
      <c r="D849" s="42">
        <f t="shared" ref="D849:E849" si="858">(B849-B850)/B850</f>
        <v>0.00001984038539</v>
      </c>
      <c r="E849" s="42">
        <f t="shared" si="858"/>
        <v>-0.003662969609</v>
      </c>
      <c r="F849" s="42">
        <f t="shared" si="4"/>
        <v>0.003682809994</v>
      </c>
    </row>
    <row r="850">
      <c r="A850" s="41" t="s">
        <v>567</v>
      </c>
      <c r="B850" s="34">
        <v>1.50551511</v>
      </c>
      <c r="C850" s="35">
        <v>1075.63</v>
      </c>
      <c r="D850" s="42">
        <f t="shared" ref="D850:E850" si="859">(B850-B851)/B851</f>
        <v>0.00001984077904</v>
      </c>
      <c r="E850" s="42">
        <f t="shared" si="859"/>
        <v>-0.01693536594</v>
      </c>
      <c r="F850" s="42">
        <f t="shared" si="4"/>
        <v>0.01695520672</v>
      </c>
    </row>
    <row r="851">
      <c r="A851" s="41" t="s">
        <v>568</v>
      </c>
      <c r="B851" s="34">
        <v>1.50548524</v>
      </c>
      <c r="C851" s="35">
        <v>1094.16</v>
      </c>
      <c r="D851" s="42">
        <f t="shared" ref="D851:E851" si="860">(B851-B852)/B852</f>
        <v>0.00001984117271</v>
      </c>
      <c r="E851" s="42">
        <f t="shared" si="860"/>
        <v>0.001482783239</v>
      </c>
      <c r="F851" s="42">
        <f t="shared" si="4"/>
        <v>-0.001462942066</v>
      </c>
    </row>
    <row r="852">
      <c r="A852" s="41" t="s">
        <v>569</v>
      </c>
      <c r="B852" s="34">
        <v>1.50545537</v>
      </c>
      <c r="C852" s="35">
        <v>1092.54</v>
      </c>
      <c r="D852" s="42">
        <f t="shared" ref="D852:E852" si="861">(B852-B853)/B853</f>
        <v>0.00001984156639</v>
      </c>
      <c r="E852" s="42">
        <f t="shared" si="861"/>
        <v>0.0121921844</v>
      </c>
      <c r="F852" s="42">
        <f t="shared" si="4"/>
        <v>-0.01217234284</v>
      </c>
    </row>
    <row r="853">
      <c r="A853" s="41" t="s">
        <v>570</v>
      </c>
      <c r="B853" s="34">
        <v>1.5054255</v>
      </c>
      <c r="C853" s="35">
        <v>1079.38</v>
      </c>
      <c r="D853" s="42">
        <f t="shared" ref="D853:E853" si="862">(B853-B854)/B854</f>
        <v>0.00001984196008</v>
      </c>
      <c r="E853" s="42">
        <f t="shared" si="862"/>
        <v>0.000120454019</v>
      </c>
      <c r="F853" s="42">
        <f t="shared" si="4"/>
        <v>-0.0001006120589</v>
      </c>
    </row>
    <row r="854">
      <c r="A854" s="41" t="s">
        <v>571</v>
      </c>
      <c r="B854" s="34">
        <v>1.50539563</v>
      </c>
      <c r="C854" s="35">
        <v>1079.25</v>
      </c>
      <c r="D854" s="42">
        <f t="shared" ref="D854:E854" si="863">(B854-B855)/B855</f>
        <v>0.00001984235379</v>
      </c>
      <c r="E854" s="42">
        <f t="shared" si="863"/>
        <v>-0.004023587822</v>
      </c>
      <c r="F854" s="42">
        <f t="shared" si="4"/>
        <v>0.004043430176</v>
      </c>
    </row>
    <row r="855">
      <c r="A855" s="58">
        <v>40520.0</v>
      </c>
      <c r="B855" s="34">
        <v>1.50536576</v>
      </c>
      <c r="C855" s="35">
        <v>1083.61</v>
      </c>
      <c r="D855" s="42">
        <f t="shared" ref="D855:E855" si="864">(B855-B856)/B856</f>
        <v>0.00001984274752</v>
      </c>
      <c r="E855" s="42">
        <f t="shared" si="864"/>
        <v>-0.00537876215</v>
      </c>
      <c r="F855" s="42">
        <f t="shared" si="4"/>
        <v>0.005398604898</v>
      </c>
    </row>
    <row r="856">
      <c r="A856" s="58">
        <v>40490.0</v>
      </c>
      <c r="B856" s="34">
        <v>1.50533589</v>
      </c>
      <c r="C856" s="35">
        <v>1089.47</v>
      </c>
      <c r="D856" s="42">
        <f t="shared" ref="D856:E856" si="865">(B856-B857)/B857</f>
        <v>0.00001984314126</v>
      </c>
      <c r="E856" s="42">
        <f t="shared" si="865"/>
        <v>-0.02817868803</v>
      </c>
      <c r="F856" s="42">
        <f t="shared" si="4"/>
        <v>0.02819853117</v>
      </c>
    </row>
    <row r="857">
      <c r="A857" s="58">
        <v>40459.0</v>
      </c>
      <c r="B857" s="34">
        <v>1.50530602</v>
      </c>
      <c r="C857" s="35">
        <v>1121.06</v>
      </c>
      <c r="D857" s="42">
        <f t="shared" ref="D857:E857" si="866">(B857-B858)/B858</f>
        <v>0.00001983689159</v>
      </c>
      <c r="E857" s="42">
        <f t="shared" si="866"/>
        <v>-0.005967423013</v>
      </c>
      <c r="F857" s="42">
        <f t="shared" si="4"/>
        <v>0.005987259905</v>
      </c>
    </row>
    <row r="858">
      <c r="A858" s="58">
        <v>40429.0</v>
      </c>
      <c r="B858" s="34">
        <v>1.50527616</v>
      </c>
      <c r="C858" s="35">
        <v>1127.79</v>
      </c>
      <c r="D858" s="42">
        <f t="shared" ref="D858:E858" si="867">(B858-B859)/B859</f>
        <v>0.00001984392866</v>
      </c>
      <c r="E858" s="42">
        <f t="shared" si="867"/>
        <v>0.005483042687</v>
      </c>
      <c r="F858" s="42">
        <f t="shared" si="4"/>
        <v>-0.005463198759</v>
      </c>
    </row>
    <row r="859">
      <c r="A859" s="58">
        <v>40337.0</v>
      </c>
      <c r="B859" s="34">
        <v>1.50524629</v>
      </c>
      <c r="C859" s="35">
        <v>1121.64</v>
      </c>
      <c r="D859" s="42">
        <f t="shared" ref="D859:E859" si="868">(B859-B860)/B860</f>
        <v>0.00001983767876</v>
      </c>
      <c r="E859" s="42">
        <f t="shared" si="868"/>
        <v>-0.003703999787</v>
      </c>
      <c r="F859" s="42">
        <f t="shared" si="4"/>
        <v>0.003723837466</v>
      </c>
    </row>
    <row r="860">
      <c r="A860" s="58">
        <v>40306.0</v>
      </c>
      <c r="B860" s="34">
        <v>1.50521643</v>
      </c>
      <c r="C860" s="35">
        <v>1125.81</v>
      </c>
      <c r="D860" s="42">
        <f t="shared" ref="D860:E860" si="869">(B860-B861)/B861</f>
        <v>0.00001984471613</v>
      </c>
      <c r="E860" s="42">
        <f t="shared" si="869"/>
        <v>-0.001268585217</v>
      </c>
      <c r="F860" s="42">
        <f t="shared" si="4"/>
        <v>0.001288429933</v>
      </c>
    </row>
    <row r="861">
      <c r="A861" s="58">
        <v>40276.0</v>
      </c>
      <c r="B861" s="34">
        <v>1.50518656</v>
      </c>
      <c r="C861" s="35">
        <v>1127.24</v>
      </c>
      <c r="D861" s="42">
        <f t="shared" ref="D861:E861" si="870">(B861-B862)/B862</f>
        <v>0.00001983846599</v>
      </c>
      <c r="E861" s="42">
        <f t="shared" si="870"/>
        <v>0.006051086161</v>
      </c>
      <c r="F861" s="42">
        <f t="shared" si="4"/>
        <v>-0.006031247695</v>
      </c>
    </row>
    <row r="862">
      <c r="A862" s="58">
        <v>40245.0</v>
      </c>
      <c r="B862" s="34">
        <v>1.5051567</v>
      </c>
      <c r="C862" s="35">
        <v>1120.46</v>
      </c>
      <c r="D862" s="42">
        <f t="shared" ref="D862:E862" si="871">(B862-B863)/B863</f>
        <v>0.00001984550365</v>
      </c>
      <c r="E862" s="42">
        <f t="shared" si="871"/>
        <v>-0.00479633347</v>
      </c>
      <c r="F862" s="42">
        <f t="shared" si="4"/>
        <v>0.004816178973</v>
      </c>
    </row>
    <row r="863">
      <c r="A863" s="58">
        <v>40217.0</v>
      </c>
      <c r="B863" s="34">
        <v>1.50512683</v>
      </c>
      <c r="C863" s="35">
        <v>1125.86</v>
      </c>
      <c r="D863" s="42">
        <f t="shared" ref="D863:E863" si="872">(B863-B864)/B864</f>
        <v>0.00001983925328</v>
      </c>
      <c r="E863" s="42">
        <f t="shared" si="872"/>
        <v>0.02202251271</v>
      </c>
      <c r="F863" s="42">
        <f t="shared" si="4"/>
        <v>-0.02200267346</v>
      </c>
    </row>
    <row r="864">
      <c r="A864" s="41" t="s">
        <v>572</v>
      </c>
      <c r="B864" s="34">
        <v>1.50509697</v>
      </c>
      <c r="C864" s="35">
        <v>1101.6</v>
      </c>
      <c r="D864" s="42">
        <f t="shared" ref="D864:E864" si="873">(B864-B865)/B865</f>
        <v>0.00001983964688</v>
      </c>
      <c r="E864" s="42">
        <f t="shared" si="873"/>
        <v>0.00006354797418</v>
      </c>
      <c r="F864" s="42">
        <f t="shared" si="4"/>
        <v>-0.0000437083273</v>
      </c>
    </row>
    <row r="865">
      <c r="A865" s="41" t="s">
        <v>573</v>
      </c>
      <c r="B865" s="34">
        <v>1.50506711</v>
      </c>
      <c r="C865" s="35">
        <v>1101.53</v>
      </c>
      <c r="D865" s="42">
        <f t="shared" ref="D865:E865" si="874">(B865-B866)/B866</f>
        <v>0.0000198400405</v>
      </c>
      <c r="E865" s="42">
        <f t="shared" si="874"/>
        <v>-0.004158643197</v>
      </c>
      <c r="F865" s="42">
        <f t="shared" si="4"/>
        <v>0.004178483238</v>
      </c>
    </row>
    <row r="866">
      <c r="A866" s="41" t="s">
        <v>574</v>
      </c>
      <c r="B866" s="34">
        <v>1.50503725</v>
      </c>
      <c r="C866" s="35">
        <v>1106.13</v>
      </c>
      <c r="D866" s="42">
        <f t="shared" ref="D866:E866" si="875">(B866-B867)/B867</f>
        <v>0.00001984707876</v>
      </c>
      <c r="E866" s="42">
        <f t="shared" si="875"/>
        <v>-0.006921999569</v>
      </c>
      <c r="F866" s="42">
        <f t="shared" si="4"/>
        <v>0.006941846648</v>
      </c>
    </row>
    <row r="867">
      <c r="A867" s="41" t="s">
        <v>575</v>
      </c>
      <c r="B867" s="34">
        <v>1.50500738</v>
      </c>
      <c r="C867" s="35">
        <v>1113.84</v>
      </c>
      <c r="D867" s="42">
        <f t="shared" ref="D867:E867" si="876">(B867-B868)/B868</f>
        <v>0.00001984082792</v>
      </c>
      <c r="E867" s="42">
        <f t="shared" si="876"/>
        <v>-0.001049317943</v>
      </c>
      <c r="F867" s="42">
        <f t="shared" si="4"/>
        <v>0.001069158771</v>
      </c>
    </row>
    <row r="868">
      <c r="A868" s="41" t="s">
        <v>576</v>
      </c>
      <c r="B868" s="34">
        <v>1.50497752</v>
      </c>
      <c r="C868" s="35">
        <v>1115.01</v>
      </c>
      <c r="D868" s="42">
        <f t="shared" ref="D868:E868" si="877">(B868-B869)/B869</f>
        <v>0.00001984122159</v>
      </c>
      <c r="E868" s="42">
        <f t="shared" si="877"/>
        <v>0.01120018863</v>
      </c>
      <c r="F868" s="42">
        <f t="shared" si="4"/>
        <v>-0.01118034741</v>
      </c>
    </row>
    <row r="869">
      <c r="A869" s="41" t="s">
        <v>577</v>
      </c>
      <c r="B869" s="34">
        <v>1.50494766</v>
      </c>
      <c r="C869" s="35">
        <v>1102.66</v>
      </c>
      <c r="D869" s="42">
        <f t="shared" ref="D869:E869" si="878">(B869-B870)/B870</f>
        <v>0.00001984161527</v>
      </c>
      <c r="E869" s="42">
        <f t="shared" si="878"/>
        <v>0.008220029808</v>
      </c>
      <c r="F869" s="42">
        <f t="shared" si="4"/>
        <v>-0.008200188193</v>
      </c>
    </row>
    <row r="870">
      <c r="A870" s="41" t="s">
        <v>578</v>
      </c>
      <c r="B870" s="34">
        <v>1.5049178</v>
      </c>
      <c r="C870" s="35">
        <v>1093.67</v>
      </c>
      <c r="D870" s="42">
        <f t="shared" ref="D870:E870" si="879">(B870-B871)/B871</f>
        <v>0.00001983536382</v>
      </c>
      <c r="E870" s="42">
        <f t="shared" si="879"/>
        <v>0.02251329949</v>
      </c>
      <c r="F870" s="42">
        <f t="shared" si="4"/>
        <v>-0.02249346412</v>
      </c>
    </row>
    <row r="871">
      <c r="A871" s="41" t="s">
        <v>579</v>
      </c>
      <c r="B871" s="34">
        <v>1.50488795</v>
      </c>
      <c r="C871" s="35">
        <v>1069.59</v>
      </c>
      <c r="D871" s="42">
        <f t="shared" ref="D871:E871" si="880">(B871-B872)/B872</f>
        <v>0.00001984240255</v>
      </c>
      <c r="E871" s="42">
        <f t="shared" si="880"/>
        <v>-0.01281980286</v>
      </c>
      <c r="F871" s="42">
        <f t="shared" si="4"/>
        <v>0.01283964526</v>
      </c>
    </row>
    <row r="872">
      <c r="A872" s="41" t="s">
        <v>580</v>
      </c>
      <c r="B872" s="34">
        <v>1.50485809</v>
      </c>
      <c r="C872" s="35">
        <v>1083.48</v>
      </c>
      <c r="D872" s="42">
        <f t="shared" ref="D872:E872" si="881">(B872-B873)/B873</f>
        <v>0.00001984279628</v>
      </c>
      <c r="E872" s="42">
        <f t="shared" si="881"/>
        <v>0.01141656943</v>
      </c>
      <c r="F872" s="42">
        <f t="shared" si="4"/>
        <v>-0.01139672663</v>
      </c>
    </row>
    <row r="873">
      <c r="A873" s="41" t="s">
        <v>581</v>
      </c>
      <c r="B873" s="34">
        <v>1.50482823</v>
      </c>
      <c r="C873" s="35">
        <v>1071.25</v>
      </c>
      <c r="D873" s="42">
        <f t="shared" ref="D873:E873" si="882">(B873-B874)/B874</f>
        <v>0.00001984319002</v>
      </c>
      <c r="E873" s="42">
        <f t="shared" si="882"/>
        <v>0.005981894674</v>
      </c>
      <c r="F873" s="42">
        <f t="shared" si="4"/>
        <v>-0.005962051484</v>
      </c>
    </row>
    <row r="874">
      <c r="A874" s="41" t="s">
        <v>582</v>
      </c>
      <c r="B874" s="34">
        <v>1.50479837</v>
      </c>
      <c r="C874" s="35">
        <v>1064.88</v>
      </c>
      <c r="D874" s="42">
        <f t="shared" ref="D874:E874" si="883">(B874-B875)/B875</f>
        <v>0.00001983693811</v>
      </c>
      <c r="E874" s="42">
        <f t="shared" si="883"/>
        <v>-0.02881949511</v>
      </c>
      <c r="F874" s="42">
        <f t="shared" si="4"/>
        <v>0.02883933205</v>
      </c>
    </row>
    <row r="875">
      <c r="A875" s="41" t="s">
        <v>583</v>
      </c>
      <c r="B875" s="34">
        <v>1.50476852</v>
      </c>
      <c r="C875" s="35">
        <v>1096.48</v>
      </c>
      <c r="D875" s="42">
        <f t="shared" ref="D875:E875" si="884">(B875-B876)/B876</f>
        <v>0.00001984397743</v>
      </c>
      <c r="E875" s="42">
        <f t="shared" si="884"/>
        <v>0.001196161327</v>
      </c>
      <c r="F875" s="42">
        <f t="shared" si="4"/>
        <v>-0.001176317349</v>
      </c>
    </row>
    <row r="876">
      <c r="A876" s="41" t="s">
        <v>584</v>
      </c>
      <c r="B876" s="34">
        <v>1.50473866</v>
      </c>
      <c r="C876" s="35">
        <v>1095.17</v>
      </c>
      <c r="D876" s="42">
        <f t="shared" ref="D876:E876" si="885">(B876-B877)/B877</f>
        <v>0.00001984437122</v>
      </c>
      <c r="E876" s="42">
        <f t="shared" si="885"/>
        <v>-0.0001552029507</v>
      </c>
      <c r="F876" s="42">
        <f t="shared" si="4"/>
        <v>0.0001750473219</v>
      </c>
    </row>
    <row r="877">
      <c r="A877" s="41" t="s">
        <v>585</v>
      </c>
      <c r="B877" s="34">
        <v>1.5047088</v>
      </c>
      <c r="C877" s="35">
        <v>1095.34</v>
      </c>
      <c r="D877" s="42">
        <f t="shared" ref="D877:E877" si="886">(B877-B878)/B878</f>
        <v>0.00001983811896</v>
      </c>
      <c r="E877" s="42">
        <f t="shared" si="886"/>
        <v>0.01537891078</v>
      </c>
      <c r="F877" s="42">
        <f t="shared" si="4"/>
        <v>-0.01535907266</v>
      </c>
    </row>
    <row r="878">
      <c r="A878" s="58">
        <v>40519.0</v>
      </c>
      <c r="B878" s="34">
        <v>1.50467895</v>
      </c>
      <c r="C878" s="35">
        <v>1078.75</v>
      </c>
      <c r="D878" s="42">
        <f t="shared" ref="D878:E878" si="887">(B878-B879)/B879</f>
        <v>0.00001983851251</v>
      </c>
      <c r="E878" s="42">
        <f t="shared" si="887"/>
        <v>0.0007328657835</v>
      </c>
      <c r="F878" s="42">
        <f t="shared" si="4"/>
        <v>-0.000713027271</v>
      </c>
    </row>
    <row r="879">
      <c r="A879" s="58">
        <v>40428.0</v>
      </c>
      <c r="B879" s="34">
        <v>1.5046491</v>
      </c>
      <c r="C879" s="35">
        <v>1077.96</v>
      </c>
      <c r="D879" s="42">
        <f t="shared" ref="D879:E879" si="888">(B879-B880)/B880</f>
        <v>0.00001984555242</v>
      </c>
      <c r="E879" s="42">
        <f t="shared" si="888"/>
        <v>0.007203924317</v>
      </c>
      <c r="F879" s="42">
        <f t="shared" si="4"/>
        <v>-0.007184078764</v>
      </c>
    </row>
    <row r="880">
      <c r="A880" s="58">
        <v>40397.0</v>
      </c>
      <c r="B880" s="34">
        <v>1.50461924</v>
      </c>
      <c r="C880" s="35">
        <v>1070.25</v>
      </c>
      <c r="D880" s="42">
        <f t="shared" ref="D880:E880" si="889">(B880-B881)/B881</f>
        <v>0.00001983929981</v>
      </c>
      <c r="E880" s="42">
        <f t="shared" si="889"/>
        <v>0.009412696766</v>
      </c>
      <c r="F880" s="42">
        <f t="shared" si="4"/>
        <v>-0.009392857466</v>
      </c>
    </row>
    <row r="881">
      <c r="A881" s="58">
        <v>40366.0</v>
      </c>
      <c r="B881" s="34">
        <v>1.50458939</v>
      </c>
      <c r="C881" s="35">
        <v>1060.27</v>
      </c>
      <c r="D881" s="42">
        <f t="shared" ref="D881:E881" si="890">(B881-B882)/B882</f>
        <v>0.00001983969342</v>
      </c>
      <c r="E881" s="42">
        <f t="shared" si="890"/>
        <v>0.03133085618</v>
      </c>
      <c r="F881" s="42">
        <f t="shared" si="4"/>
        <v>-0.03131101648</v>
      </c>
    </row>
    <row r="882">
      <c r="A882" s="58">
        <v>40336.0</v>
      </c>
      <c r="B882" s="34">
        <v>1.50455954</v>
      </c>
      <c r="C882" s="35">
        <v>1028.06</v>
      </c>
      <c r="D882" s="42">
        <f t="shared" ref="D882:E882" si="891">(B882-B883)/B883</f>
        <v>0.00001984673376</v>
      </c>
      <c r="E882" s="42">
        <f t="shared" si="891"/>
        <v>0.005358993917</v>
      </c>
      <c r="F882" s="42">
        <f t="shared" si="4"/>
        <v>-0.005339147184</v>
      </c>
    </row>
    <row r="883">
      <c r="A883" s="58">
        <v>40216.0</v>
      </c>
      <c r="B883" s="34">
        <v>1.50452968</v>
      </c>
      <c r="C883" s="35">
        <v>1022.58</v>
      </c>
      <c r="D883" s="42">
        <f t="shared" ref="D883:E883" si="892">(B883-B884)/B884</f>
        <v>0.00001984048081</v>
      </c>
      <c r="E883" s="42">
        <f t="shared" si="892"/>
        <v>-0.004662390375</v>
      </c>
      <c r="F883" s="42">
        <f t="shared" si="4"/>
        <v>0.004682230856</v>
      </c>
    </row>
    <row r="884">
      <c r="A884" s="58">
        <v>40185.0</v>
      </c>
      <c r="B884" s="34">
        <v>1.50449983</v>
      </c>
      <c r="C884" s="35">
        <v>1027.37</v>
      </c>
      <c r="D884" s="42">
        <f t="shared" ref="D884:E884" si="893">(B884-B885)/B885</f>
        <v>0.00001984087446</v>
      </c>
      <c r="E884" s="42">
        <f t="shared" si="893"/>
        <v>-0.003240484714</v>
      </c>
      <c r="F884" s="42">
        <f t="shared" si="4"/>
        <v>0.003260325589</v>
      </c>
    </row>
    <row r="885">
      <c r="A885" s="41" t="s">
        <v>586</v>
      </c>
      <c r="B885" s="34">
        <v>1.50446998</v>
      </c>
      <c r="C885" s="35">
        <v>1030.71</v>
      </c>
      <c r="D885" s="42">
        <f t="shared" ref="D885:E885" si="894">(B885-B886)/B886</f>
        <v>0.00001984126813</v>
      </c>
      <c r="E885" s="42">
        <f t="shared" si="894"/>
        <v>-0.01011294226</v>
      </c>
      <c r="F885" s="42">
        <f t="shared" si="4"/>
        <v>0.01013278353</v>
      </c>
    </row>
    <row r="886">
      <c r="A886" s="41" t="s">
        <v>587</v>
      </c>
      <c r="B886" s="34">
        <v>1.50444013</v>
      </c>
      <c r="C886" s="35">
        <v>1041.24</v>
      </c>
      <c r="D886" s="42">
        <f t="shared" ref="D886:E886" si="895">(B886-B887)/B887</f>
        <v>0.00001984166181</v>
      </c>
      <c r="E886" s="42">
        <f t="shared" si="895"/>
        <v>-0.03101705799</v>
      </c>
      <c r="F886" s="42">
        <f t="shared" si="4"/>
        <v>0.03103689965</v>
      </c>
    </row>
    <row r="887">
      <c r="A887" s="41" t="s">
        <v>588</v>
      </c>
      <c r="B887" s="34">
        <v>1.50441028</v>
      </c>
      <c r="C887" s="35">
        <v>1074.57</v>
      </c>
      <c r="D887" s="42">
        <f t="shared" ref="D887:E887" si="896">(B887-B888)/B888</f>
        <v>0.00001984205551</v>
      </c>
      <c r="E887" s="42">
        <f t="shared" si="896"/>
        <v>-0.002033879416</v>
      </c>
      <c r="F887" s="42">
        <f t="shared" si="4"/>
        <v>0.002053721472</v>
      </c>
    </row>
    <row r="888">
      <c r="A888" s="41" t="s">
        <v>589</v>
      </c>
      <c r="B888" s="34">
        <v>1.50438043</v>
      </c>
      <c r="C888" s="35">
        <v>1076.76</v>
      </c>
      <c r="D888" s="42">
        <f t="shared" ref="D888:E888" si="897">(B888-B889)/B889</f>
        <v>0.00001983580171</v>
      </c>
      <c r="E888" s="42">
        <f t="shared" si="897"/>
        <v>0.002859298308</v>
      </c>
      <c r="F888" s="42">
        <f t="shared" si="4"/>
        <v>-0.002839462506</v>
      </c>
    </row>
    <row r="889">
      <c r="A889" s="41" t="s">
        <v>590</v>
      </c>
      <c r="B889" s="34">
        <v>1.50435059</v>
      </c>
      <c r="C889" s="35">
        <v>1073.69</v>
      </c>
      <c r="D889" s="42">
        <f t="shared" ref="D889:E889" si="898">(B889-B890)/B890</f>
        <v>0.00001984284282</v>
      </c>
      <c r="E889" s="42">
        <f t="shared" si="898"/>
        <v>-0.01680341379</v>
      </c>
      <c r="F889" s="42">
        <f t="shared" si="4"/>
        <v>0.01682325664</v>
      </c>
    </row>
    <row r="890">
      <c r="A890" s="41" t="s">
        <v>591</v>
      </c>
      <c r="B890" s="34">
        <v>1.50432074</v>
      </c>
      <c r="C890" s="35">
        <v>1092.04</v>
      </c>
      <c r="D890" s="42">
        <f t="shared" ref="D890:E890" si="899">(B890-B891)/B891</f>
        <v>0.00001984323657</v>
      </c>
      <c r="E890" s="42">
        <f t="shared" si="899"/>
        <v>-0.002985456172</v>
      </c>
      <c r="F890" s="42">
        <f t="shared" si="4"/>
        <v>0.003005299409</v>
      </c>
    </row>
    <row r="891">
      <c r="A891" s="41" t="s">
        <v>592</v>
      </c>
      <c r="B891" s="34">
        <v>1.50429089</v>
      </c>
      <c r="C891" s="35">
        <v>1095.31</v>
      </c>
      <c r="D891" s="42">
        <f t="shared" ref="D891:E891" si="900">(B891-B892)/B892</f>
        <v>0.00001983698242</v>
      </c>
      <c r="E891" s="42">
        <f t="shared" si="900"/>
        <v>-0.01607078692</v>
      </c>
      <c r="F891" s="42">
        <f t="shared" si="4"/>
        <v>0.0160906239</v>
      </c>
    </row>
    <row r="892">
      <c r="A892" s="41" t="s">
        <v>593</v>
      </c>
      <c r="B892" s="34">
        <v>1.50426105</v>
      </c>
      <c r="C892" s="35">
        <v>1113.2</v>
      </c>
      <c r="D892" s="42">
        <f t="shared" ref="D892:E892" si="901">(B892-B893)/B893</f>
        <v>-0.001463803151</v>
      </c>
      <c r="E892" s="42">
        <f t="shared" si="901"/>
        <v>-0.003856788754</v>
      </c>
      <c r="F892" s="42">
        <f t="shared" si="4"/>
        <v>0.002392985602</v>
      </c>
    </row>
    <row r="893">
      <c r="A893" s="41" t="s">
        <v>594</v>
      </c>
      <c r="B893" s="34">
        <v>1.50646622</v>
      </c>
      <c r="C893" s="35">
        <v>1117.51</v>
      </c>
      <c r="D893" s="42">
        <f t="shared" ref="D893:E893" si="902">(B893-B894)/B894</f>
        <v>-0.0007157065767</v>
      </c>
      <c r="E893" s="42">
        <f t="shared" si="902"/>
        <v>0.001317157091</v>
      </c>
      <c r="F893" s="42">
        <f t="shared" si="4"/>
        <v>-0.002032863668</v>
      </c>
    </row>
    <row r="894">
      <c r="A894" s="41" t="s">
        <v>595</v>
      </c>
      <c r="B894" s="34">
        <v>1.50754518</v>
      </c>
      <c r="C894" s="35">
        <v>1116.04</v>
      </c>
      <c r="D894" s="42">
        <f t="shared" ref="D894:E894" si="903">(B894-B895)/B895</f>
        <v>0.00002462341727</v>
      </c>
      <c r="E894" s="42">
        <f t="shared" si="903"/>
        <v>0.001282959959</v>
      </c>
      <c r="F894" s="42">
        <f t="shared" si="4"/>
        <v>-0.001258336542</v>
      </c>
    </row>
    <row r="895">
      <c r="A895" s="41" t="s">
        <v>596</v>
      </c>
      <c r="B895" s="34">
        <v>1.50750806</v>
      </c>
      <c r="C895" s="35">
        <v>1114.61</v>
      </c>
      <c r="D895" s="42">
        <f t="shared" ref="D895:E895" si="904">(B895-B896)/B896</f>
        <v>-0.002520753876</v>
      </c>
      <c r="E895" s="42">
        <f t="shared" si="904"/>
        <v>-0.0005559391336</v>
      </c>
      <c r="F895" s="42">
        <f t="shared" si="4"/>
        <v>-0.001964814742</v>
      </c>
    </row>
    <row r="896">
      <c r="A896" s="41" t="s">
        <v>597</v>
      </c>
      <c r="B896" s="34">
        <v>1.51131772</v>
      </c>
      <c r="C896" s="35">
        <v>1115.23</v>
      </c>
      <c r="D896" s="42">
        <f t="shared" ref="D896:E896" si="905">(B896-B897)/B897</f>
        <v>0.05635833133</v>
      </c>
      <c r="E896" s="42">
        <f t="shared" si="905"/>
        <v>0.02349421363</v>
      </c>
      <c r="F896" s="42">
        <f t="shared" si="4"/>
        <v>0.0328641177</v>
      </c>
    </row>
    <row r="897">
      <c r="A897" s="41" t="s">
        <v>598</v>
      </c>
      <c r="B897" s="34">
        <v>1.43068661</v>
      </c>
      <c r="C897" s="35">
        <v>1089.63</v>
      </c>
      <c r="D897" s="42">
        <f t="shared" ref="D897:E897" si="906">(B897-B898)/B898</f>
        <v>-0.004359030311</v>
      </c>
      <c r="E897" s="42">
        <f t="shared" si="906"/>
        <v>-0.001804690363</v>
      </c>
      <c r="F897" s="42">
        <f t="shared" si="4"/>
        <v>-0.002554339948</v>
      </c>
    </row>
    <row r="898">
      <c r="A898" s="58">
        <v>40488.0</v>
      </c>
      <c r="B898" s="34">
        <v>1.43695032</v>
      </c>
      <c r="C898" s="35">
        <v>1091.6</v>
      </c>
      <c r="D898" s="42">
        <f t="shared" ref="D898:E898" si="907">(B898-B899)/B899</f>
        <v>0.01048342833</v>
      </c>
      <c r="E898" s="42">
        <f t="shared" si="907"/>
        <v>0.004379669501</v>
      </c>
      <c r="F898" s="42">
        <f t="shared" si="4"/>
        <v>0.006103758828</v>
      </c>
    </row>
    <row r="899">
      <c r="A899" s="58">
        <v>40457.0</v>
      </c>
      <c r="B899" s="34">
        <v>1.42204244</v>
      </c>
      <c r="C899" s="35">
        <v>1086.84</v>
      </c>
      <c r="D899" s="42">
        <f t="shared" ref="D899:E899" si="908">(B899-B900)/B900</f>
        <v>0.07078846579</v>
      </c>
      <c r="E899" s="42">
        <f t="shared" si="908"/>
        <v>0.02950676809</v>
      </c>
      <c r="F899" s="42">
        <f t="shared" si="4"/>
        <v>0.0412816977</v>
      </c>
    </row>
    <row r="900">
      <c r="A900" s="58">
        <v>40427.0</v>
      </c>
      <c r="B900" s="34">
        <v>1.32803302</v>
      </c>
      <c r="C900" s="35">
        <v>1055.69</v>
      </c>
      <c r="D900" s="42">
        <f t="shared" ref="D900:E900" si="909">(B900-B901)/B901</f>
        <v>-0.01428766382</v>
      </c>
      <c r="E900" s="42">
        <f t="shared" si="909"/>
        <v>-0.005941619586</v>
      </c>
      <c r="F900" s="42">
        <f t="shared" si="4"/>
        <v>-0.008346044233</v>
      </c>
    </row>
    <row r="901">
      <c r="A901" s="58">
        <v>40396.0</v>
      </c>
      <c r="B901" s="34">
        <v>1.34728254</v>
      </c>
      <c r="C901" s="35">
        <v>1062.0</v>
      </c>
      <c r="D901" s="42">
        <f t="shared" ref="D901:E901" si="910">(B901-B902)/B902</f>
        <v>0.02631471358</v>
      </c>
      <c r="E901" s="42">
        <f t="shared" si="910"/>
        <v>0.0109760393</v>
      </c>
      <c r="F901" s="42">
        <f t="shared" si="4"/>
        <v>0.01533867428</v>
      </c>
    </row>
    <row r="902">
      <c r="A902" s="58">
        <v>40365.0</v>
      </c>
      <c r="B902" s="34">
        <v>1.31273821</v>
      </c>
      <c r="C902" s="35">
        <v>1050.47</v>
      </c>
      <c r="D902" s="42">
        <f t="shared" ref="D902:E902" si="911">(B902-B903)/B903</f>
        <v>-0.03250467822</v>
      </c>
      <c r="E902" s="42">
        <f t="shared" si="911"/>
        <v>-0.01353204117</v>
      </c>
      <c r="F902" s="42">
        <f t="shared" si="4"/>
        <v>-0.01897263705</v>
      </c>
    </row>
    <row r="903">
      <c r="A903" s="58">
        <v>40274.0</v>
      </c>
      <c r="B903" s="34">
        <v>1.35684192</v>
      </c>
      <c r="C903" s="35">
        <v>1064.88</v>
      </c>
      <c r="D903" s="42">
        <f t="shared" ref="D903:E903" si="912">(B903-B904)/B904</f>
        <v>-0.08261530264</v>
      </c>
      <c r="E903" s="42">
        <f t="shared" si="912"/>
        <v>-0.03441146868</v>
      </c>
      <c r="F903" s="42">
        <f t="shared" si="4"/>
        <v>-0.04820383397</v>
      </c>
    </row>
    <row r="904">
      <c r="A904" s="58">
        <v>40243.0</v>
      </c>
      <c r="B904" s="34">
        <v>1.47903265</v>
      </c>
      <c r="C904" s="35">
        <v>1102.83</v>
      </c>
      <c r="D904" s="42">
        <f t="shared" ref="D904:E904" si="913">(B904-B905)/B905</f>
        <v>0.009695635779</v>
      </c>
      <c r="E904" s="42">
        <f t="shared" si="913"/>
        <v>0.004051421184</v>
      </c>
      <c r="F904" s="42">
        <f t="shared" si="4"/>
        <v>0.005644214595</v>
      </c>
    </row>
    <row r="905">
      <c r="A905" s="58">
        <v>40215.0</v>
      </c>
      <c r="B905" s="34">
        <v>1.46483019</v>
      </c>
      <c r="C905" s="35">
        <v>1098.38</v>
      </c>
      <c r="D905" s="42">
        <f t="shared" ref="D905:E905" si="914">(B905-B906)/B906</f>
        <v>0.06199461548</v>
      </c>
      <c r="E905" s="42">
        <f t="shared" si="914"/>
        <v>0.02584266515</v>
      </c>
      <c r="F905" s="42">
        <f t="shared" si="4"/>
        <v>0.03615195033</v>
      </c>
    </row>
    <row r="906">
      <c r="A906" s="58">
        <v>40184.0</v>
      </c>
      <c r="B906" s="34">
        <v>1.37931979</v>
      </c>
      <c r="C906" s="35">
        <v>1070.71</v>
      </c>
      <c r="D906" s="42">
        <f t="shared" ref="D906:E906" si="915">(B906-B907)/B907</f>
        <v>-0.04122438942</v>
      </c>
      <c r="E906" s="42">
        <f t="shared" si="915"/>
        <v>-0.01716525459</v>
      </c>
      <c r="F906" s="42">
        <f t="shared" si="4"/>
        <v>-0.02405913484</v>
      </c>
    </row>
    <row r="907">
      <c r="A907" s="41" t="s">
        <v>599</v>
      </c>
      <c r="B907" s="34">
        <v>1.43862628</v>
      </c>
      <c r="C907" s="35">
        <v>1089.41</v>
      </c>
      <c r="D907" s="42">
        <f t="shared" ref="D907:E907" si="916">(B907-B908)/B908</f>
        <v>-0.0297269741</v>
      </c>
      <c r="E907" s="42">
        <f t="shared" si="916"/>
        <v>-0.01237466684</v>
      </c>
      <c r="F907" s="42">
        <f t="shared" si="4"/>
        <v>-0.01735230726</v>
      </c>
    </row>
    <row r="908">
      <c r="A908" s="41" t="s">
        <v>600</v>
      </c>
      <c r="B908" s="34">
        <v>1.48270254</v>
      </c>
      <c r="C908" s="35">
        <v>1103.06</v>
      </c>
      <c r="D908" s="42">
        <f t="shared" ref="D908:E908" si="917">(B908-B909)/B909</f>
        <v>0.07887478741</v>
      </c>
      <c r="E908" s="42">
        <f t="shared" si="917"/>
        <v>0.03287607098</v>
      </c>
      <c r="F908" s="42">
        <f t="shared" si="4"/>
        <v>0.04599871643</v>
      </c>
    </row>
    <row r="909">
      <c r="A909" s="41" t="s">
        <v>601</v>
      </c>
      <c r="B909" s="34">
        <v>1.37430456</v>
      </c>
      <c r="C909" s="35">
        <v>1067.95</v>
      </c>
      <c r="D909" s="42">
        <f t="shared" ref="D909:E909" si="918">(B909-B910)/B910</f>
        <v>-0.01361398385</v>
      </c>
      <c r="E909" s="42">
        <f t="shared" si="918"/>
        <v>-0.005660921948</v>
      </c>
      <c r="F909" s="42">
        <f t="shared" si="4"/>
        <v>-0.007953061906</v>
      </c>
    </row>
    <row r="910">
      <c r="A910" s="41" t="s">
        <v>602</v>
      </c>
      <c r="B910" s="34">
        <v>1.39327255</v>
      </c>
      <c r="C910" s="35">
        <v>1074.03</v>
      </c>
      <c r="D910" s="42">
        <f t="shared" ref="D910:E910" si="919">(B910-B911)/B911</f>
        <v>0.0008216553541</v>
      </c>
      <c r="E910" s="42">
        <f t="shared" si="919"/>
        <v>0.0003539328459</v>
      </c>
      <c r="F910" s="42">
        <f t="shared" si="4"/>
        <v>0.0004677225082</v>
      </c>
    </row>
    <row r="911">
      <c r="A911" s="41" t="s">
        <v>603</v>
      </c>
      <c r="B911" s="34">
        <v>1.3921287</v>
      </c>
      <c r="C911" s="35">
        <v>1073.65</v>
      </c>
      <c r="D911" s="42">
        <f t="shared" ref="D911:E911" si="920">(B911-B912)/B912</f>
        <v>-0.03100719321</v>
      </c>
      <c r="E911" s="42">
        <f t="shared" si="920"/>
        <v>-0.01290808962</v>
      </c>
      <c r="F911" s="42">
        <f t="shared" si="4"/>
        <v>-0.01809910359</v>
      </c>
    </row>
    <row r="912">
      <c r="A912" s="41" t="s">
        <v>604</v>
      </c>
      <c r="B912" s="34">
        <v>1.43667599</v>
      </c>
      <c r="C912" s="35">
        <v>1087.69</v>
      </c>
      <c r="D912" s="42">
        <f t="shared" ref="D912:E912" si="921">(B912-B913)/B913</f>
        <v>0.03603079218</v>
      </c>
      <c r="E912" s="42">
        <f t="shared" si="921"/>
        <v>0.01502440299</v>
      </c>
      <c r="F912" s="42">
        <f t="shared" si="4"/>
        <v>0.02100638919</v>
      </c>
    </row>
    <row r="913">
      <c r="A913" s="41" t="s">
        <v>605</v>
      </c>
      <c r="B913" s="34">
        <v>1.38671167</v>
      </c>
      <c r="C913" s="35">
        <v>1071.59</v>
      </c>
      <c r="D913" s="42">
        <f t="shared" ref="D913:E913" si="922">(B913-B914)/B914</f>
        <v>-0.09356976929</v>
      </c>
      <c r="E913" s="42">
        <f t="shared" si="922"/>
        <v>-0.03897583068</v>
      </c>
      <c r="F913" s="42">
        <f t="shared" si="4"/>
        <v>-0.05459393861</v>
      </c>
    </row>
    <row r="914">
      <c r="A914" s="41" t="s">
        <v>606</v>
      </c>
      <c r="B914" s="34">
        <v>1.52986035</v>
      </c>
      <c r="C914" s="35">
        <v>1115.05</v>
      </c>
      <c r="D914" s="42">
        <f t="shared" ref="D914:E914" si="923">(B914-B915)/B915</f>
        <v>-0.01234041588</v>
      </c>
      <c r="E914" s="42">
        <f t="shared" si="923"/>
        <v>-0.005130264097</v>
      </c>
      <c r="F914" s="42">
        <f t="shared" si="4"/>
        <v>-0.007210151778</v>
      </c>
    </row>
    <row r="915">
      <c r="A915" s="41" t="s">
        <v>607</v>
      </c>
      <c r="B915" s="34">
        <v>1.54897535</v>
      </c>
      <c r="C915" s="35">
        <v>1120.8</v>
      </c>
      <c r="D915" s="42">
        <f t="shared" ref="D915:E915" si="924">(B915-B916)/B916</f>
        <v>-0.03409817409</v>
      </c>
      <c r="E915" s="42">
        <f t="shared" si="924"/>
        <v>-0.01419599979</v>
      </c>
      <c r="F915" s="42">
        <f t="shared" si="4"/>
        <v>-0.0199021743</v>
      </c>
    </row>
    <row r="916">
      <c r="A916" s="41" t="s">
        <v>608</v>
      </c>
      <c r="B916" s="34">
        <v>1.60365713</v>
      </c>
      <c r="C916" s="35">
        <v>1136.94</v>
      </c>
      <c r="D916" s="42">
        <f t="shared" ref="D916:E916" si="925">(B916-B917)/B917</f>
        <v>0.0026349428</v>
      </c>
      <c r="E916" s="42">
        <f t="shared" si="925"/>
        <v>0.001109467456</v>
      </c>
      <c r="F916" s="42">
        <f t="shared" si="4"/>
        <v>0.001525475344</v>
      </c>
    </row>
    <row r="917">
      <c r="A917" s="41" t="s">
        <v>609</v>
      </c>
      <c r="B917" s="34">
        <v>1.59944269</v>
      </c>
      <c r="C917" s="35">
        <v>1135.68</v>
      </c>
      <c r="D917" s="42">
        <f t="shared" ref="D917:E917" si="926">(B917-B918)/B918</f>
        <v>-0.04514804488</v>
      </c>
      <c r="E917" s="42">
        <f t="shared" si="926"/>
        <v>-0.01880011059</v>
      </c>
      <c r="F917" s="42">
        <f t="shared" si="4"/>
        <v>-0.02634793429</v>
      </c>
    </row>
    <row r="918">
      <c r="A918" s="41" t="s">
        <v>610</v>
      </c>
      <c r="B918" s="34">
        <v>1.67506877</v>
      </c>
      <c r="C918" s="35">
        <v>1157.44</v>
      </c>
      <c r="D918" s="42">
        <f t="shared" ref="D918:E918" si="927">(B918-B919)/B919</f>
        <v>-0.02917591442</v>
      </c>
      <c r="E918" s="42">
        <f t="shared" si="927"/>
        <v>-0.01214505791</v>
      </c>
      <c r="F918" s="42">
        <f t="shared" si="4"/>
        <v>-0.01703085652</v>
      </c>
    </row>
    <row r="919">
      <c r="A919" s="58">
        <v>40517.0</v>
      </c>
      <c r="B919" s="34">
        <v>1.72540916</v>
      </c>
      <c r="C919" s="35">
        <v>1171.67</v>
      </c>
      <c r="D919" s="42">
        <f t="shared" ref="D919:E919" si="928">(B919-B920)/B920</f>
        <v>0.03294707101</v>
      </c>
      <c r="E919" s="42">
        <f t="shared" si="928"/>
        <v>0.01373952016</v>
      </c>
      <c r="F919" s="42">
        <f t="shared" si="4"/>
        <v>0.01920755086</v>
      </c>
    </row>
    <row r="920">
      <c r="A920" s="58">
        <v>40487.0</v>
      </c>
      <c r="B920" s="34">
        <v>1.67037519</v>
      </c>
      <c r="C920" s="35">
        <v>1155.79</v>
      </c>
      <c r="D920" s="42">
        <f t="shared" ref="D920:E920" si="929">(B920-B921)/B921</f>
        <v>-0.008181401803</v>
      </c>
      <c r="E920" s="42">
        <f t="shared" si="929"/>
        <v>-0.003397342485</v>
      </c>
      <c r="F920" s="42">
        <f t="shared" si="4"/>
        <v>-0.004784059318</v>
      </c>
    </row>
    <row r="921">
      <c r="A921" s="58">
        <v>40456.0</v>
      </c>
      <c r="B921" s="34">
        <v>1.68415393</v>
      </c>
      <c r="C921" s="35">
        <v>1159.73</v>
      </c>
      <c r="D921" s="42">
        <f t="shared" ref="D921:E921" si="930">(B921-B922)/B922</f>
        <v>0.1055101724</v>
      </c>
      <c r="E921" s="42">
        <f t="shared" si="930"/>
        <v>0.04397414662</v>
      </c>
      <c r="F921" s="42">
        <f t="shared" si="4"/>
        <v>0.06153602578</v>
      </c>
    </row>
    <row r="922">
      <c r="A922" s="58">
        <v>40364.0</v>
      </c>
      <c r="B922" s="34">
        <v>1.52341785</v>
      </c>
      <c r="C922" s="35">
        <v>1110.88</v>
      </c>
      <c r="D922" s="42">
        <f t="shared" ref="D922:E922" si="931">(B922-B923)/B923</f>
        <v>-0.03676756869</v>
      </c>
      <c r="E922" s="42">
        <f t="shared" si="931"/>
        <v>-0.01530824802</v>
      </c>
      <c r="F922" s="42">
        <f t="shared" si="4"/>
        <v>-0.02145932067</v>
      </c>
    </row>
    <row r="923">
      <c r="A923" s="58">
        <v>40334.0</v>
      </c>
      <c r="B923" s="34">
        <v>1.58156827</v>
      </c>
      <c r="C923" s="35">
        <v>1128.15</v>
      </c>
      <c r="D923" s="42">
        <f t="shared" ref="D923:E923" si="932">(B923-B924)/B924</f>
        <v>-0.07767623025</v>
      </c>
      <c r="E923" s="42">
        <f t="shared" si="932"/>
        <v>-0.0323535214</v>
      </c>
      <c r="F923" s="42">
        <f t="shared" si="4"/>
        <v>-0.04532270885</v>
      </c>
    </row>
    <row r="924">
      <c r="A924" s="58">
        <v>40303.0</v>
      </c>
      <c r="B924" s="34">
        <v>1.71476473</v>
      </c>
      <c r="C924" s="35">
        <v>1165.87</v>
      </c>
      <c r="D924" s="42">
        <f t="shared" ref="D924:E924" si="933">(B924-B925)/B925</f>
        <v>-0.01583554781</v>
      </c>
      <c r="E924" s="42">
        <f t="shared" si="933"/>
        <v>-0.006586571234</v>
      </c>
      <c r="F924" s="42">
        <f t="shared" si="4"/>
        <v>-0.009248976577</v>
      </c>
    </row>
    <row r="925">
      <c r="A925" s="58">
        <v>40273.0</v>
      </c>
      <c r="B925" s="34">
        <v>1.74235589</v>
      </c>
      <c r="C925" s="35">
        <v>1173.6</v>
      </c>
      <c r="D925" s="42">
        <f t="shared" ref="D925:E925" si="934">(B925-B926)/B926</f>
        <v>-0.05724002986</v>
      </c>
      <c r="E925" s="42">
        <f t="shared" si="934"/>
        <v>-0.02383843761</v>
      </c>
      <c r="F925" s="42">
        <f t="shared" si="4"/>
        <v>-0.03340159225</v>
      </c>
    </row>
    <row r="926">
      <c r="A926" s="58">
        <v>40242.0</v>
      </c>
      <c r="B926" s="34">
        <v>1.84814369</v>
      </c>
      <c r="C926" s="35">
        <v>1202.26</v>
      </c>
      <c r="D926" s="42">
        <f t="shared" ref="D926:E926" si="935">(B926-B927)/B927</f>
        <v>0.03146148828</v>
      </c>
      <c r="E926" s="42">
        <f t="shared" si="935"/>
        <v>0.01312052853</v>
      </c>
      <c r="F926" s="42">
        <f t="shared" si="4"/>
        <v>0.01834095975</v>
      </c>
    </row>
    <row r="927">
      <c r="A927" s="41" t="s">
        <v>611</v>
      </c>
      <c r="B927" s="34">
        <v>1.79177188</v>
      </c>
      <c r="C927" s="35">
        <v>1186.69</v>
      </c>
      <c r="D927" s="42">
        <f t="shared" ref="D927:E927" si="936">(B927-B928)/B928</f>
        <v>-0.03998203252</v>
      </c>
      <c r="E927" s="42">
        <f t="shared" si="936"/>
        <v>-0.01664760768</v>
      </c>
      <c r="F927" s="42">
        <f t="shared" si="4"/>
        <v>-0.02333442484</v>
      </c>
    </row>
    <row r="928">
      <c r="A928" s="41" t="s">
        <v>612</v>
      </c>
      <c r="B928" s="34">
        <v>1.86639411</v>
      </c>
      <c r="C928" s="35">
        <v>1206.78</v>
      </c>
      <c r="D928" s="42">
        <f t="shared" ref="D928:E928" si="937">(B928-B929)/B929</f>
        <v>0.03103587995</v>
      </c>
      <c r="E928" s="42">
        <f t="shared" si="937"/>
        <v>0.01294319098</v>
      </c>
      <c r="F928" s="42">
        <f t="shared" si="4"/>
        <v>0.01809268897</v>
      </c>
    </row>
    <row r="929">
      <c r="A929" s="41" t="s">
        <v>613</v>
      </c>
      <c r="B929" s="34">
        <v>1.81021257</v>
      </c>
      <c r="C929" s="35">
        <v>1191.36</v>
      </c>
      <c r="D929" s="42">
        <f t="shared" ref="D929:E929" si="938">(B929-B930)/B930</f>
        <v>0.01548277925</v>
      </c>
      <c r="E929" s="42">
        <f t="shared" si="938"/>
        <v>0.006462731581</v>
      </c>
      <c r="F929" s="42">
        <f t="shared" si="4"/>
        <v>0.009020047665</v>
      </c>
    </row>
    <row r="930">
      <c r="A930" s="41" t="s">
        <v>614</v>
      </c>
      <c r="B930" s="34">
        <v>1.78261277</v>
      </c>
      <c r="C930" s="35">
        <v>1183.71</v>
      </c>
      <c r="D930" s="42">
        <f t="shared" ref="D930:E930" si="939">(B930-B931)/B931</f>
        <v>-0.05614427777</v>
      </c>
      <c r="E930" s="42">
        <f t="shared" si="939"/>
        <v>-0.02338187369</v>
      </c>
      <c r="F930" s="42">
        <f t="shared" si="4"/>
        <v>-0.03276240409</v>
      </c>
    </row>
    <row r="931">
      <c r="A931" s="41" t="s">
        <v>615</v>
      </c>
      <c r="B931" s="34">
        <v>1.88864964</v>
      </c>
      <c r="C931" s="35">
        <v>1212.05</v>
      </c>
      <c r="D931" s="42">
        <f t="shared" ref="D931:E931" si="940">(B931-B932)/B932</f>
        <v>-0.01033928792</v>
      </c>
      <c r="E931" s="42">
        <f t="shared" si="940"/>
        <v>-0.004296464248</v>
      </c>
      <c r="F931" s="42">
        <f t="shared" si="4"/>
        <v>-0.006042823672</v>
      </c>
    </row>
    <row r="932">
      <c r="A932" s="41" t="s">
        <v>616</v>
      </c>
      <c r="B932" s="34">
        <v>1.90838094</v>
      </c>
      <c r="C932" s="35">
        <v>1217.28</v>
      </c>
      <c r="D932" s="42">
        <f t="shared" ref="D932:E932" si="941">(B932-B933)/B933</f>
        <v>0.01706869794</v>
      </c>
      <c r="E932" s="42">
        <f t="shared" si="941"/>
        <v>0.007123532478</v>
      </c>
      <c r="F932" s="42">
        <f t="shared" si="4"/>
        <v>0.009945165464</v>
      </c>
    </row>
    <row r="933">
      <c r="A933" s="41" t="s">
        <v>617</v>
      </c>
      <c r="B933" s="34">
        <v>1.87635402</v>
      </c>
      <c r="C933" s="35">
        <v>1208.67</v>
      </c>
      <c r="D933" s="42">
        <f t="shared" ref="D933:E933" si="942">(B933-B934)/B934</f>
        <v>0.005405327377</v>
      </c>
      <c r="E933" s="42">
        <f t="shared" si="942"/>
        <v>0.002263794219</v>
      </c>
      <c r="F933" s="42">
        <f t="shared" si="4"/>
        <v>0.003141533158</v>
      </c>
    </row>
    <row r="934">
      <c r="A934" s="41" t="s">
        <v>618</v>
      </c>
      <c r="B934" s="34">
        <v>1.86626624</v>
      </c>
      <c r="C934" s="35">
        <v>1205.94</v>
      </c>
      <c r="D934" s="42">
        <f t="shared" ref="D934:E934" si="943">(B934-B935)/B935</f>
        <v>-0.0024731662</v>
      </c>
      <c r="E934" s="42">
        <f t="shared" si="943"/>
        <v>-0.001018912001</v>
      </c>
      <c r="F934" s="42">
        <f t="shared" si="4"/>
        <v>-0.0014542542</v>
      </c>
    </row>
    <row r="935">
      <c r="A935" s="41" t="s">
        <v>619</v>
      </c>
      <c r="B935" s="34">
        <v>1.87089327</v>
      </c>
      <c r="C935" s="35">
        <v>1207.17</v>
      </c>
      <c r="D935" s="42">
        <f t="shared" ref="D935:E935" si="944">(B935-B936)/B936</f>
        <v>0.01931219177</v>
      </c>
      <c r="E935" s="42">
        <f t="shared" si="944"/>
        <v>0.008058320529</v>
      </c>
      <c r="F935" s="42">
        <f t="shared" si="4"/>
        <v>0.01125387124</v>
      </c>
    </row>
    <row r="936">
      <c r="A936" s="41" t="s">
        <v>620</v>
      </c>
      <c r="B936" s="34">
        <v>1.83544677</v>
      </c>
      <c r="C936" s="35">
        <v>1197.52</v>
      </c>
      <c r="D936" s="42">
        <f t="shared" ref="D936:E936" si="945">(B936-B937)/B937</f>
        <v>0.01082338796</v>
      </c>
      <c r="E936" s="42">
        <f t="shared" si="945"/>
        <v>0.004521318984</v>
      </c>
      <c r="F936" s="42">
        <f t="shared" si="4"/>
        <v>0.006302068979</v>
      </c>
    </row>
    <row r="937">
      <c r="A937" s="41" t="s">
        <v>621</v>
      </c>
      <c r="B937" s="34">
        <v>1.81579373</v>
      </c>
      <c r="C937" s="35">
        <v>1192.13</v>
      </c>
      <c r="D937" s="42">
        <f t="shared" ref="D937:E937" si="946">(B937-B938)/B938</f>
        <v>-0.0387313868</v>
      </c>
      <c r="E937" s="42">
        <f t="shared" si="946"/>
        <v>-0.01612650309</v>
      </c>
      <c r="F937" s="42">
        <f t="shared" si="4"/>
        <v>-0.02260488371</v>
      </c>
    </row>
    <row r="938">
      <c r="A938" s="41" t="s">
        <v>622</v>
      </c>
      <c r="B938" s="34">
        <v>1.8889556</v>
      </c>
      <c r="C938" s="35">
        <v>1211.67</v>
      </c>
      <c r="D938" s="42">
        <f t="shared" ref="D938:E938" si="947">(B938-B939)/B939</f>
        <v>0.001994275396</v>
      </c>
      <c r="E938" s="42">
        <f t="shared" si="947"/>
        <v>0.0008425226118</v>
      </c>
      <c r="F938" s="42">
        <f t="shared" si="4"/>
        <v>0.001151752784</v>
      </c>
    </row>
    <row r="939">
      <c r="A939" s="41" t="s">
        <v>623</v>
      </c>
      <c r="B939" s="34">
        <v>1.885196</v>
      </c>
      <c r="C939" s="35">
        <v>1210.65</v>
      </c>
      <c r="D939" s="42">
        <f t="shared" ref="D939:E939" si="948">(B939-B940)/B940</f>
        <v>0.02673243425</v>
      </c>
      <c r="E939" s="42">
        <f t="shared" si="948"/>
        <v>0.0111500877</v>
      </c>
      <c r="F939" s="42">
        <f t="shared" si="4"/>
        <v>0.01558234655</v>
      </c>
    </row>
    <row r="940">
      <c r="A940" s="41" t="s">
        <v>624</v>
      </c>
      <c r="B940" s="34">
        <v>1.83611225</v>
      </c>
      <c r="C940" s="35">
        <v>1197.3</v>
      </c>
      <c r="D940" s="42">
        <f t="shared" ref="D940:E940" si="949">(B940-B941)/B941</f>
        <v>0.001617048959</v>
      </c>
      <c r="E940" s="42">
        <f t="shared" si="949"/>
        <v>0.0006853436748</v>
      </c>
      <c r="F940" s="42">
        <f t="shared" si="4"/>
        <v>0.000931705284</v>
      </c>
    </row>
    <row r="941">
      <c r="A941" s="58">
        <v>40516.0</v>
      </c>
      <c r="B941" s="34">
        <v>1.83314796</v>
      </c>
      <c r="C941" s="35">
        <v>1196.48</v>
      </c>
      <c r="D941" s="42">
        <f t="shared" ref="D941:E941" si="950">(B941-B942)/B942</f>
        <v>0.004212113412</v>
      </c>
      <c r="E941" s="42">
        <f t="shared" si="950"/>
        <v>0.001766621734</v>
      </c>
      <c r="F941" s="42">
        <f t="shared" si="4"/>
        <v>0.002445491678</v>
      </c>
    </row>
    <row r="942">
      <c r="A942" s="58">
        <v>40425.0</v>
      </c>
      <c r="B942" s="34">
        <v>1.82545892</v>
      </c>
      <c r="C942" s="35">
        <v>1194.37</v>
      </c>
      <c r="D942" s="42">
        <f t="shared" ref="D942:E942" si="951">(B942-B943)/B943</f>
        <v>0.01601348989</v>
      </c>
      <c r="E942" s="42">
        <f t="shared" si="951"/>
        <v>0.006683860962</v>
      </c>
      <c r="F942" s="42">
        <f t="shared" si="4"/>
        <v>0.009329628928</v>
      </c>
    </row>
    <row r="943">
      <c r="A943" s="58">
        <v>40394.0</v>
      </c>
      <c r="B943" s="34">
        <v>1.79668768</v>
      </c>
      <c r="C943" s="35">
        <v>1186.44</v>
      </c>
      <c r="D943" s="42">
        <f t="shared" ref="D943:E943" si="952">(B943-B944)/B944</f>
        <v>0.008070663349</v>
      </c>
      <c r="E943" s="42">
        <f t="shared" si="952"/>
        <v>0.003374349867</v>
      </c>
      <c r="F943" s="42">
        <f t="shared" si="4"/>
        <v>0.004696313482</v>
      </c>
    </row>
    <row r="944">
      <c r="A944" s="58">
        <v>40363.0</v>
      </c>
      <c r="B944" s="34">
        <v>1.78230331</v>
      </c>
      <c r="C944" s="35">
        <v>1182.45</v>
      </c>
      <c r="D944" s="42">
        <f t="shared" ref="D944:E944" si="953">(B944-B945)/B945</f>
        <v>-0.01413189494</v>
      </c>
      <c r="E944" s="42">
        <f t="shared" si="953"/>
        <v>-0.005876715093</v>
      </c>
      <c r="F944" s="42">
        <f t="shared" si="4"/>
        <v>-0.008255179842</v>
      </c>
    </row>
    <row r="945">
      <c r="A945" s="58">
        <v>40333.0</v>
      </c>
      <c r="B945" s="34">
        <v>1.80785168</v>
      </c>
      <c r="C945" s="35">
        <v>1189.44</v>
      </c>
      <c r="D945" s="42">
        <f t="shared" ref="D945:E945" si="954">(B945-B946)/B946</f>
        <v>0.004014532703</v>
      </c>
      <c r="E945" s="42">
        <f t="shared" si="954"/>
        <v>0.001684295628</v>
      </c>
      <c r="F945" s="42">
        <f t="shared" si="4"/>
        <v>0.002330237076</v>
      </c>
    </row>
    <row r="946">
      <c r="A946" s="58">
        <v>40302.0</v>
      </c>
      <c r="B946" s="34">
        <v>1.80062302</v>
      </c>
      <c r="C946" s="35">
        <v>1187.44</v>
      </c>
      <c r="D946" s="42">
        <f t="shared" ref="D946:E946" si="955">(B946-B947)/B947</f>
        <v>0.01899946793</v>
      </c>
      <c r="E946" s="42">
        <f t="shared" si="955"/>
        <v>0.007928019693</v>
      </c>
      <c r="F946" s="42">
        <f t="shared" si="4"/>
        <v>0.01107144824</v>
      </c>
    </row>
    <row r="947">
      <c r="A947" s="58">
        <v>40182.0</v>
      </c>
      <c r="B947" s="34">
        <v>1.76705001</v>
      </c>
      <c r="C947" s="35">
        <v>1178.1</v>
      </c>
      <c r="D947" s="42">
        <f t="shared" ref="D947:E947" si="956">(B947-B948)/B948</f>
        <v>0.01776550706</v>
      </c>
      <c r="E947" s="42">
        <f t="shared" si="956"/>
        <v>0.007413868295</v>
      </c>
      <c r="F947" s="42">
        <f t="shared" si="4"/>
        <v>0.01035163876</v>
      </c>
    </row>
    <row r="948">
      <c r="A948" s="41" t="s">
        <v>625</v>
      </c>
      <c r="B948" s="34">
        <v>1.73620544</v>
      </c>
      <c r="C948" s="35">
        <v>1169.43</v>
      </c>
      <c r="D948" s="42">
        <f t="shared" ref="D948:E948" si="957">(B948-B949)/B949</f>
        <v>-0.007882747445</v>
      </c>
      <c r="E948" s="42">
        <f t="shared" si="957"/>
        <v>-0.003272903935</v>
      </c>
      <c r="F948" s="42">
        <f t="shared" si="4"/>
        <v>-0.00460984351</v>
      </c>
    </row>
    <row r="949">
      <c r="A949" s="41" t="s">
        <v>626</v>
      </c>
      <c r="B949" s="34">
        <v>1.75000025</v>
      </c>
      <c r="C949" s="35">
        <v>1173.27</v>
      </c>
      <c r="D949" s="42">
        <f t="shared" ref="D949:E949" si="958">(B949-B950)/B950</f>
        <v>0.00007450268245</v>
      </c>
      <c r="E949" s="42">
        <f t="shared" si="958"/>
        <v>0.00004261775285</v>
      </c>
      <c r="F949" s="42">
        <f t="shared" si="4"/>
        <v>0.0000318849296</v>
      </c>
    </row>
    <row r="950">
      <c r="A950" s="41" t="s">
        <v>627</v>
      </c>
      <c r="B950" s="34">
        <v>1.74986988</v>
      </c>
      <c r="C950" s="35">
        <v>1173.22</v>
      </c>
      <c r="D950" s="42">
        <f t="shared" ref="D950:E950" si="959">(B950-B951)/B951</f>
        <v>0.01361197324</v>
      </c>
      <c r="E950" s="42">
        <f t="shared" si="959"/>
        <v>0.005683230612</v>
      </c>
      <c r="F950" s="42">
        <f t="shared" si="4"/>
        <v>0.007928742627</v>
      </c>
    </row>
    <row r="951">
      <c r="A951" s="41" t="s">
        <v>628</v>
      </c>
      <c r="B951" s="34">
        <v>1.72637057</v>
      </c>
      <c r="C951" s="35">
        <v>1166.59</v>
      </c>
      <c r="D951" s="42">
        <f t="shared" ref="D951:E951" si="960">(B951-B952)/B952</f>
        <v>0.001742791771</v>
      </c>
      <c r="E951" s="42">
        <f t="shared" si="960"/>
        <v>0.0007377351531</v>
      </c>
      <c r="F951" s="42">
        <f t="shared" si="4"/>
        <v>0.001005056618</v>
      </c>
    </row>
    <row r="952">
      <c r="A952" s="41" t="s">
        <v>629</v>
      </c>
      <c r="B952" s="34">
        <v>1.7233671</v>
      </c>
      <c r="C952" s="35">
        <v>1165.73</v>
      </c>
      <c r="D952" s="42">
        <f t="shared" ref="D952:E952" si="961">(B952-B953)/B953</f>
        <v>-0.00411780359</v>
      </c>
      <c r="E952" s="42">
        <f t="shared" si="961"/>
        <v>-0.001704175659</v>
      </c>
      <c r="F952" s="42">
        <f t="shared" si="4"/>
        <v>-0.002413627932</v>
      </c>
    </row>
    <row r="953">
      <c r="A953" s="41" t="s">
        <v>630</v>
      </c>
      <c r="B953" s="34">
        <v>1.73049293</v>
      </c>
      <c r="C953" s="35">
        <v>1167.72</v>
      </c>
      <c r="D953" s="42">
        <f t="shared" ref="D953:E953" si="962">(B953-B954)/B954</f>
        <v>-0.01321155742</v>
      </c>
      <c r="E953" s="42">
        <f t="shared" si="962"/>
        <v>-0.005493242035</v>
      </c>
      <c r="F953" s="42">
        <f t="shared" si="4"/>
        <v>-0.007718315386</v>
      </c>
    </row>
    <row r="954">
      <c r="A954" s="41" t="s">
        <v>631</v>
      </c>
      <c r="B954" s="34">
        <v>1.75366153</v>
      </c>
      <c r="C954" s="35">
        <v>1174.17</v>
      </c>
      <c r="D954" s="42">
        <f t="shared" ref="D954:E954" si="963">(B954-B955)/B955</f>
        <v>0.01718257251</v>
      </c>
      <c r="E954" s="42">
        <f t="shared" si="963"/>
        <v>0.007170979834</v>
      </c>
      <c r="F954" s="42">
        <f t="shared" si="4"/>
        <v>0.01001159267</v>
      </c>
    </row>
    <row r="955">
      <c r="A955" s="41" t="s">
        <v>632</v>
      </c>
      <c r="B955" s="34">
        <v>1.72403812</v>
      </c>
      <c r="C955" s="35">
        <v>1165.81</v>
      </c>
      <c r="D955" s="42">
        <f t="shared" ref="D955:E955" si="964">(B955-B956)/B956</f>
        <v>0.0122008664</v>
      </c>
      <c r="E955" s="42">
        <f t="shared" si="964"/>
        <v>0.005095266833</v>
      </c>
      <c r="F955" s="42">
        <f t="shared" si="4"/>
        <v>0.007105599564</v>
      </c>
    </row>
    <row r="956">
      <c r="A956" s="41" t="s">
        <v>633</v>
      </c>
      <c r="B956" s="34">
        <v>1.70325691</v>
      </c>
      <c r="C956" s="35">
        <v>1159.9</v>
      </c>
      <c r="D956" s="42">
        <f t="shared" ref="D956:E956" si="965">(B956-B957)/B957</f>
        <v>-0.01223539187</v>
      </c>
      <c r="E956" s="42">
        <f t="shared" si="965"/>
        <v>-0.005086504894</v>
      </c>
      <c r="F956" s="42">
        <f t="shared" si="4"/>
        <v>-0.007148886974</v>
      </c>
    </row>
    <row r="957">
      <c r="A957" s="41" t="s">
        <v>634</v>
      </c>
      <c r="B957" s="34">
        <v>1.72435507</v>
      </c>
      <c r="C957" s="35">
        <v>1165.83</v>
      </c>
      <c r="D957" s="42">
        <f t="shared" ref="D957:E957" si="966">(B957-B958)/B958</f>
        <v>-0.0008097974276</v>
      </c>
      <c r="E957" s="42">
        <f t="shared" si="966"/>
        <v>-0.0003258418295</v>
      </c>
      <c r="F957" s="42">
        <f t="shared" si="4"/>
        <v>-0.0004839555981</v>
      </c>
    </row>
    <row r="958">
      <c r="A958" s="41" t="s">
        <v>635</v>
      </c>
      <c r="B958" s="34">
        <v>1.72575258</v>
      </c>
      <c r="C958" s="35">
        <v>1166.21</v>
      </c>
      <c r="D958" s="42">
        <f t="shared" ref="D958:E958" si="967">(B958-B959)/B959</f>
        <v>0.01394424332</v>
      </c>
      <c r="E958" s="42">
        <f t="shared" si="967"/>
        <v>0.005821675608</v>
      </c>
      <c r="F958" s="42">
        <f t="shared" si="4"/>
        <v>0.008122567713</v>
      </c>
    </row>
    <row r="959">
      <c r="A959" s="41" t="s">
        <v>636</v>
      </c>
      <c r="B959" s="34">
        <v>1.70201921</v>
      </c>
      <c r="C959" s="35">
        <v>1159.46</v>
      </c>
      <c r="D959" s="42">
        <f t="shared" ref="D959:E959" si="968">(B959-B960)/B960</f>
        <v>0.01864220477</v>
      </c>
      <c r="E959" s="42">
        <f t="shared" si="968"/>
        <v>0.007779158808</v>
      </c>
      <c r="F959" s="42">
        <f t="shared" si="4"/>
        <v>0.01086304596</v>
      </c>
    </row>
    <row r="960">
      <c r="A960" s="41" t="s">
        <v>637</v>
      </c>
      <c r="B960" s="34">
        <v>1.6708705</v>
      </c>
      <c r="C960" s="35">
        <v>1150.51</v>
      </c>
      <c r="D960" s="42">
        <f t="shared" ref="D960:E960" si="969">(B960-B961)/B961</f>
        <v>0.001057446632</v>
      </c>
      <c r="E960" s="42">
        <f t="shared" si="969"/>
        <v>0.000452177845</v>
      </c>
      <c r="F960" s="42">
        <f t="shared" si="4"/>
        <v>0.000605268787</v>
      </c>
    </row>
    <row r="961">
      <c r="A961" s="58">
        <v>40515.0</v>
      </c>
      <c r="B961" s="34">
        <v>1.66910551</v>
      </c>
      <c r="C961" s="35">
        <v>1149.99</v>
      </c>
      <c r="D961" s="42">
        <f t="shared" ref="D961:E961" si="970">(B961-B962)/B962</f>
        <v>-0.0005494055971</v>
      </c>
      <c r="E961" s="42">
        <f t="shared" si="970"/>
        <v>-0.0002173459452</v>
      </c>
      <c r="F961" s="42">
        <f t="shared" si="4"/>
        <v>-0.0003320596519</v>
      </c>
    </row>
    <row r="962">
      <c r="A962" s="58">
        <v>40485.0</v>
      </c>
      <c r="B962" s="34">
        <v>1.67002303</v>
      </c>
      <c r="C962" s="35">
        <v>1150.24</v>
      </c>
      <c r="D962" s="42">
        <f t="shared" ref="D962:E962" si="971">(B962-B963)/B963</f>
        <v>0.009671857967</v>
      </c>
      <c r="E962" s="42">
        <f t="shared" si="971"/>
        <v>0.004041515001</v>
      </c>
      <c r="F962" s="42">
        <f t="shared" si="4"/>
        <v>0.005630342966</v>
      </c>
    </row>
    <row r="963">
      <c r="A963" s="58">
        <v>40454.0</v>
      </c>
      <c r="B963" s="34">
        <v>1.65402553</v>
      </c>
      <c r="C963" s="35">
        <v>1145.61</v>
      </c>
      <c r="D963" s="42">
        <f t="shared" ref="D963:E963" si="972">(B963-B964)/B964</f>
        <v>0.01083108962</v>
      </c>
      <c r="E963" s="42">
        <f t="shared" si="972"/>
        <v>0.004524529791</v>
      </c>
      <c r="F963" s="42">
        <f t="shared" si="4"/>
        <v>0.006306559831</v>
      </c>
    </row>
    <row r="964">
      <c r="A964" s="58">
        <v>40424.0</v>
      </c>
      <c r="B964" s="34">
        <v>1.63630259</v>
      </c>
      <c r="C964" s="35">
        <v>1140.45</v>
      </c>
      <c r="D964" s="42">
        <f t="shared" ref="D964:E964" si="973">(B964-B965)/B965</f>
        <v>0.004082897856</v>
      </c>
      <c r="E964" s="42">
        <f t="shared" si="973"/>
        <v>0.001712779974</v>
      </c>
      <c r="F964" s="42">
        <f t="shared" si="4"/>
        <v>0.002370117882</v>
      </c>
    </row>
    <row r="965">
      <c r="A965" s="58">
        <v>40393.0</v>
      </c>
      <c r="B965" s="34">
        <v>1.6296489</v>
      </c>
      <c r="C965" s="35">
        <v>1138.5</v>
      </c>
      <c r="D965" s="42">
        <f t="shared" ref="D965:E965" si="974">(B965-B966)/B966</f>
        <v>-0.0004493120306</v>
      </c>
      <c r="E965" s="42">
        <f t="shared" si="974"/>
        <v>-0.0001756388864</v>
      </c>
      <c r="F965" s="42">
        <f t="shared" si="4"/>
        <v>-0.0002736731442</v>
      </c>
    </row>
    <row r="966">
      <c r="A966" s="58">
        <v>40301.0</v>
      </c>
      <c r="B966" s="34">
        <v>1.63038145</v>
      </c>
      <c r="C966" s="35">
        <v>1138.7</v>
      </c>
      <c r="D966" s="42">
        <f t="shared" ref="D966:E966" si="975">(B966-B967)/B967</f>
        <v>0.03359021952</v>
      </c>
      <c r="E966" s="42">
        <f t="shared" si="975"/>
        <v>0.01400749797</v>
      </c>
      <c r="F966" s="42">
        <f t="shared" si="4"/>
        <v>0.01958272154</v>
      </c>
    </row>
    <row r="967">
      <c r="A967" s="58">
        <v>40271.0</v>
      </c>
      <c r="B967" s="34">
        <v>1.57739636</v>
      </c>
      <c r="C967" s="35">
        <v>1122.97</v>
      </c>
      <c r="D967" s="42">
        <f t="shared" ref="D967:E967" si="976">(B967-B968)/B968</f>
        <v>0.008939051766</v>
      </c>
      <c r="E967" s="42">
        <f t="shared" si="976"/>
        <v>0.003736179265</v>
      </c>
      <c r="F967" s="42">
        <f t="shared" si="4"/>
        <v>0.005202872501</v>
      </c>
    </row>
    <row r="968">
      <c r="A968" s="58">
        <v>40240.0</v>
      </c>
      <c r="B968" s="34">
        <v>1.56342086</v>
      </c>
      <c r="C968" s="35">
        <v>1118.79</v>
      </c>
      <c r="D968" s="42">
        <f t="shared" ref="D968:E968" si="977">(B968-B969)/B969</f>
        <v>0.00100234635</v>
      </c>
      <c r="E968" s="42">
        <f t="shared" si="977"/>
        <v>0.0004292190895</v>
      </c>
      <c r="F968" s="42">
        <f t="shared" si="4"/>
        <v>0.0005731272609</v>
      </c>
    </row>
    <row r="969">
      <c r="A969" s="58">
        <v>40212.0</v>
      </c>
      <c r="B969" s="34">
        <v>1.56185534</v>
      </c>
      <c r="C969" s="35">
        <v>1118.31</v>
      </c>
      <c r="D969" s="42">
        <f t="shared" ref="D969:E969" si="978">(B969-B970)/B970</f>
        <v>0.005565075615</v>
      </c>
      <c r="E969" s="42">
        <f t="shared" si="978"/>
        <v>0.002330354662</v>
      </c>
      <c r="F969" s="42">
        <f t="shared" si="4"/>
        <v>0.003234720953</v>
      </c>
    </row>
    <row r="970">
      <c r="A970" s="58">
        <v>40181.0</v>
      </c>
      <c r="B970" s="34">
        <v>1.5532116</v>
      </c>
      <c r="C970" s="35">
        <v>1115.71</v>
      </c>
      <c r="D970" s="42">
        <f t="shared" ref="D970:E970" si="979">(B970-B971)/B971</f>
        <v>0.02435270224</v>
      </c>
      <c r="E970" s="42">
        <f t="shared" si="979"/>
        <v>0.01015853471</v>
      </c>
      <c r="F970" s="42">
        <f t="shared" si="4"/>
        <v>0.01419416753</v>
      </c>
    </row>
    <row r="971">
      <c r="A971" s="41" t="s">
        <v>638</v>
      </c>
      <c r="B971" s="34">
        <v>1.51628594</v>
      </c>
      <c r="C971" s="35">
        <v>1104.49</v>
      </c>
      <c r="D971" s="42">
        <f t="shared" ref="D971:E971" si="980">(B971-B972)/B972</f>
        <v>0.00334502837</v>
      </c>
      <c r="E971" s="42">
        <f t="shared" si="980"/>
        <v>0.001405334832</v>
      </c>
      <c r="F971" s="42">
        <f t="shared" si="4"/>
        <v>0.001939693538</v>
      </c>
    </row>
    <row r="972">
      <c r="A972" s="41" t="s">
        <v>639</v>
      </c>
      <c r="B972" s="34">
        <v>1.51123083</v>
      </c>
      <c r="C972" s="35">
        <v>1102.94</v>
      </c>
      <c r="D972" s="42">
        <f t="shared" ref="D972:E972" si="981">(B972-B973)/B973</f>
        <v>-0.00502217191</v>
      </c>
      <c r="E972" s="42">
        <f t="shared" si="981"/>
        <v>-0.002080995983</v>
      </c>
      <c r="F972" s="42">
        <f t="shared" si="4"/>
        <v>-0.002941175927</v>
      </c>
    </row>
    <row r="973">
      <c r="A973" s="41" t="s">
        <v>640</v>
      </c>
      <c r="B973" s="34">
        <v>1.5188588</v>
      </c>
      <c r="C973" s="35">
        <v>1105.24</v>
      </c>
      <c r="D973" s="42">
        <f t="shared" ref="D973:E973" si="982">(B973-B974)/B974</f>
        <v>0.02330129483</v>
      </c>
      <c r="E973" s="42">
        <f t="shared" si="982"/>
        <v>0.009720445825</v>
      </c>
      <c r="F973" s="42">
        <f t="shared" si="4"/>
        <v>0.013580849</v>
      </c>
    </row>
    <row r="974">
      <c r="A974" s="41" t="s">
        <v>641</v>
      </c>
      <c r="B974" s="34">
        <v>1.48427331</v>
      </c>
      <c r="C974" s="35">
        <v>1094.6</v>
      </c>
      <c r="D974" s="42">
        <f t="shared" ref="D974:E974" si="983">(B974-B975)/B975</f>
        <v>-0.0290744479</v>
      </c>
      <c r="E974" s="42">
        <f t="shared" si="983"/>
        <v>-0.01210277886</v>
      </c>
      <c r="F974" s="42">
        <f t="shared" si="4"/>
        <v>-0.01697166905</v>
      </c>
    </row>
    <row r="975">
      <c r="A975" s="41" t="s">
        <v>642</v>
      </c>
      <c r="B975" s="34">
        <v>1.52872</v>
      </c>
      <c r="C975" s="35">
        <v>1108.01</v>
      </c>
      <c r="D975" s="42">
        <f t="shared" ref="D975:E975" si="984">(B975-B976)/B976</f>
        <v>-0.002537763373</v>
      </c>
      <c r="E975" s="42">
        <f t="shared" si="984"/>
        <v>-0.00104582706</v>
      </c>
      <c r="F975" s="42">
        <f t="shared" si="4"/>
        <v>-0.001491936313</v>
      </c>
    </row>
    <row r="976">
      <c r="A976" s="41" t="s">
        <v>643</v>
      </c>
      <c r="B976" s="34">
        <v>1.5326094</v>
      </c>
      <c r="C976" s="35">
        <v>1109.17</v>
      </c>
      <c r="D976" s="42">
        <f t="shared" ref="D976:E976" si="985">(B976-B977)/B977</f>
        <v>0.005220021905</v>
      </c>
      <c r="E976" s="42">
        <f t="shared" si="985"/>
        <v>0.002186582336</v>
      </c>
      <c r="F976" s="42">
        <f t="shared" si="4"/>
        <v>0.00303343957</v>
      </c>
    </row>
    <row r="977">
      <c r="A977" s="41" t="s">
        <v>644</v>
      </c>
      <c r="B977" s="34">
        <v>1.52465069</v>
      </c>
      <c r="C977" s="35">
        <v>1106.75</v>
      </c>
      <c r="D977" s="42">
        <f t="shared" ref="D977:E977" si="986">(B977-B978)/B978</f>
        <v>0.0157756249</v>
      </c>
      <c r="E977" s="42">
        <f t="shared" si="986"/>
        <v>0.006584751389</v>
      </c>
      <c r="F977" s="42">
        <f t="shared" si="4"/>
        <v>0.009190873514</v>
      </c>
    </row>
    <row r="978">
      <c r="A978" s="41" t="s">
        <v>645</v>
      </c>
      <c r="B978" s="34">
        <v>1.50097192</v>
      </c>
      <c r="C978" s="35">
        <v>1099.51</v>
      </c>
      <c r="D978" s="42">
        <f t="shared" ref="D978:E978" si="987">(B978-B979)/B979</f>
        <v>0.01014329363</v>
      </c>
      <c r="E978" s="42">
        <f t="shared" si="987"/>
        <v>0.004237946058</v>
      </c>
      <c r="F978" s="42">
        <f t="shared" si="4"/>
        <v>0.005905347569</v>
      </c>
    </row>
    <row r="979">
      <c r="A979" s="41" t="s">
        <v>646</v>
      </c>
      <c r="B979" s="34">
        <v>1.4859</v>
      </c>
      <c r="C979" s="35">
        <v>1094.87</v>
      </c>
      <c r="D979" s="42">
        <f t="shared" ref="D979:E979" si="988">(B979-B980)/B980</f>
        <v>0.04317405282</v>
      </c>
      <c r="E979" s="42">
        <f t="shared" si="988"/>
        <v>0.01800076243</v>
      </c>
      <c r="F979" s="42">
        <f t="shared" si="4"/>
        <v>0.02517329039</v>
      </c>
    </row>
    <row r="980">
      <c r="A980" s="58">
        <v>40514.0</v>
      </c>
      <c r="B980" s="34">
        <v>1.42440276</v>
      </c>
      <c r="C980" s="35">
        <v>1075.51</v>
      </c>
      <c r="D980" s="42">
        <f t="shared" ref="D980:E980" si="989">(B980-B981)/B981</f>
        <v>-0.00661489009</v>
      </c>
      <c r="E980" s="42">
        <f t="shared" si="989"/>
        <v>-0.002744628965</v>
      </c>
      <c r="F980" s="42">
        <f t="shared" si="4"/>
        <v>-0.003870261125</v>
      </c>
    </row>
    <row r="981">
      <c r="A981" s="58">
        <v>40484.0</v>
      </c>
      <c r="B981" s="34">
        <v>1.43388777</v>
      </c>
      <c r="C981" s="35">
        <v>1078.47</v>
      </c>
      <c r="D981" s="42">
        <f t="shared" ref="D981:E981" si="990">(B981-B982)/B982</f>
        <v>0.02320535215</v>
      </c>
      <c r="E981" s="42">
        <f t="shared" si="990"/>
        <v>0.009680469606</v>
      </c>
      <c r="F981" s="42">
        <f t="shared" si="4"/>
        <v>0.01352488255</v>
      </c>
    </row>
    <row r="982">
      <c r="A982" s="58">
        <v>40453.0</v>
      </c>
      <c r="B982" s="34">
        <v>1.40136852</v>
      </c>
      <c r="C982" s="35">
        <v>1068.13</v>
      </c>
      <c r="D982" s="42">
        <f t="shared" ref="D982:E982" si="991">(B982-B983)/B983</f>
        <v>-0.005385920032</v>
      </c>
      <c r="E982" s="42">
        <f t="shared" si="991"/>
        <v>-0.002232559877</v>
      </c>
      <c r="F982" s="42">
        <f t="shared" si="4"/>
        <v>-0.003153360155</v>
      </c>
    </row>
    <row r="983">
      <c r="A983" s="58">
        <v>40423.0</v>
      </c>
      <c r="B983" s="34">
        <v>1.40895705</v>
      </c>
      <c r="C983" s="35">
        <v>1070.52</v>
      </c>
      <c r="D983" s="42">
        <f t="shared" ref="D983:E983" si="992">(B983-B984)/B984</f>
        <v>0.03126847159</v>
      </c>
      <c r="E983" s="42">
        <f t="shared" si="992"/>
        <v>0.01304010447</v>
      </c>
      <c r="F983" s="42">
        <f t="shared" si="4"/>
        <v>0.01822836711</v>
      </c>
    </row>
    <row r="984">
      <c r="A984" s="58">
        <v>40392.0</v>
      </c>
      <c r="B984" s="34">
        <v>1.36623691</v>
      </c>
      <c r="C984" s="35">
        <v>1056.74</v>
      </c>
      <c r="D984" s="42">
        <f t="shared" ref="D984:E984" si="993">(B984-B985)/B985</f>
        <v>-0.02129978665</v>
      </c>
      <c r="E984" s="42">
        <f t="shared" si="993"/>
        <v>-0.008863335803</v>
      </c>
      <c r="F984" s="42">
        <f t="shared" si="4"/>
        <v>-0.01243645085</v>
      </c>
    </row>
    <row r="985">
      <c r="A985" s="58">
        <v>40300.0</v>
      </c>
      <c r="B985" s="34">
        <v>1.39597079</v>
      </c>
      <c r="C985" s="35">
        <v>1066.19</v>
      </c>
      <c r="D985" s="42">
        <f t="shared" ref="D985:E985" si="994">(B985-B986)/B986</f>
        <v>0.006925411471</v>
      </c>
      <c r="E985" s="42">
        <f t="shared" si="994"/>
        <v>0.002897160219</v>
      </c>
      <c r="F985" s="42">
        <f t="shared" si="4"/>
        <v>0.004028251252</v>
      </c>
    </row>
    <row r="986">
      <c r="A986" s="58">
        <v>40270.0</v>
      </c>
      <c r="B986" s="34">
        <v>1.38636961</v>
      </c>
      <c r="C986" s="35">
        <v>1063.11</v>
      </c>
      <c r="D986" s="42">
        <f t="shared" ref="D986:E986" si="995">(B986-B987)/B987</f>
        <v>-0.07476531315</v>
      </c>
      <c r="E986" s="42">
        <f t="shared" si="995"/>
        <v>-0.03114063867</v>
      </c>
      <c r="F986" s="42">
        <f t="shared" si="4"/>
        <v>-0.04362467448</v>
      </c>
    </row>
    <row r="987">
      <c r="A987" s="58">
        <v>40239.0</v>
      </c>
      <c r="B987" s="34">
        <v>1.49839779</v>
      </c>
      <c r="C987" s="35">
        <v>1097.28</v>
      </c>
      <c r="D987" s="42">
        <f t="shared" ref="D987:E987" si="996">(B987-B988)/B988</f>
        <v>-0.01316630661</v>
      </c>
      <c r="E987" s="42">
        <f t="shared" si="996"/>
        <v>-0.005474386397</v>
      </c>
      <c r="F987" s="42">
        <f t="shared" si="4"/>
        <v>-0.007691920213</v>
      </c>
    </row>
    <row r="988">
      <c r="A988" s="58">
        <v>40211.0</v>
      </c>
      <c r="B988" s="34">
        <v>1.51838937</v>
      </c>
      <c r="C988" s="35">
        <v>1103.32</v>
      </c>
      <c r="D988" s="42">
        <f t="shared" ref="D988:E988" si="997">(B988-B989)/B989</f>
        <v>0.03110728632</v>
      </c>
      <c r="E988" s="42">
        <f t="shared" si="997"/>
        <v>0.0129729432</v>
      </c>
      <c r="F988" s="42">
        <f t="shared" si="4"/>
        <v>0.01813434313</v>
      </c>
    </row>
    <row r="989">
      <c r="A989" s="58">
        <v>40180.0</v>
      </c>
      <c r="B989" s="34">
        <v>1.47258136</v>
      </c>
      <c r="C989" s="35">
        <v>1089.19</v>
      </c>
      <c r="D989" s="42">
        <f t="shared" ref="D989:E989" si="998">(B989-B990)/B990</f>
        <v>0.03421100374</v>
      </c>
      <c r="E989" s="42">
        <f t="shared" si="998"/>
        <v>0.01426615885</v>
      </c>
      <c r="F989" s="42">
        <f t="shared" si="4"/>
        <v>0.01994484489</v>
      </c>
    </row>
    <row r="990">
      <c r="A990" s="41" t="s">
        <v>647</v>
      </c>
      <c r="B990" s="34">
        <v>1.42386936</v>
      </c>
      <c r="C990" s="35">
        <v>1073.87</v>
      </c>
      <c r="D990" s="42">
        <f t="shared" ref="D990:E990" si="999">(B990-B991)/B991</f>
        <v>-0.02361772059</v>
      </c>
      <c r="E990" s="42">
        <f t="shared" si="999"/>
        <v>-0.009829142578</v>
      </c>
      <c r="F990" s="42">
        <f t="shared" si="4"/>
        <v>-0.01378857801</v>
      </c>
    </row>
    <row r="991">
      <c r="A991" s="41" t="s">
        <v>648</v>
      </c>
      <c r="B991" s="34">
        <v>1.45831135</v>
      </c>
      <c r="C991" s="35">
        <v>1084.53</v>
      </c>
      <c r="D991" s="42">
        <f t="shared" ref="D991:E991" si="1000">(B991-B992)/B992</f>
        <v>-0.02839042017</v>
      </c>
      <c r="E991" s="42">
        <f t="shared" si="1000"/>
        <v>-0.01181776765</v>
      </c>
      <c r="F991" s="42">
        <f t="shared" si="4"/>
        <v>-0.01657265251</v>
      </c>
    </row>
    <row r="992">
      <c r="A992" s="41" t="s">
        <v>649</v>
      </c>
      <c r="B992" s="34">
        <v>1.50092319</v>
      </c>
      <c r="C992" s="35">
        <v>1097.5</v>
      </c>
      <c r="D992" s="42">
        <f t="shared" ref="D992:E992" si="1001">(B992-B993)/B993</f>
        <v>0.0116846866</v>
      </c>
      <c r="E992" s="42">
        <f t="shared" si="1001"/>
        <v>0.004880192644</v>
      </c>
      <c r="F992" s="42">
        <f t="shared" si="4"/>
        <v>0.006804493952</v>
      </c>
    </row>
    <row r="993">
      <c r="A993" s="41" t="s">
        <v>650</v>
      </c>
      <c r="B993" s="34">
        <v>1.48358793</v>
      </c>
      <c r="C993" s="35">
        <v>1092.17</v>
      </c>
      <c r="D993" s="42">
        <f t="shared" ref="D993:E993" si="1002">(B993-B994)/B994</f>
        <v>-0.01011549296</v>
      </c>
      <c r="E993" s="42">
        <f t="shared" si="1002"/>
        <v>-0.004203213042</v>
      </c>
      <c r="F993" s="42">
        <f t="shared" si="4"/>
        <v>-0.005912279917</v>
      </c>
    </row>
    <row r="994">
      <c r="A994" s="41" t="s">
        <v>651</v>
      </c>
      <c r="B994" s="34">
        <v>1.49874851</v>
      </c>
      <c r="C994" s="35">
        <v>1096.78</v>
      </c>
      <c r="D994" s="42">
        <f t="shared" ref="D994:E994" si="1003">(B994-B995)/B995</f>
        <v>0.01100761906</v>
      </c>
      <c r="E994" s="42">
        <f t="shared" si="1003"/>
        <v>0.004598080164</v>
      </c>
      <c r="F994" s="42">
        <f t="shared" si="4"/>
        <v>0.006409538891</v>
      </c>
    </row>
    <row r="995">
      <c r="A995" s="41" t="s">
        <v>652</v>
      </c>
      <c r="B995" s="34">
        <v>1.48243048</v>
      </c>
      <c r="C995" s="35">
        <v>1091.76</v>
      </c>
      <c r="D995" s="42">
        <f t="shared" ref="D995:E995" si="1004">(B995-B996)/B996</f>
        <v>-0.05316621694</v>
      </c>
      <c r="E995" s="42">
        <f t="shared" si="1004"/>
        <v>-0.02214101462</v>
      </c>
      <c r="F995" s="42">
        <f t="shared" si="4"/>
        <v>-0.03102520233</v>
      </c>
    </row>
    <row r="996">
      <c r="A996" s="41" t="s">
        <v>653</v>
      </c>
      <c r="B996" s="34">
        <v>1.5656713</v>
      </c>
      <c r="C996" s="35">
        <v>1116.48</v>
      </c>
      <c r="D996" s="42">
        <f t="shared" ref="D996:E996" si="1005">(B996-B997)/B997</f>
        <v>-0.04549542274</v>
      </c>
      <c r="E996" s="42">
        <f t="shared" si="1005"/>
        <v>-0.01894485255</v>
      </c>
      <c r="F996" s="42">
        <f t="shared" si="4"/>
        <v>-0.02655057019</v>
      </c>
    </row>
    <row r="997">
      <c r="A997" s="41" t="s">
        <v>654</v>
      </c>
      <c r="B997" s="34">
        <v>1.64029732</v>
      </c>
      <c r="C997" s="35">
        <v>1138.04</v>
      </c>
      <c r="D997" s="42">
        <f t="shared" ref="D997:E997" si="1006">(B997-B998)/B998</f>
        <v>-0.02546268809</v>
      </c>
      <c r="E997" s="42">
        <f t="shared" si="1006"/>
        <v>-0.01059788042</v>
      </c>
      <c r="F997" s="42">
        <f t="shared" si="4"/>
        <v>-0.01486480766</v>
      </c>
    </row>
    <row r="998">
      <c r="A998" s="41" t="s">
        <v>655</v>
      </c>
      <c r="B998" s="34">
        <v>1.68315497</v>
      </c>
      <c r="C998" s="35">
        <v>1150.23</v>
      </c>
      <c r="D998" s="42">
        <f t="shared" ref="D998:E998" si="1007">(B998-B999)/B999</f>
        <v>0.02997142836</v>
      </c>
      <c r="E998" s="42">
        <f t="shared" si="1007"/>
        <v>0.0124996699</v>
      </c>
      <c r="F998" s="42">
        <f t="shared" si="4"/>
        <v>0.01747175846</v>
      </c>
    </row>
    <row r="999">
      <c r="A999" s="41" t="s">
        <v>656</v>
      </c>
      <c r="B999" s="34">
        <v>1.63417637</v>
      </c>
      <c r="C999" s="35">
        <v>1136.03</v>
      </c>
      <c r="D999" s="42">
        <f t="shared" ref="D999:E999" si="1008">(B999-B1000)/B1000</f>
        <v>-0.02600343213</v>
      </c>
      <c r="E999" s="42">
        <f t="shared" si="1008"/>
        <v>-0.01082318931</v>
      </c>
      <c r="F999" s="42">
        <f t="shared" si="4"/>
        <v>-0.01518024281</v>
      </c>
    </row>
    <row r="1000">
      <c r="A1000" s="41" t="s">
        <v>657</v>
      </c>
      <c r="B1000" s="34">
        <v>1.67780506</v>
      </c>
      <c r="C1000" s="35">
        <v>1148.46</v>
      </c>
      <c r="D1000" s="42">
        <f t="shared" ref="D1000:E1000" si="1009">(B1000-B1001)/B1001</f>
        <v>0.005795837573</v>
      </c>
      <c r="E1000" s="42">
        <f t="shared" si="1009"/>
        <v>0.002426506529</v>
      </c>
      <c r="F1000" s="42">
        <f t="shared" si="4"/>
        <v>0.003369331044</v>
      </c>
    </row>
    <row r="1001">
      <c r="A1001" s="41" t="s">
        <v>658</v>
      </c>
      <c r="B1001" s="34">
        <v>1.66813681</v>
      </c>
      <c r="C1001" s="35">
        <v>1145.68</v>
      </c>
      <c r="D1001" s="42">
        <f t="shared" ref="D1001:E1001" si="1010">(B1001-B1002)/B1002</f>
        <v>0.01995427005</v>
      </c>
      <c r="E1001" s="42">
        <f t="shared" si="1010"/>
        <v>0.008325852388</v>
      </c>
      <c r="F1001" s="42">
        <f t="shared" si="4"/>
        <v>0.01162841767</v>
      </c>
    </row>
    <row r="1002">
      <c r="A1002" s="58">
        <v>40513.0</v>
      </c>
      <c r="B1002" s="34">
        <v>1.63550157</v>
      </c>
      <c r="C1002" s="35">
        <v>1136.22</v>
      </c>
      <c r="D1002" s="42">
        <f t="shared" ref="D1002:E1002" si="1011">(B1002-B1003)/B1003</f>
        <v>-0.02254255556</v>
      </c>
      <c r="E1002" s="42">
        <f t="shared" si="1011"/>
        <v>-0.009381157474</v>
      </c>
      <c r="F1002" s="42">
        <f t="shared" si="4"/>
        <v>-0.01316139809</v>
      </c>
    </row>
    <row r="1003">
      <c r="A1003" s="58">
        <v>40483.0</v>
      </c>
      <c r="B1003" s="34">
        <v>1.67322023</v>
      </c>
      <c r="C1003" s="35">
        <v>1146.98</v>
      </c>
      <c r="D1003" s="42">
        <f t="shared" ref="D1003:E1003" si="1012">(B1003-B1004)/B1004</f>
        <v>0.004164435375</v>
      </c>
      <c r="E1003" s="42">
        <f t="shared" si="1012"/>
        <v>0.001746755402</v>
      </c>
      <c r="F1003" s="42">
        <f t="shared" si="4"/>
        <v>0.002417679974</v>
      </c>
    </row>
    <row r="1004">
      <c r="A1004" s="58">
        <v>40391.0</v>
      </c>
      <c r="B1004" s="34">
        <v>1.66628111</v>
      </c>
      <c r="C1004" s="35">
        <v>1144.98</v>
      </c>
      <c r="D1004" s="42">
        <f t="shared" ref="D1004:E1004" si="1013">(B1004-B1005)/B1005</f>
        <v>0.006888286481</v>
      </c>
      <c r="E1004" s="42">
        <f t="shared" si="1013"/>
        <v>0.002881692929</v>
      </c>
      <c r="F1004" s="42">
        <f t="shared" si="4"/>
        <v>0.004006593552</v>
      </c>
    </row>
    <row r="1005">
      <c r="A1005" s="58">
        <v>40360.0</v>
      </c>
      <c r="B1005" s="34">
        <v>1.65488181</v>
      </c>
      <c r="C1005" s="35">
        <v>1141.69</v>
      </c>
      <c r="D1005" s="42">
        <f t="shared" ref="D1005:E1005" si="1014">(B1005-B1006)/B1006</f>
        <v>0.009575257644</v>
      </c>
      <c r="E1005" s="42">
        <f t="shared" si="1014"/>
        <v>0.004001266335</v>
      </c>
      <c r="F1005" s="42">
        <f t="shared" si="4"/>
        <v>0.005573991309</v>
      </c>
    </row>
    <row r="1006">
      <c r="A1006" s="58">
        <v>40330.0</v>
      </c>
      <c r="B1006" s="34">
        <v>1.63918618</v>
      </c>
      <c r="C1006" s="35">
        <v>1137.14</v>
      </c>
      <c r="D1006" s="42">
        <f t="shared" ref="D1006:E1006" si="1015">(B1006-B1007)/B1007</f>
        <v>0.001281482511</v>
      </c>
      <c r="E1006" s="42">
        <f t="shared" si="1015"/>
        <v>0.0005455249358</v>
      </c>
      <c r="F1006" s="42">
        <f t="shared" si="4"/>
        <v>0.0007359575754</v>
      </c>
    </row>
    <row r="1007">
      <c r="A1007" s="58">
        <v>40299.0</v>
      </c>
      <c r="B1007" s="34">
        <v>1.63708828</v>
      </c>
      <c r="C1007" s="35">
        <v>1136.52</v>
      </c>
      <c r="D1007" s="42">
        <f t="shared" ref="D1007:E1007" si="1016">(B1007-B1008)/B1008</f>
        <v>0.007449784798</v>
      </c>
      <c r="E1007" s="42">
        <f t="shared" si="1016"/>
        <v>0.003115649741</v>
      </c>
      <c r="F1007" s="42">
        <f t="shared" si="4"/>
        <v>0.004334135057</v>
      </c>
    </row>
    <row r="1008">
      <c r="A1008" s="58">
        <v>40269.0</v>
      </c>
      <c r="B1008" s="34">
        <v>1.62498251</v>
      </c>
      <c r="C1008" s="35">
        <v>1132.99</v>
      </c>
      <c r="D1008" s="42">
        <f t="shared" ref="D1008:E1008" si="1017">(B1008-B1009)/B1009</f>
        <v>0.03847639264</v>
      </c>
      <c r="E1008" s="42">
        <f t="shared" si="1017"/>
        <v>0.01604340418</v>
      </c>
      <c r="F1008" s="42">
        <f t="shared" si="4"/>
        <v>0.02243298846</v>
      </c>
    </row>
    <row r="1009">
      <c r="A1009" s="41" t="s">
        <v>59</v>
      </c>
      <c r="B1009" s="34">
        <v>1.56477559</v>
      </c>
      <c r="C1009" s="35">
        <v>1115.1</v>
      </c>
      <c r="D1009" s="42">
        <f t="shared" ref="D1009:E1009" si="1018">(B1009-B1010)/B1010</f>
        <v>-0.02414667239</v>
      </c>
      <c r="E1009" s="42">
        <f t="shared" si="1018"/>
        <v>-0.01004953747</v>
      </c>
      <c r="F1009" s="42">
        <f t="shared" si="4"/>
        <v>-0.01409713492</v>
      </c>
    </row>
    <row r="1010">
      <c r="A1010" s="41" t="s">
        <v>659</v>
      </c>
      <c r="B1010" s="34">
        <v>1.60349465</v>
      </c>
      <c r="C1010" s="35">
        <v>1126.42</v>
      </c>
      <c r="D1010" s="42">
        <f t="shared" ref="D1010:E1010" si="1019">(B1010-B1011)/B1011</f>
        <v>0.0004410565334</v>
      </c>
      <c r="E1010" s="42">
        <f t="shared" si="1019"/>
        <v>0.0001953471852</v>
      </c>
      <c r="F1010" s="42">
        <f t="shared" si="4"/>
        <v>0.0002457093482</v>
      </c>
    </row>
    <row r="1011">
      <c r="A1011" s="41" t="s">
        <v>660</v>
      </c>
      <c r="B1011" s="34">
        <v>1.60278773</v>
      </c>
      <c r="C1011" s="35">
        <v>1126.2</v>
      </c>
      <c r="D1011" s="42">
        <f t="shared" ref="D1011:E1011" si="1020">(B1011-B1012)/B1012</f>
        <v>-0.00339013481</v>
      </c>
      <c r="E1011" s="42">
        <f t="shared" si="1020"/>
        <v>-0.001400982461</v>
      </c>
      <c r="F1011" s="42">
        <f t="shared" si="4"/>
        <v>-0.001989152349</v>
      </c>
    </row>
    <row r="1012">
      <c r="A1012" s="41" t="s">
        <v>661</v>
      </c>
      <c r="B1012" s="34">
        <v>1.60823988</v>
      </c>
      <c r="C1012" s="35">
        <v>1127.78</v>
      </c>
      <c r="D1012" s="42">
        <f t="shared" ref="D1012:E1012" si="1021">(B1012-B1013)/B1013</f>
        <v>0.002741909243</v>
      </c>
      <c r="E1012" s="42">
        <f t="shared" si="1021"/>
        <v>0.001154037355</v>
      </c>
      <c r="F1012" s="42">
        <f t="shared" si="4"/>
        <v>0.001587871888</v>
      </c>
    </row>
    <row r="1013">
      <c r="A1013" s="41" t="s">
        <v>662</v>
      </c>
      <c r="B1013" s="34">
        <v>1.60384229</v>
      </c>
      <c r="C1013" s="35">
        <v>1126.48</v>
      </c>
      <c r="D1013" s="42">
        <f t="shared" ref="D1013:E1013" si="1022">(B1013-B1014)/B1014</f>
        <v>0.01258700597</v>
      </c>
      <c r="E1013" s="42">
        <f t="shared" si="1022"/>
        <v>0.005256159702</v>
      </c>
      <c r="F1013" s="42">
        <f t="shared" si="4"/>
        <v>0.007330846269</v>
      </c>
    </row>
    <row r="1014">
      <c r="A1014" s="41" t="s">
        <v>663</v>
      </c>
      <c r="B1014" s="34">
        <v>1.58390566</v>
      </c>
      <c r="C1014" s="35">
        <v>1120.59</v>
      </c>
      <c r="D1014" s="42">
        <f t="shared" ref="D1014:E1014" si="1023">(B1014-B1015)/B1015</f>
        <v>0.005489123194</v>
      </c>
      <c r="E1014" s="42">
        <f t="shared" si="1023"/>
        <v>0.002298706642</v>
      </c>
      <c r="F1014" s="42">
        <f t="shared" si="4"/>
        <v>0.003190416552</v>
      </c>
    </row>
    <row r="1015">
      <c r="A1015" s="41" t="s">
        <v>664</v>
      </c>
      <c r="B1015" s="34">
        <v>1.57525887</v>
      </c>
      <c r="C1015" s="35">
        <v>1118.02</v>
      </c>
      <c r="D1015" s="42">
        <f t="shared" ref="D1015:E1015" si="1024">(B1015-B1016)/B1016</f>
        <v>0.008524795536</v>
      </c>
      <c r="E1015" s="42">
        <f t="shared" si="1024"/>
        <v>0.003563574346</v>
      </c>
      <c r="F1015" s="42">
        <f t="shared" si="4"/>
        <v>0.004961221191</v>
      </c>
    </row>
    <row r="1016">
      <c r="A1016" s="41" t="s">
        <v>665</v>
      </c>
      <c r="B1016" s="34">
        <v>1.56194362</v>
      </c>
      <c r="C1016" s="35">
        <v>1114.05</v>
      </c>
      <c r="D1016" s="42">
        <f t="shared" ref="D1016:E1016" si="1025">(B1016-B1017)/B1017</f>
        <v>0.0251810757</v>
      </c>
      <c r="E1016" s="42">
        <f t="shared" si="1025"/>
        <v>0.01050368718</v>
      </c>
      <c r="F1016" s="42">
        <f t="shared" si="4"/>
        <v>0.01467738852</v>
      </c>
    </row>
    <row r="1017">
      <c r="A1017" s="41" t="s">
        <v>666</v>
      </c>
      <c r="B1017" s="34">
        <v>1.52357828</v>
      </c>
      <c r="C1017" s="35">
        <v>1102.47</v>
      </c>
      <c r="D1017" s="42">
        <f t="shared" ref="D1017:E1017" si="1026">(B1017-B1018)/B1018</f>
        <v>0.01396389814</v>
      </c>
      <c r="E1017" s="42">
        <f t="shared" si="1026"/>
        <v>0.005829866433</v>
      </c>
      <c r="F1017" s="42">
        <f t="shared" si="4"/>
        <v>0.008134031705</v>
      </c>
    </row>
    <row r="1018">
      <c r="A1018" s="41" t="s">
        <v>667</v>
      </c>
      <c r="B1018" s="34">
        <v>1.50259618</v>
      </c>
      <c r="C1018" s="35">
        <v>1096.08</v>
      </c>
      <c r="D1018" s="42">
        <f t="shared" ref="D1018:E1018" si="1027">(B1018-B1019)/B1019</f>
        <v>-0.02837304073</v>
      </c>
      <c r="E1018" s="42">
        <f t="shared" si="1027"/>
        <v>-0.0118105267</v>
      </c>
      <c r="F1018" s="42">
        <f t="shared" si="4"/>
        <v>-0.01656251403</v>
      </c>
    </row>
    <row r="1019">
      <c r="A1019" s="41" t="s">
        <v>668</v>
      </c>
      <c r="B1019" s="34">
        <v>1.54647436</v>
      </c>
      <c r="C1019" s="35">
        <v>1109.18</v>
      </c>
      <c r="D1019" s="42">
        <f t="shared" ref="D1019:E1019" si="1028">(B1019-B1020)/B1020</f>
        <v>0.002679971671</v>
      </c>
      <c r="E1019" s="42">
        <f t="shared" si="1028"/>
        <v>0.001128230123</v>
      </c>
      <c r="F1019" s="42">
        <f t="shared" si="4"/>
        <v>0.001551741549</v>
      </c>
    </row>
    <row r="1020">
      <c r="A1020" s="41" t="s">
        <v>669</v>
      </c>
      <c r="B1020" s="34">
        <v>1.54234093</v>
      </c>
      <c r="C1020" s="35">
        <v>1107.93</v>
      </c>
      <c r="D1020" s="42">
        <f t="shared" ref="D1020:E1020" si="1029">(B1020-B1021)/B1021</f>
        <v>-0.01334064562</v>
      </c>
      <c r="E1020" s="42">
        <f t="shared" si="1029"/>
        <v>-0.00554702857</v>
      </c>
      <c r="F1020" s="42">
        <f t="shared" si="4"/>
        <v>-0.007793617052</v>
      </c>
    </row>
    <row r="1021">
      <c r="A1021" s="41" t="s">
        <v>670</v>
      </c>
      <c r="B1021" s="34">
        <v>1.56319496</v>
      </c>
      <c r="C1021" s="35">
        <v>1114.11</v>
      </c>
      <c r="D1021" s="42">
        <f t="shared" ref="D1021:E1021" si="1030">(B1021-B1022)/B1022</f>
        <v>0.01667489433</v>
      </c>
      <c r="E1021" s="42">
        <f t="shared" si="1030"/>
        <v>0.006959445414</v>
      </c>
      <c r="F1021" s="42">
        <f t="shared" si="4"/>
        <v>0.009715448919</v>
      </c>
    </row>
    <row r="1022">
      <c r="A1022" s="57">
        <v>40129.0</v>
      </c>
      <c r="B1022" s="34">
        <v>1.53755637</v>
      </c>
      <c r="C1022" s="35">
        <v>1106.41</v>
      </c>
      <c r="D1022" s="42">
        <f t="shared" ref="D1022:E1022" si="1031">(B1022-B1023)/B1023</f>
        <v>0.008811519254</v>
      </c>
      <c r="E1022" s="42">
        <f t="shared" si="1031"/>
        <v>0.003683040777</v>
      </c>
      <c r="F1022" s="42">
        <f t="shared" si="4"/>
        <v>0.005128478477</v>
      </c>
    </row>
    <row r="1023">
      <c r="A1023" s="57">
        <v>40098.0</v>
      </c>
      <c r="B1023" s="34">
        <v>1.5241265</v>
      </c>
      <c r="C1023" s="35">
        <v>1102.35</v>
      </c>
      <c r="D1023" s="42">
        <f t="shared" ref="D1023:E1023" si="1032">(B1023-B1024)/B1024</f>
        <v>0.01398746134</v>
      </c>
      <c r="E1023" s="42">
        <f t="shared" si="1032"/>
        <v>0.005839682467</v>
      </c>
      <c r="F1023" s="42">
        <f t="shared" si="4"/>
        <v>0.008147778875</v>
      </c>
    </row>
    <row r="1024">
      <c r="A1024" s="58">
        <v>40068.0</v>
      </c>
      <c r="B1024" s="34">
        <v>1.50310192</v>
      </c>
      <c r="C1024" s="35">
        <v>1095.95</v>
      </c>
      <c r="D1024" s="42">
        <f t="shared" ref="D1024:E1024" si="1033">(B1024-B1025)/B1025</f>
        <v>0.008785889042</v>
      </c>
      <c r="E1024" s="42">
        <f t="shared" si="1033"/>
        <v>0.00367236295</v>
      </c>
      <c r="F1024" s="42">
        <f t="shared" si="4"/>
        <v>0.005113526092</v>
      </c>
    </row>
    <row r="1025">
      <c r="A1025" s="58">
        <v>40037.0</v>
      </c>
      <c r="B1025" s="34">
        <v>1.49001085</v>
      </c>
      <c r="C1025" s="35">
        <v>1091.94</v>
      </c>
      <c r="D1025" s="42">
        <f t="shared" ref="D1025:E1025" si="1034">(B1025-B1026)/B1026</f>
        <v>-0.02463144429</v>
      </c>
      <c r="E1025" s="42">
        <f t="shared" si="1034"/>
        <v>-0.01025152957</v>
      </c>
      <c r="F1025" s="42">
        <f t="shared" si="4"/>
        <v>-0.01437991472</v>
      </c>
    </row>
    <row r="1026">
      <c r="A1026" s="58">
        <v>40006.0</v>
      </c>
      <c r="B1026" s="34">
        <v>1.5276388</v>
      </c>
      <c r="C1026" s="35">
        <v>1103.25</v>
      </c>
      <c r="D1026" s="42">
        <f t="shared" ref="D1026:E1026" si="1035">(B1026-B1027)/B1027</f>
        <v>-0.005951936108</v>
      </c>
      <c r="E1026" s="42">
        <f t="shared" si="1035"/>
        <v>-0.002468399067</v>
      </c>
      <c r="F1026" s="42">
        <f t="shared" si="4"/>
        <v>-0.003483537041</v>
      </c>
    </row>
    <row r="1027">
      <c r="A1027" s="58">
        <v>39915.0</v>
      </c>
      <c r="B1027" s="34">
        <v>1.53678565</v>
      </c>
      <c r="C1027" s="35">
        <v>1105.98</v>
      </c>
      <c r="D1027" s="42">
        <f t="shared" ref="D1027:E1027" si="1036">(B1027-B1028)/B1028</f>
        <v>0.01319500367</v>
      </c>
      <c r="E1027" s="42">
        <f t="shared" si="1036"/>
        <v>0.005509491599</v>
      </c>
      <c r="F1027" s="42">
        <f t="shared" si="4"/>
        <v>0.007685512074</v>
      </c>
    </row>
    <row r="1028">
      <c r="A1028" s="58">
        <v>39884.0</v>
      </c>
      <c r="B1028" s="34">
        <v>1.51677184</v>
      </c>
      <c r="C1028" s="35">
        <v>1099.92</v>
      </c>
      <c r="D1028" s="42">
        <f t="shared" ref="D1028:E1028" si="1037">(B1028-B1029)/B1029</f>
        <v>-0.02019294005</v>
      </c>
      <c r="E1028" s="42">
        <f t="shared" si="1037"/>
        <v>-0.008402149219</v>
      </c>
      <c r="F1028" s="42">
        <f t="shared" si="4"/>
        <v>-0.01179079083</v>
      </c>
    </row>
    <row r="1029">
      <c r="A1029" s="58">
        <v>39856.0</v>
      </c>
      <c r="B1029" s="34">
        <v>1.54803114</v>
      </c>
      <c r="C1029" s="35">
        <v>1109.24</v>
      </c>
      <c r="D1029" s="42">
        <f t="shared" ref="D1029:E1029" si="1038">(B1029-B1030)/B1030</f>
        <v>0.0007946912866</v>
      </c>
      <c r="E1029" s="42">
        <f t="shared" si="1038"/>
        <v>0.0003426942986</v>
      </c>
      <c r="F1029" s="42">
        <f t="shared" si="4"/>
        <v>0.000451996988</v>
      </c>
    </row>
    <row r="1030">
      <c r="A1030" s="58">
        <v>39825.0</v>
      </c>
      <c r="B1030" s="34">
        <v>1.54680191</v>
      </c>
      <c r="C1030" s="35">
        <v>1108.86</v>
      </c>
      <c r="D1030" s="42">
        <f t="shared" ref="D1030:E1030" si="1039">(B1030-B1031)/B1031</f>
        <v>0.02895280566</v>
      </c>
      <c r="E1030" s="42">
        <f t="shared" si="1039"/>
        <v>0.01207524438</v>
      </c>
      <c r="F1030" s="42">
        <f t="shared" si="4"/>
        <v>0.01687756128</v>
      </c>
    </row>
    <row r="1031">
      <c r="A1031" s="41" t="s">
        <v>671</v>
      </c>
      <c r="B1031" s="34">
        <v>1.5032778</v>
      </c>
      <c r="C1031" s="35">
        <v>1095.63</v>
      </c>
      <c r="D1031" s="42">
        <f t="shared" ref="D1031:E1031" si="1040">(B1031-B1032)/B1032</f>
        <v>0.009075375204</v>
      </c>
      <c r="E1031" s="42">
        <f t="shared" si="1040"/>
        <v>0.003792980238</v>
      </c>
      <c r="F1031" s="42">
        <f t="shared" si="4"/>
        <v>0.005282394966</v>
      </c>
    </row>
    <row r="1032">
      <c r="A1032" s="41" t="s">
        <v>672</v>
      </c>
      <c r="B1032" s="34">
        <v>1.48975769</v>
      </c>
      <c r="C1032" s="35">
        <v>1091.49</v>
      </c>
      <c r="D1032" s="42">
        <f t="shared" ref="D1032:E1032" si="1041">(B1032-B1033)/B1033</f>
        <v>-0.04138808348</v>
      </c>
      <c r="E1032" s="42">
        <f t="shared" si="1041"/>
        <v>-0.01723346209</v>
      </c>
      <c r="F1032" s="42">
        <f t="shared" si="4"/>
        <v>-0.02415462139</v>
      </c>
    </row>
    <row r="1033">
      <c r="A1033" s="41" t="s">
        <v>673</v>
      </c>
      <c r="B1033" s="34">
        <v>1.554078</v>
      </c>
      <c r="C1033" s="35">
        <v>1110.63</v>
      </c>
      <c r="D1033" s="42">
        <f t="shared" ref="D1033:E1033" si="1042">(B1033-B1034)/B1034</f>
        <v>0.01078214976</v>
      </c>
      <c r="E1033" s="42">
        <f t="shared" si="1042"/>
        <v>0.004504137837</v>
      </c>
      <c r="F1033" s="42">
        <f t="shared" si="4"/>
        <v>0.006278011922</v>
      </c>
    </row>
    <row r="1034">
      <c r="A1034" s="41" t="s">
        <v>674</v>
      </c>
      <c r="B1034" s="34">
        <v>1.53750044</v>
      </c>
      <c r="C1034" s="35">
        <v>1105.65</v>
      </c>
      <c r="D1034" s="42">
        <f t="shared" ref="D1034:E1034" si="1043">(B1034-B1035)/B1035</f>
        <v>-0.001307789511</v>
      </c>
      <c r="E1034" s="42">
        <f t="shared" si="1043"/>
        <v>-0.0005333381545</v>
      </c>
      <c r="F1034" s="42">
        <f t="shared" si="4"/>
        <v>-0.0007744513567</v>
      </c>
    </row>
    <row r="1035">
      <c r="A1035" s="41" t="s">
        <v>675</v>
      </c>
      <c r="B1035" s="34">
        <v>1.5395138</v>
      </c>
      <c r="C1035" s="35">
        <v>1106.24</v>
      </c>
      <c r="D1035" s="42">
        <f t="shared" ref="D1035:E1035" si="1044">(B1035-B1036)/B1036</f>
        <v>0.0326501186</v>
      </c>
      <c r="E1035" s="42">
        <f t="shared" si="1044"/>
        <v>0.01361578918</v>
      </c>
      <c r="F1035" s="42">
        <f t="shared" si="4"/>
        <v>0.01903432941</v>
      </c>
    </row>
    <row r="1036">
      <c r="A1036" s="41" t="s">
        <v>676</v>
      </c>
      <c r="B1036" s="34">
        <v>1.49083777</v>
      </c>
      <c r="C1036" s="35">
        <v>1091.38</v>
      </c>
      <c r="D1036" s="42">
        <f t="shared" ref="D1036:E1036" si="1045">(B1036-B1037)/B1037</f>
        <v>-0.007743550723</v>
      </c>
      <c r="E1036" s="42">
        <f t="shared" si="1045"/>
        <v>-0.003214905471</v>
      </c>
      <c r="F1036" s="42">
        <f t="shared" si="4"/>
        <v>-0.004528645252</v>
      </c>
    </row>
    <row r="1037">
      <c r="A1037" s="41" t="s">
        <v>677</v>
      </c>
      <c r="B1037" s="34">
        <v>1.50247224</v>
      </c>
      <c r="C1037" s="35">
        <v>1094.9</v>
      </c>
      <c r="D1037" s="42">
        <f t="shared" ref="D1037:E1037" si="1046">(B1037-B1038)/B1038</f>
        <v>-0.03224980044</v>
      </c>
      <c r="E1037" s="42">
        <f t="shared" si="1046"/>
        <v>-0.01342584249</v>
      </c>
      <c r="F1037" s="42">
        <f t="shared" si="4"/>
        <v>-0.01882395794</v>
      </c>
    </row>
    <row r="1038">
      <c r="A1038" s="41" t="s">
        <v>678</v>
      </c>
      <c r="B1038" s="34">
        <v>1.55254139</v>
      </c>
      <c r="C1038" s="35">
        <v>1109.8</v>
      </c>
      <c r="D1038" s="42">
        <f t="shared" ref="D1038:E1038" si="1047">(B1038-B1039)/B1039</f>
        <v>-0.001151781225</v>
      </c>
      <c r="E1038" s="42">
        <f t="shared" si="1047"/>
        <v>-0.0004683334534</v>
      </c>
      <c r="F1038" s="42">
        <f t="shared" si="4"/>
        <v>-0.0006834477713</v>
      </c>
    </row>
    <row r="1039">
      <c r="A1039" s="41" t="s">
        <v>679</v>
      </c>
      <c r="B1039" s="34">
        <v>1.55433164</v>
      </c>
      <c r="C1039" s="35">
        <v>1110.32</v>
      </c>
      <c r="D1039" s="42">
        <f t="shared" ref="D1039:E1039" si="1048">(B1039-B1040)/B1040</f>
        <v>0.002179022836</v>
      </c>
      <c r="E1039" s="42">
        <f t="shared" si="1048"/>
        <v>0.000919498783</v>
      </c>
      <c r="F1039" s="42">
        <f t="shared" si="4"/>
        <v>0.001259524053</v>
      </c>
    </row>
    <row r="1040">
      <c r="A1040" s="41" t="s">
        <v>680</v>
      </c>
      <c r="B1040" s="34">
        <v>1.55095208</v>
      </c>
      <c r="C1040" s="35">
        <v>1109.3</v>
      </c>
      <c r="D1040" s="42">
        <f t="shared" ref="D1040:E1040" si="1049">(B1040-B1041)/B1041</f>
        <v>0.034694395</v>
      </c>
      <c r="E1040" s="42">
        <f t="shared" si="1049"/>
        <v>0.01446757142</v>
      </c>
      <c r="F1040" s="42">
        <f t="shared" si="4"/>
        <v>0.02022682358</v>
      </c>
    </row>
    <row r="1041">
      <c r="A1041" s="41" t="s">
        <v>681</v>
      </c>
      <c r="B1041" s="34">
        <v>1.49894702</v>
      </c>
      <c r="C1041" s="35">
        <v>1093.48</v>
      </c>
      <c r="D1041" s="42">
        <f t="shared" ref="D1041:E1041" si="1050">(B1041-B1042)/B1042</f>
        <v>0.01374655094</v>
      </c>
      <c r="E1041" s="42">
        <f t="shared" si="1050"/>
        <v>0.00573930319</v>
      </c>
      <c r="F1041" s="42">
        <f t="shared" si="4"/>
        <v>0.008007247752</v>
      </c>
    </row>
    <row r="1042">
      <c r="A1042" s="57">
        <v>40158.0</v>
      </c>
      <c r="B1042" s="34">
        <v>1.47862108</v>
      </c>
      <c r="C1042" s="35">
        <v>1087.24</v>
      </c>
      <c r="D1042" s="42">
        <f t="shared" ref="D1042:E1042" si="1051">(B1042-B1043)/B1043</f>
        <v>-0.02465022557</v>
      </c>
      <c r="E1042" s="42">
        <f t="shared" si="1051"/>
        <v>-0.0102593513</v>
      </c>
      <c r="F1042" s="42">
        <f t="shared" si="4"/>
        <v>-0.01439087426</v>
      </c>
    </row>
    <row r="1043">
      <c r="A1043" s="57">
        <v>40128.0</v>
      </c>
      <c r="B1043" s="34">
        <v>1.51599059</v>
      </c>
      <c r="C1043" s="35">
        <v>1098.51</v>
      </c>
      <c r="D1043" s="42">
        <f t="shared" ref="D1043:E1043" si="1052">(B1043-B1044)/B1044</f>
        <v>0.012048965</v>
      </c>
      <c r="E1043" s="42">
        <f t="shared" si="1052"/>
        <v>0.00503197592</v>
      </c>
      <c r="F1043" s="42">
        <f t="shared" si="4"/>
        <v>0.007016989076</v>
      </c>
    </row>
    <row r="1044">
      <c r="A1044" s="57">
        <v>40097.0</v>
      </c>
      <c r="B1044" s="34">
        <v>1.49794194</v>
      </c>
      <c r="C1044" s="35">
        <v>1093.01</v>
      </c>
      <c r="D1044" s="42">
        <f t="shared" ref="D1044:E1044" si="1053">(B1044-B1045)/B1045</f>
        <v>-0.0001814694247</v>
      </c>
      <c r="E1044" s="42">
        <f t="shared" si="1053"/>
        <v>-0.0000640392286</v>
      </c>
      <c r="F1044" s="42">
        <f t="shared" si="4"/>
        <v>-0.0001174301961</v>
      </c>
    </row>
    <row r="1045">
      <c r="A1045" s="58">
        <v>40067.0</v>
      </c>
      <c r="B1045" s="34">
        <v>1.49821382</v>
      </c>
      <c r="C1045" s="35">
        <v>1093.08</v>
      </c>
      <c r="D1045" s="42">
        <f t="shared" ref="D1045:E1045" si="1054">(B1045-B1046)/B1046</f>
        <v>0.05334545815</v>
      </c>
      <c r="E1045" s="42">
        <f t="shared" si="1054"/>
        <v>0.02223884784</v>
      </c>
      <c r="F1045" s="42">
        <f t="shared" si="4"/>
        <v>0.03110661031</v>
      </c>
    </row>
    <row r="1046">
      <c r="A1046" s="58">
        <v>39975.0</v>
      </c>
      <c r="B1046" s="34">
        <v>1.42233852</v>
      </c>
      <c r="C1046" s="35">
        <v>1069.3</v>
      </c>
      <c r="D1046" s="42">
        <f t="shared" ref="D1046:E1046" si="1055">(B1046-B1047)/B1047</f>
        <v>0.005979926495</v>
      </c>
      <c r="E1046" s="42">
        <f t="shared" si="1055"/>
        <v>0.002503211048</v>
      </c>
      <c r="F1046" s="42">
        <f t="shared" si="4"/>
        <v>0.003476715447</v>
      </c>
    </row>
    <row r="1047">
      <c r="A1047" s="58">
        <v>39944.0</v>
      </c>
      <c r="B1047" s="34">
        <v>1.4138836</v>
      </c>
      <c r="C1047" s="35">
        <v>1066.63</v>
      </c>
      <c r="D1047" s="42">
        <f t="shared" ref="D1047:E1047" si="1056">(B1047-B1048)/B1048</f>
        <v>0.04613753868</v>
      </c>
      <c r="E1047" s="42">
        <f t="shared" si="1056"/>
        <v>0.01923554706</v>
      </c>
      <c r="F1047" s="42">
        <f t="shared" si="4"/>
        <v>0.02690199162</v>
      </c>
    </row>
    <row r="1048">
      <c r="A1048" s="58">
        <v>39914.0</v>
      </c>
      <c r="B1048" s="34">
        <v>1.35152745</v>
      </c>
      <c r="C1048" s="35">
        <v>1046.5</v>
      </c>
      <c r="D1048" s="42">
        <f t="shared" ref="D1048:E1048" si="1057">(B1048-B1049)/B1049</f>
        <v>0.002474589603</v>
      </c>
      <c r="E1048" s="42">
        <f t="shared" si="1057"/>
        <v>0.001042653122</v>
      </c>
      <c r="F1048" s="42">
        <f t="shared" si="4"/>
        <v>0.001431936481</v>
      </c>
    </row>
    <row r="1049">
      <c r="A1049" s="58">
        <v>39883.0</v>
      </c>
      <c r="B1049" s="34">
        <v>1.34819123</v>
      </c>
      <c r="C1049" s="35">
        <v>1045.41</v>
      </c>
      <c r="D1049" s="42">
        <f t="shared" ref="D1049:E1049" si="1058">(B1049-B1050)/B1050</f>
        <v>0.005794554256</v>
      </c>
      <c r="E1049" s="42">
        <f t="shared" si="1058"/>
        <v>0.002425974225</v>
      </c>
      <c r="F1049" s="42">
        <f t="shared" si="4"/>
        <v>0.003368580031</v>
      </c>
    </row>
    <row r="1050">
      <c r="A1050" s="58">
        <v>39855.0</v>
      </c>
      <c r="B1050" s="34">
        <v>1.34042407</v>
      </c>
      <c r="C1050" s="35">
        <v>1042.88</v>
      </c>
      <c r="D1050" s="42">
        <f t="shared" ref="D1050:E1050" si="1059">(B1050-B1051)/B1051</f>
        <v>0.0154674491</v>
      </c>
      <c r="E1050" s="42">
        <f t="shared" si="1059"/>
        <v>0.006456344879</v>
      </c>
      <c r="F1050" s="42">
        <f t="shared" si="4"/>
        <v>0.00901110422</v>
      </c>
    </row>
    <row r="1051">
      <c r="A1051" s="41" t="s">
        <v>682</v>
      </c>
      <c r="B1051" s="34">
        <v>1.32000693</v>
      </c>
      <c r="C1051" s="35">
        <v>1036.19</v>
      </c>
      <c r="D1051" s="42">
        <f t="shared" ref="D1051:E1051" si="1060">(B1051-B1052)/B1052</f>
        <v>-0.06738292554</v>
      </c>
      <c r="E1051" s="42">
        <f t="shared" si="1060"/>
        <v>-0.02806464624</v>
      </c>
      <c r="F1051" s="42">
        <f t="shared" si="4"/>
        <v>-0.0393182793</v>
      </c>
    </row>
    <row r="1052">
      <c r="A1052" s="41" t="s">
        <v>683</v>
      </c>
      <c r="B1052" s="34">
        <v>1.41537933</v>
      </c>
      <c r="C1052" s="35">
        <v>1066.11</v>
      </c>
      <c r="D1052" s="42">
        <f t="shared" ref="D1052:E1052" si="1061">(B1052-B1053)/B1053</f>
        <v>0.05402015592</v>
      </c>
      <c r="E1052" s="42">
        <f t="shared" si="1061"/>
        <v>0.02251997353</v>
      </c>
      <c r="F1052" s="42">
        <f t="shared" si="4"/>
        <v>0.0315001824</v>
      </c>
    </row>
    <row r="1053">
      <c r="A1053" s="41" t="s">
        <v>684</v>
      </c>
      <c r="B1053" s="34">
        <v>1.34283896</v>
      </c>
      <c r="C1053" s="35">
        <v>1042.63</v>
      </c>
      <c r="D1053" s="42">
        <f t="shared" ref="D1053:E1053" si="1062">(B1053-B1054)/B1054</f>
        <v>-0.04692595874</v>
      </c>
      <c r="E1053" s="42">
        <f t="shared" si="1062"/>
        <v>-0.01954091084</v>
      </c>
      <c r="F1053" s="42">
        <f t="shared" si="4"/>
        <v>-0.02738504789</v>
      </c>
    </row>
    <row r="1054">
      <c r="A1054" s="41" t="s">
        <v>685</v>
      </c>
      <c r="B1054" s="34">
        <v>1.40895555</v>
      </c>
      <c r="C1054" s="35">
        <v>1063.41</v>
      </c>
      <c r="D1054" s="42">
        <f t="shared" ref="D1054:E1054" si="1063">(B1054-B1055)/B1055</f>
        <v>-0.007990665496</v>
      </c>
      <c r="E1054" s="42">
        <f t="shared" si="1063"/>
        <v>-0.003317868691</v>
      </c>
      <c r="F1054" s="42">
        <f t="shared" si="4"/>
        <v>-0.004672796805</v>
      </c>
    </row>
    <row r="1055">
      <c r="A1055" s="41" t="s">
        <v>686</v>
      </c>
      <c r="B1055" s="34">
        <v>1.42030473</v>
      </c>
      <c r="C1055" s="35">
        <v>1066.95</v>
      </c>
      <c r="D1055" s="42">
        <f t="shared" ref="D1055:E1055" si="1064">(B1055-B1056)/B1056</f>
        <v>-0.02814930205</v>
      </c>
      <c r="E1055" s="42">
        <f t="shared" si="1064"/>
        <v>-0.0117173027</v>
      </c>
      <c r="F1055" s="42">
        <f t="shared" si="4"/>
        <v>-0.01643199934</v>
      </c>
    </row>
    <row r="1056">
      <c r="A1056" s="41" t="s">
        <v>687</v>
      </c>
      <c r="B1056" s="34">
        <v>1.46144334</v>
      </c>
      <c r="C1056" s="35">
        <v>1079.6</v>
      </c>
      <c r="D1056" s="42">
        <f t="shared" ref="D1056:E1056" si="1065">(B1056-B1057)/B1057</f>
        <v>-0.02925617163</v>
      </c>
      <c r="E1056" s="42">
        <f t="shared" si="1065"/>
        <v>-0.01217849594</v>
      </c>
      <c r="F1056" s="42">
        <f t="shared" si="4"/>
        <v>-0.01707767569</v>
      </c>
    </row>
    <row r="1057">
      <c r="A1057" s="41" t="s">
        <v>688</v>
      </c>
      <c r="B1057" s="34">
        <v>1.50548816</v>
      </c>
      <c r="C1057" s="35">
        <v>1092.91</v>
      </c>
      <c r="D1057" s="42">
        <f t="shared" ref="D1057:E1057" si="1066">(B1057-B1058)/B1058</f>
        <v>0.02551688637</v>
      </c>
      <c r="E1057" s="42">
        <f t="shared" si="1066"/>
        <v>0.01064361014</v>
      </c>
      <c r="F1057" s="42">
        <f t="shared" si="4"/>
        <v>0.01487327624</v>
      </c>
    </row>
    <row r="1058">
      <c r="A1058" s="41" t="s">
        <v>689</v>
      </c>
      <c r="B1058" s="34">
        <v>1.46802864</v>
      </c>
      <c r="C1058" s="35">
        <v>1081.4</v>
      </c>
      <c r="D1058" s="42">
        <f t="shared" ref="D1058:E1058" si="1067">(B1058-B1059)/B1059</f>
        <v>-0.0212768332</v>
      </c>
      <c r="E1058" s="42">
        <f t="shared" si="1067"/>
        <v>-0.008853775228</v>
      </c>
      <c r="F1058" s="42">
        <f t="shared" si="4"/>
        <v>-0.01242305797</v>
      </c>
    </row>
    <row r="1059">
      <c r="A1059" s="41" t="s">
        <v>690</v>
      </c>
      <c r="B1059" s="34">
        <v>1.49994267</v>
      </c>
      <c r="C1059" s="35">
        <v>1091.06</v>
      </c>
      <c r="D1059" s="42">
        <f t="shared" ref="D1059:E1059" si="1068">(B1059-B1060)/B1060</f>
        <v>-0.01500168402</v>
      </c>
      <c r="E1059" s="42">
        <f t="shared" si="1068"/>
        <v>-0.006239127069</v>
      </c>
      <c r="F1059" s="42">
        <f t="shared" si="4"/>
        <v>-0.008762556949</v>
      </c>
    </row>
    <row r="1060">
      <c r="A1060" s="41" t="s">
        <v>691</v>
      </c>
      <c r="B1060" s="34">
        <v>1.52278704</v>
      </c>
      <c r="C1060" s="35">
        <v>1097.91</v>
      </c>
      <c r="D1060" s="42">
        <f t="shared" ref="D1060:E1060" si="1069">(B1060-B1061)/B1061</f>
        <v>0.02254503351</v>
      </c>
      <c r="E1060" s="42">
        <f t="shared" si="1069"/>
        <v>0.009405339806</v>
      </c>
      <c r="F1060" s="42">
        <f t="shared" si="4"/>
        <v>0.0131396937</v>
      </c>
    </row>
    <row r="1061">
      <c r="A1061" s="41" t="s">
        <v>692</v>
      </c>
      <c r="B1061" s="34">
        <v>1.48921269</v>
      </c>
      <c r="C1061" s="35">
        <v>1087.68</v>
      </c>
      <c r="D1061" s="42">
        <f t="shared" ref="D1061:E1061" si="1070">(B1061-B1062)/B1062</f>
        <v>-0.01946310308</v>
      </c>
      <c r="E1061" s="42">
        <f t="shared" si="1070"/>
        <v>-0.00809805209</v>
      </c>
      <c r="F1061" s="42">
        <f t="shared" si="4"/>
        <v>-0.01136505099</v>
      </c>
    </row>
    <row r="1062">
      <c r="A1062" s="41" t="s">
        <v>693</v>
      </c>
      <c r="B1062" s="34">
        <v>1.51877272</v>
      </c>
      <c r="C1062" s="35">
        <v>1096.56</v>
      </c>
      <c r="D1062" s="42">
        <f t="shared" ref="D1062:E1062" si="1071">(B1062-B1063)/B1063</f>
        <v>0.009950062033</v>
      </c>
      <c r="E1062" s="42">
        <f t="shared" si="1071"/>
        <v>0.004157433014</v>
      </c>
      <c r="F1062" s="42">
        <f t="shared" si="4"/>
        <v>0.005792629019</v>
      </c>
    </row>
    <row r="1063">
      <c r="A1063" s="41" t="s">
        <v>694</v>
      </c>
      <c r="B1063" s="34">
        <v>1.50380972</v>
      </c>
      <c r="C1063" s="35">
        <v>1092.02</v>
      </c>
      <c r="D1063" s="42">
        <f t="shared" ref="D1063:E1063" si="1072">(B1063-B1064)/B1064</f>
        <v>0.04208219899</v>
      </c>
      <c r="E1063" s="42">
        <f t="shared" si="1072"/>
        <v>0.01754582134</v>
      </c>
      <c r="F1063" s="42">
        <f t="shared" si="4"/>
        <v>0.02453637766</v>
      </c>
    </row>
    <row r="1064">
      <c r="A1064" s="41" t="s">
        <v>695</v>
      </c>
      <c r="B1064" s="34">
        <v>1.44308167</v>
      </c>
      <c r="C1064" s="35">
        <v>1073.19</v>
      </c>
      <c r="D1064" s="42">
        <f t="shared" ref="D1064:E1064" si="1073">(B1064-B1065)/B1065</f>
        <v>-0.006718046746</v>
      </c>
      <c r="E1064" s="42">
        <f t="shared" si="1073"/>
        <v>-0.002787611853</v>
      </c>
      <c r="F1064" s="42">
        <f t="shared" si="4"/>
        <v>-0.003930434893</v>
      </c>
    </row>
    <row r="1065">
      <c r="A1065" s="57">
        <v>40157.0</v>
      </c>
      <c r="B1065" s="34">
        <v>1.45284193</v>
      </c>
      <c r="C1065" s="35">
        <v>1076.19</v>
      </c>
      <c r="D1065" s="42">
        <f t="shared" ref="D1065:E1065" si="1074">(B1065-B1066)/B1066</f>
        <v>0.01049961427</v>
      </c>
      <c r="E1065" s="42">
        <f t="shared" si="1074"/>
        <v>0.004386415179</v>
      </c>
      <c r="F1065" s="42">
        <f t="shared" si="4"/>
        <v>0.006113199096</v>
      </c>
    </row>
    <row r="1066">
      <c r="A1066" s="58">
        <v>40066.0</v>
      </c>
      <c r="B1066" s="34">
        <v>1.43774615</v>
      </c>
      <c r="C1066" s="35">
        <v>1071.49</v>
      </c>
      <c r="D1066" s="42">
        <f t="shared" ref="D1066:E1066" si="1075">(B1066-B1067)/B1067</f>
        <v>0.01350978501</v>
      </c>
      <c r="E1066" s="42">
        <f t="shared" si="1075"/>
        <v>0.005640650223</v>
      </c>
      <c r="F1066" s="42">
        <f t="shared" si="4"/>
        <v>0.007869134784</v>
      </c>
    </row>
    <row r="1067">
      <c r="A1067" s="58">
        <v>40035.0</v>
      </c>
      <c r="B1067" s="34">
        <v>1.41858142</v>
      </c>
      <c r="C1067" s="35">
        <v>1065.48</v>
      </c>
      <c r="D1067" s="42">
        <f t="shared" ref="D1067:E1067" si="1076">(B1067-B1068)/B1068</f>
        <v>0.01789994689</v>
      </c>
      <c r="E1067" s="42">
        <f t="shared" si="1076"/>
        <v>0.007469884075</v>
      </c>
      <c r="F1067" s="42">
        <f t="shared" si="4"/>
        <v>0.01043006281</v>
      </c>
    </row>
    <row r="1068">
      <c r="A1068" s="58">
        <v>40004.0</v>
      </c>
      <c r="B1068" s="34">
        <v>1.39363542</v>
      </c>
      <c r="C1068" s="35">
        <v>1057.58</v>
      </c>
      <c r="D1068" s="42">
        <f t="shared" ref="D1068:E1068" si="1077">(B1068-B1069)/B1069</f>
        <v>0.006480105414</v>
      </c>
      <c r="E1068" s="42">
        <f t="shared" si="1077"/>
        <v>0.002711620146</v>
      </c>
      <c r="F1068" s="42">
        <f t="shared" si="4"/>
        <v>0.003768485269</v>
      </c>
    </row>
    <row r="1069">
      <c r="A1069" s="58">
        <v>39974.0</v>
      </c>
      <c r="B1069" s="34">
        <v>1.38466266</v>
      </c>
      <c r="C1069" s="35">
        <v>1054.72</v>
      </c>
      <c r="D1069" s="42">
        <f t="shared" ref="D1069:E1069" si="1078">(B1069-B1070)/B1070</f>
        <v>0.03286536888</v>
      </c>
      <c r="E1069" s="42">
        <f t="shared" si="1078"/>
        <v>0.01370547642</v>
      </c>
      <c r="F1069" s="42">
        <f t="shared" si="4"/>
        <v>0.01915989245</v>
      </c>
    </row>
    <row r="1070">
      <c r="A1070" s="58">
        <v>39943.0</v>
      </c>
      <c r="B1070" s="34">
        <v>1.34060324</v>
      </c>
      <c r="C1070" s="35">
        <v>1040.46</v>
      </c>
      <c r="D1070" s="42">
        <f t="shared" ref="D1070:E1070" si="1079">(B1070-B1071)/B1071</f>
        <v>0.03567222439</v>
      </c>
      <c r="E1070" s="42">
        <f t="shared" si="1079"/>
        <v>0.01487500122</v>
      </c>
      <c r="F1070" s="42">
        <f t="shared" si="4"/>
        <v>0.02079722317</v>
      </c>
    </row>
    <row r="1071">
      <c r="A1071" s="58">
        <v>39854.0</v>
      </c>
      <c r="B1071" s="34">
        <v>1.29442811</v>
      </c>
      <c r="C1071" s="35">
        <v>1025.21</v>
      </c>
      <c r="D1071" s="42">
        <f t="shared" ref="D1071:E1071" si="1080">(B1071-B1072)/B1072</f>
        <v>-0.01084100523</v>
      </c>
      <c r="E1071" s="42">
        <f t="shared" si="1080"/>
        <v>-0.004505510511</v>
      </c>
      <c r="F1071" s="42">
        <f t="shared" si="4"/>
        <v>-0.006335494719</v>
      </c>
    </row>
    <row r="1072">
      <c r="A1072" s="58">
        <v>39823.0</v>
      </c>
      <c r="B1072" s="34">
        <v>1.30861481</v>
      </c>
      <c r="C1072" s="35">
        <v>1029.85</v>
      </c>
      <c r="D1072" s="42">
        <f t="shared" ref="D1072:E1072" si="1081">(B1072-B1073)/B1073</f>
        <v>-0.06185091164</v>
      </c>
      <c r="E1072" s="42">
        <f t="shared" si="1081"/>
        <v>-0.02575963976</v>
      </c>
      <c r="F1072" s="42">
        <f t="shared" si="4"/>
        <v>-0.03609127188</v>
      </c>
    </row>
    <row r="1073">
      <c r="A1073" s="41" t="s">
        <v>696</v>
      </c>
      <c r="B1073" s="34">
        <v>1.39489003</v>
      </c>
      <c r="C1073" s="35">
        <v>1057.08</v>
      </c>
      <c r="D1073" s="42">
        <f t="shared" ref="D1073:E1073" si="1082">(B1073-B1074)/B1074</f>
        <v>-0.008015630924</v>
      </c>
      <c r="E1073" s="42">
        <f t="shared" si="1082"/>
        <v>-0.003328273352</v>
      </c>
      <c r="F1073" s="42">
        <f t="shared" si="4"/>
        <v>-0.004687357572</v>
      </c>
    </row>
    <row r="1074">
      <c r="A1074" s="41" t="s">
        <v>697</v>
      </c>
      <c r="B1074" s="34">
        <v>1.4061613</v>
      </c>
      <c r="C1074" s="35">
        <v>1060.61</v>
      </c>
      <c r="D1074" s="42">
        <f t="shared" ref="D1074:E1074" si="1083">(B1074-B1075)/B1075</f>
        <v>-0.005378776962</v>
      </c>
      <c r="E1074" s="42">
        <f t="shared" si="1083"/>
        <v>-0.002229580989</v>
      </c>
      <c r="F1074" s="42">
        <f t="shared" si="4"/>
        <v>-0.003149195972</v>
      </c>
    </row>
    <row r="1075">
      <c r="A1075" s="41" t="s">
        <v>698</v>
      </c>
      <c r="B1075" s="34">
        <v>1.41376563</v>
      </c>
      <c r="C1075" s="35">
        <v>1062.98</v>
      </c>
      <c r="D1075" s="42">
        <f t="shared" ref="D1075:E1075" si="1084">(B1075-B1076)/B1076</f>
        <v>0.04271528984</v>
      </c>
      <c r="E1075" s="42">
        <f t="shared" si="1084"/>
        <v>0.01780960953</v>
      </c>
      <c r="F1075" s="42">
        <f t="shared" si="4"/>
        <v>0.02490568031</v>
      </c>
    </row>
    <row r="1076">
      <c r="A1076" s="41" t="s">
        <v>699</v>
      </c>
      <c r="B1076" s="34">
        <v>1.3558501</v>
      </c>
      <c r="C1076" s="35">
        <v>1044.38</v>
      </c>
      <c r="D1076" s="42">
        <f t="shared" ref="D1076:E1076" si="1085">(B1076-B1077)/B1077</f>
        <v>-0.01464549119</v>
      </c>
      <c r="E1076" s="42">
        <f t="shared" si="1085"/>
        <v>-0.006090713565</v>
      </c>
      <c r="F1076" s="42">
        <f t="shared" si="4"/>
        <v>-0.008554777624</v>
      </c>
    </row>
    <row r="1077">
      <c r="A1077" s="41" t="s">
        <v>700</v>
      </c>
      <c r="B1077" s="34">
        <v>1.37600233</v>
      </c>
      <c r="C1077" s="35">
        <v>1050.78</v>
      </c>
      <c r="D1077" s="42">
        <f t="shared" ref="D1077:E1077" si="1086">(B1077-B1078)/B1078</f>
        <v>-0.0228543263</v>
      </c>
      <c r="E1077" s="42">
        <f t="shared" si="1086"/>
        <v>-0.009511061676</v>
      </c>
      <c r="F1077" s="42">
        <f t="shared" si="4"/>
        <v>-0.01334326463</v>
      </c>
    </row>
    <row r="1078">
      <c r="A1078" s="41" t="s">
        <v>701</v>
      </c>
      <c r="B1078" s="34">
        <v>1.40818546</v>
      </c>
      <c r="C1078" s="35">
        <v>1060.87</v>
      </c>
      <c r="D1078" s="42">
        <f t="shared" ref="D1078:E1078" si="1087">(B1078-B1079)/B1079</f>
        <v>-0.02419216281</v>
      </c>
      <c r="E1078" s="42">
        <f t="shared" si="1087"/>
        <v>-0.01006849187</v>
      </c>
      <c r="F1078" s="42">
        <f t="shared" si="4"/>
        <v>-0.01412367094</v>
      </c>
    </row>
    <row r="1079">
      <c r="A1079" s="41" t="s">
        <v>702</v>
      </c>
      <c r="B1079" s="34">
        <v>1.4430971</v>
      </c>
      <c r="C1079" s="35">
        <v>1071.66</v>
      </c>
      <c r="D1079" s="42">
        <f t="shared" ref="D1079:E1079" si="1088">(B1079-B1080)/B1080</f>
        <v>0.01575190766</v>
      </c>
      <c r="E1079" s="42">
        <f t="shared" si="1088"/>
        <v>0.006574868972</v>
      </c>
      <c r="F1079" s="42">
        <f t="shared" si="4"/>
        <v>0.009177038683</v>
      </c>
    </row>
    <row r="1080">
      <c r="A1080" s="41" t="s">
        <v>703</v>
      </c>
      <c r="B1080" s="34">
        <v>1.42071808</v>
      </c>
      <c r="C1080" s="35">
        <v>1064.66</v>
      </c>
      <c r="D1080" s="42">
        <f t="shared" ref="D1080:E1080" si="1089">(B1080-B1081)/B1081</f>
        <v>-0.008205250132</v>
      </c>
      <c r="E1080" s="42">
        <f t="shared" si="1089"/>
        <v>-0.003407282599</v>
      </c>
      <c r="F1080" s="42">
        <f t="shared" si="4"/>
        <v>-0.004797967533</v>
      </c>
    </row>
    <row r="1081">
      <c r="A1081" s="41" t="s">
        <v>704</v>
      </c>
      <c r="B1081" s="34">
        <v>1.43247187</v>
      </c>
      <c r="C1081" s="35">
        <v>1068.3</v>
      </c>
      <c r="D1081" s="42">
        <f t="shared" ref="D1081:E1081" si="1090">(B1081-B1082)/B1082</f>
        <v>0.006301700907</v>
      </c>
      <c r="E1081" s="42">
        <f t="shared" si="1090"/>
        <v>0.002637284254</v>
      </c>
      <c r="F1081" s="42">
        <f t="shared" si="4"/>
        <v>0.003664416652</v>
      </c>
    </row>
    <row r="1082">
      <c r="A1082" s="41" t="s">
        <v>705</v>
      </c>
      <c r="B1082" s="34">
        <v>1.42350139</v>
      </c>
      <c r="C1082" s="35">
        <v>1065.49</v>
      </c>
      <c r="D1082" s="42">
        <f t="shared" ref="D1082:E1082" si="1091">(B1082-B1083)/B1083</f>
        <v>-0.007370865561</v>
      </c>
      <c r="E1082" s="42">
        <f t="shared" si="1091"/>
        <v>-0.003059620495</v>
      </c>
      <c r="F1082" s="42">
        <f t="shared" si="4"/>
        <v>-0.004311245066</v>
      </c>
    </row>
    <row r="1083">
      <c r="A1083" s="41" t="s">
        <v>706</v>
      </c>
      <c r="B1083" s="34">
        <v>1.43407174</v>
      </c>
      <c r="C1083" s="35">
        <v>1068.76</v>
      </c>
      <c r="D1083" s="42">
        <f t="shared" ref="D1083:E1083" si="1092">(B1083-B1084)/B1084</f>
        <v>0.03674867531</v>
      </c>
      <c r="E1083" s="42">
        <f t="shared" si="1092"/>
        <v>0.01532352299</v>
      </c>
      <c r="F1083" s="42">
        <f t="shared" si="4"/>
        <v>0.02142515233</v>
      </c>
    </row>
    <row r="1084">
      <c r="A1084" s="41" t="s">
        <v>707</v>
      </c>
      <c r="B1084" s="34">
        <v>1.38323952</v>
      </c>
      <c r="C1084" s="35">
        <v>1052.63</v>
      </c>
      <c r="D1084" s="42">
        <f t="shared" ref="D1084:E1084" si="1093">(B1084-B1085)/B1085</f>
        <v>0.007496955818</v>
      </c>
      <c r="E1084" s="42">
        <f t="shared" si="1093"/>
        <v>0.003135304096</v>
      </c>
      <c r="F1084" s="42">
        <f t="shared" si="4"/>
        <v>0.004361651722</v>
      </c>
    </row>
    <row r="1085">
      <c r="A1085" s="41" t="s">
        <v>708</v>
      </c>
      <c r="B1085" s="34">
        <v>1.3729466</v>
      </c>
      <c r="C1085" s="35">
        <v>1049.34</v>
      </c>
      <c r="D1085" s="42">
        <f t="shared" ref="D1085:E1085" si="1094">(B1085-B1086)/B1086</f>
        <v>0.01518612624</v>
      </c>
      <c r="E1085" s="42">
        <f t="shared" si="1094"/>
        <v>0.006339129017</v>
      </c>
      <c r="F1085" s="42">
        <f t="shared" si="4"/>
        <v>0.008846997219</v>
      </c>
    </row>
    <row r="1086">
      <c r="A1086" s="58">
        <v>40126.0</v>
      </c>
      <c r="B1086" s="34">
        <v>1.35240875</v>
      </c>
      <c r="C1086" s="35">
        <v>1042.73</v>
      </c>
      <c r="D1086" s="42">
        <f t="shared" ref="D1086:E1086" si="1095">(B1086-B1087)/B1087</f>
        <v>-0.003268717966</v>
      </c>
      <c r="E1086" s="42">
        <f t="shared" si="1095"/>
        <v>-0.001350393625</v>
      </c>
      <c r="F1086" s="42">
        <f t="shared" si="4"/>
        <v>-0.00191832434</v>
      </c>
    </row>
    <row r="1087">
      <c r="A1087" s="58">
        <v>40095.0</v>
      </c>
      <c r="B1087" s="34">
        <v>1.35684389</v>
      </c>
      <c r="C1087" s="35">
        <v>1044.14</v>
      </c>
      <c r="D1087" s="42">
        <f t="shared" ref="D1087:E1087" si="1096">(B1087-B1088)/B1088</f>
        <v>0.02498552561</v>
      </c>
      <c r="E1087" s="42">
        <f t="shared" si="1096"/>
        <v>0.01042221082</v>
      </c>
      <c r="F1087" s="42">
        <f t="shared" si="4"/>
        <v>0.01456331478</v>
      </c>
    </row>
    <row r="1088">
      <c r="A1088" s="58">
        <v>40065.0</v>
      </c>
      <c r="B1088" s="34">
        <v>1.32376883</v>
      </c>
      <c r="C1088" s="35">
        <v>1033.37</v>
      </c>
      <c r="D1088" s="42">
        <f t="shared" ref="D1088:E1088" si="1097">(B1088-B1089)/B1089</f>
        <v>0.01864999842</v>
      </c>
      <c r="E1088" s="42">
        <f t="shared" si="1097"/>
        <v>0.007782404744</v>
      </c>
      <c r="F1088" s="42">
        <f t="shared" si="4"/>
        <v>0.01086759367</v>
      </c>
    </row>
    <row r="1089">
      <c r="A1089" s="58">
        <v>40034.0</v>
      </c>
      <c r="B1089" s="34">
        <v>1.29953255</v>
      </c>
      <c r="C1089" s="35">
        <v>1025.39</v>
      </c>
      <c r="D1089" s="42">
        <f t="shared" ref="D1089:E1089" si="1098">(B1089-B1090)/B1090</f>
        <v>0.02120007767</v>
      </c>
      <c r="E1089" s="42">
        <f t="shared" si="1098"/>
        <v>0.008844942936</v>
      </c>
      <c r="F1089" s="42">
        <f t="shared" si="4"/>
        <v>0.01235513473</v>
      </c>
    </row>
    <row r="1090">
      <c r="A1090" s="58">
        <v>39912.0</v>
      </c>
      <c r="B1090" s="34">
        <v>1.2725543</v>
      </c>
      <c r="C1090" s="35">
        <v>1016.4</v>
      </c>
      <c r="D1090" s="42">
        <f t="shared" ref="D1090:E1090" si="1099">(B1090-B1091)/B1091</f>
        <v>0.03145422631</v>
      </c>
      <c r="E1090" s="42">
        <f t="shared" si="1099"/>
        <v>0.0131174993</v>
      </c>
      <c r="F1090" s="42">
        <f t="shared" si="4"/>
        <v>0.01833672701</v>
      </c>
    </row>
    <row r="1091">
      <c r="A1091" s="58">
        <v>39881.0</v>
      </c>
      <c r="B1091" s="34">
        <v>1.23374772</v>
      </c>
      <c r="C1091" s="35">
        <v>1003.24</v>
      </c>
      <c r="D1091" s="42">
        <f t="shared" ref="D1091:E1091" si="1100">(B1091-B1092)/B1092</f>
        <v>0.02045576107</v>
      </c>
      <c r="E1091" s="42">
        <f t="shared" si="1100"/>
        <v>0.008534807741</v>
      </c>
      <c r="F1091" s="42">
        <f t="shared" si="4"/>
        <v>0.01192095333</v>
      </c>
    </row>
    <row r="1092">
      <c r="A1092" s="58">
        <v>39853.0</v>
      </c>
      <c r="B1092" s="34">
        <v>1.20901637</v>
      </c>
      <c r="C1092" s="35">
        <v>994.75</v>
      </c>
      <c r="D1092" s="42">
        <f t="shared" ref="D1092:E1092" si="1101">(B1092-B1093)/B1093</f>
        <v>-0.00793928303</v>
      </c>
      <c r="E1092" s="42">
        <f t="shared" si="1101"/>
        <v>-0.003296461064</v>
      </c>
      <c r="F1092" s="42">
        <f t="shared" si="4"/>
        <v>-0.004642821966</v>
      </c>
    </row>
    <row r="1093">
      <c r="A1093" s="58">
        <v>39822.0</v>
      </c>
      <c r="B1093" s="34">
        <v>1.21869191</v>
      </c>
      <c r="C1093" s="35">
        <v>998.04</v>
      </c>
      <c r="D1093" s="42">
        <f t="shared" ref="D1093:E1093" si="1102">(B1093-B1094)/B1094</f>
        <v>-0.05312491636</v>
      </c>
      <c r="E1093" s="42">
        <f t="shared" si="1102"/>
        <v>-0.0221238071</v>
      </c>
      <c r="F1093" s="42">
        <f t="shared" si="4"/>
        <v>-0.03100110926</v>
      </c>
    </row>
    <row r="1094">
      <c r="A1094" s="41" t="s">
        <v>709</v>
      </c>
      <c r="B1094" s="34">
        <v>1.28706725</v>
      </c>
      <c r="C1094" s="35">
        <v>1020.62</v>
      </c>
      <c r="D1094" s="42">
        <f t="shared" ref="D1094:E1094" si="1103">(B1094-B1095)/B1095</f>
        <v>-0.01941102077</v>
      </c>
      <c r="E1094" s="42">
        <f t="shared" si="1103"/>
        <v>-0.008076351161</v>
      </c>
      <c r="F1094" s="42">
        <f t="shared" si="4"/>
        <v>-0.01133466961</v>
      </c>
    </row>
    <row r="1095">
      <c r="A1095" s="41" t="s">
        <v>710</v>
      </c>
      <c r="B1095" s="34">
        <v>1.31254509</v>
      </c>
      <c r="C1095" s="35">
        <v>1028.93</v>
      </c>
      <c r="D1095" s="42">
        <f t="shared" ref="D1095:E1095" si="1104">(B1095-B1096)/B1096</f>
        <v>-0.004799937122</v>
      </c>
      <c r="E1095" s="42">
        <f t="shared" si="1104"/>
        <v>-0.001988399387</v>
      </c>
      <c r="F1095" s="42">
        <f t="shared" si="4"/>
        <v>-0.002811537735</v>
      </c>
    </row>
    <row r="1096">
      <c r="A1096" s="41" t="s">
        <v>711</v>
      </c>
      <c r="B1096" s="34">
        <v>1.31887561</v>
      </c>
      <c r="C1096" s="35">
        <v>1030.98</v>
      </c>
      <c r="D1096" s="42">
        <f t="shared" ref="D1096:E1096" si="1105">(B1096-B1097)/B1097</f>
        <v>0.006648483206</v>
      </c>
      <c r="E1096" s="42">
        <f t="shared" si="1105"/>
        <v>0.002781776446</v>
      </c>
      <c r="F1096" s="42">
        <f t="shared" si="4"/>
        <v>0.00386670676</v>
      </c>
    </row>
    <row r="1097">
      <c r="A1097" s="41" t="s">
        <v>712</v>
      </c>
      <c r="B1097" s="34">
        <v>1.310165</v>
      </c>
      <c r="C1097" s="35">
        <v>1028.12</v>
      </c>
      <c r="D1097" s="42">
        <f t="shared" ref="D1097:E1097" si="1106">(B1097-B1098)/B1098</f>
        <v>0.0002523830455</v>
      </c>
      <c r="E1097" s="42">
        <f t="shared" si="1106"/>
        <v>0.0001167315175</v>
      </c>
      <c r="F1097" s="42">
        <f t="shared" si="4"/>
        <v>0.000135651528</v>
      </c>
    </row>
    <row r="1098">
      <c r="A1098" s="41" t="s">
        <v>713</v>
      </c>
      <c r="B1098" s="34">
        <v>1.30983442</v>
      </c>
      <c r="C1098" s="35">
        <v>1028.0</v>
      </c>
      <c r="D1098" s="42">
        <f t="shared" ref="D1098:E1098" si="1107">(B1098-B1099)/B1099</f>
        <v>0.005658812748</v>
      </c>
      <c r="E1098" s="42">
        <f t="shared" si="1107"/>
        <v>0.002369414082</v>
      </c>
      <c r="F1098" s="42">
        <f t="shared" si="4"/>
        <v>0.003289398666</v>
      </c>
    </row>
    <row r="1099">
      <c r="A1099" s="41" t="s">
        <v>714</v>
      </c>
      <c r="B1099" s="34">
        <v>1.30246402</v>
      </c>
      <c r="C1099" s="35">
        <v>1025.57</v>
      </c>
      <c r="D1099" s="42">
        <f t="shared" ref="D1099:E1099" si="1108">(B1099-B1100)/B1100</f>
        <v>-0.001337554571</v>
      </c>
      <c r="E1099" s="42">
        <f t="shared" si="1108"/>
        <v>-0.0005457398185</v>
      </c>
      <c r="F1099" s="42">
        <f t="shared" si="4"/>
        <v>-0.000791814752</v>
      </c>
    </row>
    <row r="1100">
      <c r="A1100" s="41" t="s">
        <v>715</v>
      </c>
      <c r="B1100" s="34">
        <v>1.30420847</v>
      </c>
      <c r="C1100" s="35">
        <v>1026.13</v>
      </c>
      <c r="D1100" s="42">
        <f t="shared" ref="D1100:E1100" si="1109">(B1100-B1101)/B1101</f>
        <v>0.04466682626</v>
      </c>
      <c r="E1100" s="42">
        <f t="shared" si="1109"/>
        <v>0.01862275033</v>
      </c>
      <c r="F1100" s="42">
        <f t="shared" si="4"/>
        <v>0.02604407593</v>
      </c>
    </row>
    <row r="1101">
      <c r="A1101" s="41" t="s">
        <v>716</v>
      </c>
      <c r="B1101" s="34">
        <v>1.24844442</v>
      </c>
      <c r="C1101" s="35">
        <v>1007.37</v>
      </c>
      <c r="D1101" s="42">
        <f t="shared" ref="D1101:E1101" si="1110">(B1101-B1102)/B1102</f>
        <v>0.02624923746</v>
      </c>
      <c r="E1101" s="42">
        <f t="shared" si="1110"/>
        <v>0.01094875861</v>
      </c>
      <c r="F1101" s="42">
        <f t="shared" si="4"/>
        <v>0.01530047886</v>
      </c>
    </row>
    <row r="1102">
      <c r="A1102" s="41" t="s">
        <v>717</v>
      </c>
      <c r="B1102" s="34">
        <v>1.21651191</v>
      </c>
      <c r="C1102" s="35">
        <v>996.46</v>
      </c>
      <c r="D1102" s="42">
        <f t="shared" ref="D1102:E1102" si="1111">(B1102-B1103)/B1103</f>
        <v>0.0164383162</v>
      </c>
      <c r="E1102" s="42">
        <f t="shared" si="1111"/>
        <v>0.006860872816</v>
      </c>
      <c r="F1102" s="42">
        <f t="shared" si="4"/>
        <v>0.00957744338</v>
      </c>
    </row>
    <row r="1103">
      <c r="A1103" s="41" t="s">
        <v>718</v>
      </c>
      <c r="B1103" s="34">
        <v>1.19683791</v>
      </c>
      <c r="C1103" s="35">
        <v>989.67</v>
      </c>
      <c r="D1103" s="42">
        <f t="shared" ref="D1103:E1103" si="1112">(B1103-B1104)/B1104</f>
        <v>0.0243217881</v>
      </c>
      <c r="E1103" s="42">
        <f t="shared" si="1112"/>
        <v>0.01014565237</v>
      </c>
      <c r="F1103" s="42">
        <f t="shared" si="4"/>
        <v>0.01417613572</v>
      </c>
    </row>
    <row r="1104">
      <c r="A1104" s="41" t="s">
        <v>719</v>
      </c>
      <c r="B1104" s="34">
        <v>1.16841985</v>
      </c>
      <c r="C1104" s="35">
        <v>979.73</v>
      </c>
      <c r="D1104" s="42">
        <f t="shared" ref="D1104:E1104" si="1113">(B1104-B1105)/B1105</f>
        <v>-0.05825363196</v>
      </c>
      <c r="E1104" s="42">
        <f t="shared" si="1113"/>
        <v>-0.02426077344</v>
      </c>
      <c r="F1104" s="42">
        <f t="shared" si="4"/>
        <v>-0.03399285852</v>
      </c>
    </row>
    <row r="1105">
      <c r="A1105" s="41" t="s">
        <v>720</v>
      </c>
      <c r="B1105" s="34">
        <v>1.24069483</v>
      </c>
      <c r="C1105" s="35">
        <v>1004.09</v>
      </c>
      <c r="D1105" s="42">
        <f t="shared" ref="D1105:E1105" si="1114">(B1105-B1106)/B1106</f>
        <v>-0.02050312528</v>
      </c>
      <c r="E1105" s="42">
        <f t="shared" si="1114"/>
        <v>-0.008531395337</v>
      </c>
      <c r="F1105" s="42">
        <f t="shared" si="4"/>
        <v>-0.01197172994</v>
      </c>
    </row>
    <row r="1106">
      <c r="A1106" s="41" t="s">
        <v>721</v>
      </c>
      <c r="B1106" s="34">
        <v>1.26666543</v>
      </c>
      <c r="C1106" s="35">
        <v>1012.73</v>
      </c>
      <c r="D1106" s="42">
        <f t="shared" ref="D1106:E1106" si="1115">(B1106-B1107)/B1107</f>
        <v>0.01648429102</v>
      </c>
      <c r="E1106" s="42">
        <f t="shared" si="1115"/>
        <v>0.006880027043</v>
      </c>
      <c r="F1106" s="42">
        <f t="shared" si="4"/>
        <v>0.009604263974</v>
      </c>
    </row>
    <row r="1107">
      <c r="A1107" s="58">
        <v>40155.0</v>
      </c>
      <c r="B1107" s="34">
        <v>1.24612396</v>
      </c>
      <c r="C1107" s="35">
        <v>1005.81</v>
      </c>
      <c r="D1107" s="42">
        <f t="shared" ref="D1107:E1107" si="1116">(B1107-B1108)/B1108</f>
        <v>0.02763249916</v>
      </c>
      <c r="E1107" s="42">
        <f t="shared" si="1116"/>
        <v>0.01152511691</v>
      </c>
      <c r="F1107" s="42">
        <f t="shared" si="4"/>
        <v>0.01610738225</v>
      </c>
    </row>
    <row r="1108">
      <c r="A1108" s="58">
        <v>40125.0</v>
      </c>
      <c r="B1108" s="34">
        <v>1.21261634</v>
      </c>
      <c r="C1108" s="35">
        <v>994.35</v>
      </c>
      <c r="D1108" s="42">
        <f t="shared" ref="D1108:E1108" si="1117">(B1108-B1109)/B1109</f>
        <v>-0.03041205229</v>
      </c>
      <c r="E1108" s="42">
        <f t="shared" si="1117"/>
        <v>-0.0126601132</v>
      </c>
      <c r="F1108" s="42">
        <f t="shared" si="4"/>
        <v>-0.0177519391</v>
      </c>
    </row>
    <row r="1109">
      <c r="A1109" s="58">
        <v>40094.0</v>
      </c>
      <c r="B1109" s="34">
        <v>1.25065121</v>
      </c>
      <c r="C1109" s="35">
        <v>1007.1</v>
      </c>
      <c r="D1109" s="42">
        <f t="shared" ref="D1109:E1109" si="1118">(B1109-B1110)/B1110</f>
        <v>-0.008055644769</v>
      </c>
      <c r="E1109" s="42">
        <f t="shared" si="1118"/>
        <v>-0.003344944977</v>
      </c>
      <c r="F1109" s="42">
        <f t="shared" si="4"/>
        <v>-0.004710699792</v>
      </c>
    </row>
    <row r="1110">
      <c r="A1110" s="58">
        <v>40002.0</v>
      </c>
      <c r="B1110" s="34">
        <v>1.26080783</v>
      </c>
      <c r="C1110" s="35">
        <v>1010.48</v>
      </c>
      <c r="D1110" s="42">
        <f t="shared" ref="D1110:E1110" si="1119">(B1110-B1111)/B1111</f>
        <v>0.03222640265</v>
      </c>
      <c r="E1110" s="42">
        <f t="shared" si="1119"/>
        <v>0.01343924259</v>
      </c>
      <c r="F1110" s="42">
        <f t="shared" si="4"/>
        <v>0.01878716006</v>
      </c>
    </row>
    <row r="1111">
      <c r="A1111" s="58">
        <v>39972.0</v>
      </c>
      <c r="B1111" s="34">
        <v>1.22144505</v>
      </c>
      <c r="C1111" s="35">
        <v>997.08</v>
      </c>
      <c r="D1111" s="42">
        <f t="shared" ref="D1111:E1111" si="1120">(B1111-B1112)/B1112</f>
        <v>-0.01352705448</v>
      </c>
      <c r="E1111" s="42">
        <f t="shared" si="1120"/>
        <v>-0.005624700814</v>
      </c>
      <c r="F1111" s="42">
        <f t="shared" si="4"/>
        <v>-0.007902353671</v>
      </c>
    </row>
    <row r="1112">
      <c r="A1112" s="58">
        <v>39941.0</v>
      </c>
      <c r="B1112" s="34">
        <v>1.23819417</v>
      </c>
      <c r="C1112" s="35">
        <v>1002.72</v>
      </c>
      <c r="D1112" s="42">
        <f t="shared" ref="D1112:E1112" si="1121">(B1112-B1113)/B1113</f>
        <v>-0.007020268238</v>
      </c>
      <c r="E1112" s="42">
        <f t="shared" si="1121"/>
        <v>-0.002913538507</v>
      </c>
      <c r="F1112" s="42">
        <f t="shared" si="4"/>
        <v>-0.00410672973</v>
      </c>
    </row>
    <row r="1113">
      <c r="A1113" s="58">
        <v>39911.0</v>
      </c>
      <c r="B1113" s="34">
        <v>1.24694808</v>
      </c>
      <c r="C1113" s="35">
        <v>1005.65</v>
      </c>
      <c r="D1113" s="42">
        <f t="shared" ref="D1113:E1113" si="1122">(B1113-B1114)/B1114</f>
        <v>0.007201206915</v>
      </c>
      <c r="E1113" s="42">
        <f t="shared" si="1122"/>
        <v>0.003012078234</v>
      </c>
      <c r="F1113" s="42">
        <f t="shared" si="4"/>
        <v>0.004189128681</v>
      </c>
    </row>
    <row r="1114">
      <c r="A1114" s="58">
        <v>39880.0</v>
      </c>
      <c r="B1114" s="34">
        <v>1.23803275</v>
      </c>
      <c r="C1114" s="35">
        <v>1002.63</v>
      </c>
      <c r="D1114" s="42">
        <f t="shared" ref="D1114:E1114" si="1123">(B1114-B1115)/B1115</f>
        <v>0.03679321842</v>
      </c>
      <c r="E1114" s="42">
        <f t="shared" si="1123"/>
        <v>0.01534208288</v>
      </c>
      <c r="F1114" s="42">
        <f t="shared" si="4"/>
        <v>0.02145113554</v>
      </c>
    </row>
    <row r="1115">
      <c r="A1115" s="41" t="s">
        <v>722</v>
      </c>
      <c r="B1115" s="34">
        <v>1.19409804</v>
      </c>
      <c r="C1115" s="35">
        <v>987.48</v>
      </c>
      <c r="D1115" s="42">
        <f t="shared" ref="D1115:E1115" si="1124">(B1115-B1116)/B1116</f>
        <v>0.001747746903</v>
      </c>
      <c r="E1115" s="42">
        <f t="shared" si="1124"/>
        <v>0.0007398023816</v>
      </c>
      <c r="F1115" s="42">
        <f t="shared" si="4"/>
        <v>0.001007944521</v>
      </c>
    </row>
    <row r="1116">
      <c r="A1116" s="41" t="s">
        <v>723</v>
      </c>
      <c r="B1116" s="34">
        <v>1.1920147</v>
      </c>
      <c r="C1116" s="35">
        <v>986.75</v>
      </c>
      <c r="D1116" s="42">
        <f t="shared" ref="D1116:E1116" si="1125">(B1116-B1117)/B1117</f>
        <v>0.02852167605</v>
      </c>
      <c r="E1116" s="42">
        <f t="shared" si="1125"/>
        <v>0.0118956058</v>
      </c>
      <c r="F1116" s="42">
        <f t="shared" si="4"/>
        <v>0.01662607025</v>
      </c>
    </row>
    <row r="1117">
      <c r="A1117" s="41" t="s">
        <v>724</v>
      </c>
      <c r="B1117" s="34">
        <v>1.15895924</v>
      </c>
      <c r="C1117" s="35">
        <v>975.15</v>
      </c>
      <c r="D1117" s="42">
        <f t="shared" ref="D1117:E1117" si="1126">(B1117-B1118)/B1118</f>
        <v>-0.01097896335</v>
      </c>
      <c r="E1117" s="42">
        <f t="shared" si="1126"/>
        <v>-0.004562993814</v>
      </c>
      <c r="F1117" s="42">
        <f t="shared" si="4"/>
        <v>-0.006415969541</v>
      </c>
    </row>
    <row r="1118">
      <c r="A1118" s="41" t="s">
        <v>725</v>
      </c>
      <c r="B1118" s="34">
        <v>1.17182466</v>
      </c>
      <c r="C1118" s="35">
        <v>979.62</v>
      </c>
      <c r="D1118" s="42">
        <f t="shared" ref="D1118:E1118" si="1127">(B1118-B1119)/B1119</f>
        <v>-0.006283247852</v>
      </c>
      <c r="E1118" s="42">
        <f t="shared" si="1127"/>
        <v>-0.002606446883</v>
      </c>
      <c r="F1118" s="42">
        <f t="shared" si="4"/>
        <v>-0.003676800968</v>
      </c>
    </row>
    <row r="1119">
      <c r="A1119" s="41" t="s">
        <v>726</v>
      </c>
      <c r="B1119" s="34">
        <v>1.17923408</v>
      </c>
      <c r="C1119" s="35">
        <v>982.18</v>
      </c>
      <c r="D1119" s="42">
        <f t="shared" ref="D1119:E1119" si="1128">(B1119-B1120)/B1120</f>
        <v>0.007128645454</v>
      </c>
      <c r="E1119" s="42">
        <f t="shared" si="1128"/>
        <v>0.002981843433</v>
      </c>
      <c r="F1119" s="42">
        <f t="shared" si="4"/>
        <v>0.004146802021</v>
      </c>
    </row>
    <row r="1120">
      <c r="A1120" s="41" t="s">
        <v>727</v>
      </c>
      <c r="B1120" s="34">
        <v>1.17088724</v>
      </c>
      <c r="C1120" s="35">
        <v>979.26</v>
      </c>
      <c r="D1120" s="42">
        <f t="shared" ref="D1120:E1120" si="1129">(B1120-B1121)/B1121</f>
        <v>0.007273334276</v>
      </c>
      <c r="E1120" s="42">
        <f t="shared" si="1129"/>
        <v>0.003042128876</v>
      </c>
      <c r="F1120" s="42">
        <f t="shared" si="4"/>
        <v>0.0042312054</v>
      </c>
    </row>
    <row r="1121">
      <c r="A1121" s="41" t="s">
        <v>728</v>
      </c>
      <c r="B1121" s="34">
        <v>1.16243248</v>
      </c>
      <c r="C1121" s="35">
        <v>976.29</v>
      </c>
      <c r="D1121" s="42">
        <f t="shared" ref="D1121:E1121" si="1130">(B1121-B1122)/B1122</f>
        <v>0.05586749081</v>
      </c>
      <c r="E1121" s="42">
        <f t="shared" si="1130"/>
        <v>0.02328969572</v>
      </c>
      <c r="F1121" s="42">
        <f t="shared" si="4"/>
        <v>0.03257779508</v>
      </c>
    </row>
    <row r="1122">
      <c r="A1122" s="41" t="s">
        <v>729</v>
      </c>
      <c r="B1122" s="34">
        <v>1.10092648</v>
      </c>
      <c r="C1122" s="35">
        <v>954.07</v>
      </c>
      <c r="D1122" s="42">
        <f t="shared" ref="D1122:E1122" si="1131">(B1122-B1123)/B1123</f>
        <v>-0.001310013166</v>
      </c>
      <c r="E1122" s="42">
        <f t="shared" si="1131"/>
        <v>-0.0005342663789</v>
      </c>
      <c r="F1122" s="42">
        <f t="shared" si="4"/>
        <v>-0.0007757467872</v>
      </c>
    </row>
    <row r="1123">
      <c r="A1123" s="41" t="s">
        <v>730</v>
      </c>
      <c r="B1123" s="34">
        <v>1.1023706</v>
      </c>
      <c r="C1123" s="35">
        <v>954.58</v>
      </c>
      <c r="D1123" s="42">
        <f t="shared" ref="D1123:E1123" si="1132">(B1123-B1124)/B1124</f>
        <v>0.008677649913</v>
      </c>
      <c r="E1123" s="42">
        <f t="shared" si="1132"/>
        <v>0.003627264412</v>
      </c>
      <c r="F1123" s="42">
        <f t="shared" si="4"/>
        <v>0.005050385502</v>
      </c>
    </row>
    <row r="1124">
      <c r="A1124" s="41" t="s">
        <v>731</v>
      </c>
      <c r="B1124" s="34">
        <v>1.09288691</v>
      </c>
      <c r="C1124" s="35">
        <v>951.13</v>
      </c>
      <c r="D1124" s="42">
        <f t="shared" ref="D1124:E1124" si="1133">(B1124-B1125)/B1125</f>
        <v>0.02740794159</v>
      </c>
      <c r="E1124" s="42">
        <f t="shared" si="1133"/>
        <v>0.01143154895</v>
      </c>
      <c r="F1124" s="42">
        <f t="shared" si="4"/>
        <v>0.01597639264</v>
      </c>
    </row>
    <row r="1125">
      <c r="A1125" s="41" t="s">
        <v>732</v>
      </c>
      <c r="B1125" s="34">
        <v>1.0637322</v>
      </c>
      <c r="C1125" s="35">
        <v>940.38</v>
      </c>
      <c r="D1125" s="42">
        <f t="shared" ref="D1125:E1125" si="1134">(B1125-B1126)/B1126</f>
        <v>-0.000946203131</v>
      </c>
      <c r="E1125" s="42">
        <f t="shared" si="1134"/>
        <v>-0.0003826774667</v>
      </c>
      <c r="F1125" s="42">
        <f t="shared" si="4"/>
        <v>-0.0005635256643</v>
      </c>
    </row>
    <row r="1126">
      <c r="A1126" s="41" t="s">
        <v>733</v>
      </c>
      <c r="B1126" s="34">
        <v>1.06473966</v>
      </c>
      <c r="C1126" s="35">
        <v>940.74</v>
      </c>
      <c r="D1126" s="42">
        <f t="shared" ref="D1126:E1126" si="1135">(B1126-B1127)/B1127</f>
        <v>0.02071245319</v>
      </c>
      <c r="E1126" s="42">
        <f t="shared" si="1135"/>
        <v>0.00864176352</v>
      </c>
      <c r="F1126" s="42">
        <f t="shared" si="4"/>
        <v>0.01207068967</v>
      </c>
    </row>
    <row r="1127">
      <c r="A1127" s="41" t="s">
        <v>734</v>
      </c>
      <c r="B1127" s="34">
        <v>1.0431338</v>
      </c>
      <c r="C1127" s="35">
        <v>932.68</v>
      </c>
      <c r="D1127" s="42">
        <f t="shared" ref="D1127:E1127" si="1136">(B1127-B1128)/B1128</f>
        <v>0.07108412585</v>
      </c>
      <c r="E1127" s="42">
        <f t="shared" si="1136"/>
        <v>0.02962995673</v>
      </c>
      <c r="F1127" s="42">
        <f t="shared" si="4"/>
        <v>0.04145416913</v>
      </c>
    </row>
    <row r="1128">
      <c r="A1128" s="41" t="s">
        <v>735</v>
      </c>
      <c r="B1128" s="34">
        <v>0.97390464</v>
      </c>
      <c r="C1128" s="35">
        <v>905.84</v>
      </c>
      <c r="D1128" s="42">
        <f t="shared" ref="D1128:E1128" si="1137">(B1128-B1129)/B1129</f>
        <v>0.01273066783</v>
      </c>
      <c r="E1128" s="42">
        <f t="shared" si="1137"/>
        <v>0.005316020199</v>
      </c>
      <c r="F1128" s="42">
        <f t="shared" si="4"/>
        <v>0.007414647636</v>
      </c>
    </row>
    <row r="1129">
      <c r="A1129" s="41" t="s">
        <v>736</v>
      </c>
      <c r="B1129" s="34">
        <v>0.96166204</v>
      </c>
      <c r="C1129" s="35">
        <v>901.05</v>
      </c>
      <c r="D1129" s="42">
        <f t="shared" ref="D1129:E1129" si="1138">(B1129-B1130)/B1130</f>
        <v>0.05981319463</v>
      </c>
      <c r="E1129" s="42">
        <f t="shared" si="1138"/>
        <v>0.02493374131</v>
      </c>
      <c r="F1129" s="42">
        <f t="shared" si="4"/>
        <v>0.03487945332</v>
      </c>
    </row>
    <row r="1130">
      <c r="A1130" s="58">
        <v>40093.0</v>
      </c>
      <c r="B1130" s="34">
        <v>0.90738825</v>
      </c>
      <c r="C1130" s="35">
        <v>879.13</v>
      </c>
      <c r="D1130" s="42">
        <f t="shared" ref="D1130:E1130" si="1139">(B1130-B1131)/B1131</f>
        <v>-0.009680190444</v>
      </c>
      <c r="E1130" s="42">
        <f t="shared" si="1139"/>
        <v>-0.00402184257</v>
      </c>
      <c r="F1130" s="42">
        <f t="shared" si="4"/>
        <v>-0.005658347874</v>
      </c>
    </row>
    <row r="1131">
      <c r="A1131" s="58">
        <v>40063.0</v>
      </c>
      <c r="B1131" s="34">
        <v>0.9162578</v>
      </c>
      <c r="C1131" s="35">
        <v>882.68</v>
      </c>
      <c r="D1131" s="42">
        <f t="shared" ref="D1131:E1131" si="1140">(B1131-B1132)/B1132</f>
        <v>0.008485570249</v>
      </c>
      <c r="E1131" s="42">
        <f t="shared" si="1140"/>
        <v>0.00354722816</v>
      </c>
      <c r="F1131" s="42">
        <f t="shared" si="4"/>
        <v>0.004938342089</v>
      </c>
    </row>
    <row r="1132">
      <c r="A1132" s="58">
        <v>40032.0</v>
      </c>
      <c r="B1132" s="34">
        <v>0.90854825</v>
      </c>
      <c r="C1132" s="35">
        <v>879.56</v>
      </c>
      <c r="D1132" s="42">
        <f t="shared" ref="D1132:E1132" si="1141">(B1132-B1133)/B1133</f>
        <v>-0.004032189286</v>
      </c>
      <c r="E1132" s="42">
        <f t="shared" si="1141"/>
        <v>-0.00166850164</v>
      </c>
      <c r="F1132" s="42">
        <f t="shared" si="4"/>
        <v>-0.002363687645</v>
      </c>
    </row>
    <row r="1133">
      <c r="A1133" s="58">
        <v>40001.0</v>
      </c>
      <c r="B1133" s="34">
        <v>0.91222652</v>
      </c>
      <c r="C1133" s="35">
        <v>881.03</v>
      </c>
      <c r="D1133" s="42">
        <f t="shared" ref="D1133:E1133" si="1142">(B1133-B1134)/B1134</f>
        <v>-0.04726829149</v>
      </c>
      <c r="E1133" s="42">
        <f t="shared" si="1142"/>
        <v>-0.01968354994</v>
      </c>
      <c r="F1133" s="42">
        <f t="shared" si="4"/>
        <v>-0.02758474155</v>
      </c>
    </row>
    <row r="1134">
      <c r="A1134" s="58">
        <v>39971.0</v>
      </c>
      <c r="B1134" s="34">
        <v>0.95748521</v>
      </c>
      <c r="C1134" s="35">
        <v>898.72</v>
      </c>
      <c r="D1134" s="42">
        <f t="shared" ref="D1134:E1134" si="1143">(B1134-B1135)/B1135</f>
        <v>0.0061300484</v>
      </c>
      <c r="E1134" s="42">
        <f t="shared" si="1143"/>
        <v>0.002565761585</v>
      </c>
      <c r="F1134" s="42">
        <f t="shared" si="4"/>
        <v>0.003564286815</v>
      </c>
    </row>
    <row r="1135">
      <c r="A1135" s="58">
        <v>39851.0</v>
      </c>
      <c r="B1135" s="34">
        <v>0.95165154</v>
      </c>
      <c r="C1135" s="35">
        <v>896.42</v>
      </c>
      <c r="D1135" s="42">
        <f t="shared" ref="D1135:E1135" si="1144">(B1135-B1136)/B1136</f>
        <v>-0.06997460101</v>
      </c>
      <c r="E1135" s="42">
        <f t="shared" si="1144"/>
        <v>-0.02914450955</v>
      </c>
      <c r="F1135" s="42">
        <f t="shared" si="4"/>
        <v>-0.04083009146</v>
      </c>
    </row>
    <row r="1136">
      <c r="A1136" s="58">
        <v>39820.0</v>
      </c>
      <c r="B1136" s="34">
        <v>1.02325328</v>
      </c>
      <c r="C1136" s="35">
        <v>923.33</v>
      </c>
      <c r="D1136" s="42">
        <f t="shared" ref="D1136:E1136" si="1145">(B1136-B1137)/B1137</f>
        <v>0.01044082965</v>
      </c>
      <c r="E1136" s="42">
        <f t="shared" si="1145"/>
        <v>0.00436191968</v>
      </c>
      <c r="F1136" s="42">
        <f t="shared" si="4"/>
        <v>0.006078909974</v>
      </c>
    </row>
    <row r="1137">
      <c r="A1137" s="41" t="s">
        <v>737</v>
      </c>
      <c r="B1137" s="34">
        <v>1.01268006</v>
      </c>
      <c r="C1137" s="35">
        <v>919.32</v>
      </c>
      <c r="D1137" s="42">
        <f t="shared" ref="D1137:E1137" si="1146">(B1137-B1138)/B1138</f>
        <v>-0.02050166082</v>
      </c>
      <c r="E1137" s="42">
        <f t="shared" si="1146"/>
        <v>-0.008530785242</v>
      </c>
      <c r="F1137" s="42">
        <f t="shared" si="4"/>
        <v>-0.01197087558</v>
      </c>
    </row>
    <row r="1138">
      <c r="A1138" s="41" t="s">
        <v>738</v>
      </c>
      <c r="B1138" s="34">
        <v>1.03387624</v>
      </c>
      <c r="C1138" s="35">
        <v>927.23</v>
      </c>
      <c r="D1138" s="42">
        <f t="shared" ref="D1138:E1138" si="1147">(B1138-B1139)/B1139</f>
        <v>0.02172866271</v>
      </c>
      <c r="E1138" s="42">
        <f t="shared" si="1147"/>
        <v>0.009065186636</v>
      </c>
      <c r="F1138" s="42">
        <f t="shared" si="4"/>
        <v>0.01266347608</v>
      </c>
    </row>
    <row r="1139">
      <c r="A1139" s="41" t="s">
        <v>739</v>
      </c>
      <c r="B1139" s="34">
        <v>1.01188924</v>
      </c>
      <c r="C1139" s="35">
        <v>918.9</v>
      </c>
      <c r="D1139" s="42">
        <f t="shared" ref="D1139:E1139" si="1148">(B1139-B1140)/B1140</f>
        <v>-0.003574594756</v>
      </c>
      <c r="E1139" s="42">
        <f t="shared" si="1148"/>
        <v>-0.001477843218</v>
      </c>
      <c r="F1139" s="42">
        <f t="shared" si="4"/>
        <v>-0.002096751538</v>
      </c>
    </row>
    <row r="1140">
      <c r="A1140" s="41" t="s">
        <v>740</v>
      </c>
      <c r="B1140" s="34">
        <v>1.01551931</v>
      </c>
      <c r="C1140" s="35">
        <v>920.26</v>
      </c>
      <c r="D1140" s="42">
        <f t="shared" ref="D1140:E1140" si="1149">(B1140-B1141)/B1141</f>
        <v>0.05143846679</v>
      </c>
      <c r="E1140" s="42">
        <f t="shared" si="1149"/>
        <v>0.02144426932</v>
      </c>
      <c r="F1140" s="42">
        <f t="shared" si="4"/>
        <v>0.02999419747</v>
      </c>
    </row>
    <row r="1141">
      <c r="A1141" s="41" t="s">
        <v>741</v>
      </c>
      <c r="B1141" s="34">
        <v>0.96583808</v>
      </c>
      <c r="C1141" s="35">
        <v>900.94</v>
      </c>
      <c r="D1141" s="42">
        <f t="shared" ref="D1141:E1141" si="1150">(B1141-B1142)/B1142</f>
        <v>0.01563080195</v>
      </c>
      <c r="E1141" s="42">
        <f t="shared" si="1150"/>
        <v>0.00652441068</v>
      </c>
      <c r="F1141" s="42">
        <f t="shared" si="4"/>
        <v>0.009106391268</v>
      </c>
    </row>
    <row r="1142">
      <c r="A1142" s="41" t="s">
        <v>742</v>
      </c>
      <c r="B1142" s="34">
        <v>0.9509736</v>
      </c>
      <c r="C1142" s="35">
        <v>895.1</v>
      </c>
      <c r="D1142" s="42">
        <f t="shared" ref="D1142:E1142" si="1151">(B1142-B1143)/B1143</f>
        <v>0.005508372184</v>
      </c>
      <c r="E1142" s="42">
        <f t="shared" si="1151"/>
        <v>0.002306727582</v>
      </c>
      <c r="F1142" s="42">
        <f t="shared" si="4"/>
        <v>0.003201644602</v>
      </c>
    </row>
    <row r="1143">
      <c r="A1143" s="41" t="s">
        <v>743</v>
      </c>
      <c r="B1143" s="34">
        <v>0.94576398</v>
      </c>
      <c r="C1143" s="35">
        <v>893.04</v>
      </c>
      <c r="D1143" s="42">
        <f t="shared" ref="D1143:E1143" si="1152">(B1143-B1144)/B1144</f>
        <v>-0.07346872458</v>
      </c>
      <c r="E1143" s="42">
        <f t="shared" si="1152"/>
        <v>-0.03060039295</v>
      </c>
      <c r="F1143" s="42">
        <f t="shared" si="4"/>
        <v>-0.04286833163</v>
      </c>
    </row>
    <row r="1144">
      <c r="A1144" s="41" t="s">
        <v>744</v>
      </c>
      <c r="B1144" s="34">
        <v>1.02075775</v>
      </c>
      <c r="C1144" s="35">
        <v>921.23</v>
      </c>
      <c r="D1144" s="42">
        <f t="shared" ref="D1144:E1144" si="1153">(B1144-B1145)/B1145</f>
        <v>0.007446341343</v>
      </c>
      <c r="E1144" s="42">
        <f t="shared" si="1153"/>
        <v>0.003114213226</v>
      </c>
      <c r="F1144" s="42">
        <f t="shared" si="4"/>
        <v>0.004332128117</v>
      </c>
    </row>
    <row r="1145">
      <c r="A1145" s="41" t="s">
        <v>745</v>
      </c>
      <c r="B1145" s="34">
        <v>1.01321302</v>
      </c>
      <c r="C1145" s="35">
        <v>918.37</v>
      </c>
      <c r="D1145" s="42">
        <f t="shared" ref="D1145:E1145" si="1154">(B1145-B1146)/B1146</f>
        <v>0.02015866828</v>
      </c>
      <c r="E1145" s="42">
        <f t="shared" si="1154"/>
        <v>0.008411019973</v>
      </c>
      <c r="F1145" s="42">
        <f t="shared" si="4"/>
        <v>0.0117476483</v>
      </c>
    </row>
    <row r="1146">
      <c r="A1146" s="41" t="s">
        <v>746</v>
      </c>
      <c r="B1146" s="34">
        <v>0.9931916</v>
      </c>
      <c r="C1146" s="35">
        <v>910.71</v>
      </c>
      <c r="D1146" s="42">
        <f t="shared" ref="D1146:E1146" si="1155">(B1146-B1147)/B1147</f>
        <v>-0.00334367378</v>
      </c>
      <c r="E1146" s="42">
        <f t="shared" si="1155"/>
        <v>-0.001381624396</v>
      </c>
      <c r="F1146" s="42">
        <f t="shared" si="4"/>
        <v>-0.001962049385</v>
      </c>
    </row>
    <row r="1147">
      <c r="A1147" s="41" t="s">
        <v>747</v>
      </c>
      <c r="B1147" s="34">
        <v>0.99652365</v>
      </c>
      <c r="C1147" s="35">
        <v>911.97</v>
      </c>
      <c r="D1147" s="42">
        <f t="shared" ref="D1147:E1147" si="1156">(B1147-B1148)/B1148</f>
        <v>-0.03055651292</v>
      </c>
      <c r="E1147" s="42">
        <f t="shared" si="1156"/>
        <v>-0.01272030485</v>
      </c>
      <c r="F1147" s="42">
        <f t="shared" si="4"/>
        <v>-0.01783620807</v>
      </c>
    </row>
    <row r="1148">
      <c r="A1148" s="41" t="s">
        <v>748</v>
      </c>
      <c r="B1148" s="34">
        <v>1.02793372</v>
      </c>
      <c r="C1148" s="35">
        <v>923.72</v>
      </c>
      <c r="D1148" s="42">
        <f t="shared" ref="D1148:E1148" si="1157">(B1148-B1149)/B1149</f>
        <v>-0.05707219302</v>
      </c>
      <c r="E1148" s="42">
        <f t="shared" si="1157"/>
        <v>-0.02376850805</v>
      </c>
      <c r="F1148" s="42">
        <f t="shared" si="4"/>
        <v>-0.03330368497</v>
      </c>
    </row>
    <row r="1149">
      <c r="A1149" s="58">
        <v>40153.0</v>
      </c>
      <c r="B1149" s="34">
        <v>1.09015103</v>
      </c>
      <c r="C1149" s="35">
        <v>946.21</v>
      </c>
      <c r="D1149" s="42">
        <f t="shared" ref="D1149:E1149" si="1158">(B1149-B1150)/B1150</f>
        <v>0.003324990937</v>
      </c>
      <c r="E1149" s="42">
        <f t="shared" si="1158"/>
        <v>0.001396988009</v>
      </c>
      <c r="F1149" s="42">
        <f t="shared" si="4"/>
        <v>0.001928002928</v>
      </c>
    </row>
    <row r="1150">
      <c r="A1150" s="58">
        <v>40123.0</v>
      </c>
      <c r="B1150" s="34">
        <v>1.0865383</v>
      </c>
      <c r="C1150" s="35">
        <v>944.89</v>
      </c>
      <c r="D1150" s="42">
        <f t="shared" ref="D1150:E1150" si="1159">(B1150-B1151)/B1151</f>
        <v>0.01464080204</v>
      </c>
      <c r="E1150" s="42">
        <f t="shared" si="1159"/>
        <v>0.006111909706</v>
      </c>
      <c r="F1150" s="42">
        <f t="shared" si="4"/>
        <v>0.00852889233</v>
      </c>
    </row>
    <row r="1151">
      <c r="A1151" s="58">
        <v>40092.0</v>
      </c>
      <c r="B1151" s="34">
        <v>1.07086005</v>
      </c>
      <c r="C1151" s="35">
        <v>939.15</v>
      </c>
      <c r="D1151" s="42">
        <f t="shared" ref="D1151:E1151" si="1160">(B1151-B1152)/B1152</f>
        <v>-0.008380648987</v>
      </c>
      <c r="E1151" s="42">
        <f t="shared" si="1160"/>
        <v>-0.003480364589</v>
      </c>
      <c r="F1151" s="42">
        <f t="shared" si="4"/>
        <v>-0.004900284398</v>
      </c>
    </row>
    <row r="1152">
      <c r="A1152" s="58">
        <v>40062.0</v>
      </c>
      <c r="B1152" s="34">
        <v>1.0799104</v>
      </c>
      <c r="C1152" s="35">
        <v>942.43</v>
      </c>
      <c r="D1152" s="42">
        <f t="shared" ref="D1152:E1152" si="1161">(B1152-B1153)/B1153</f>
        <v>0.008379912134</v>
      </c>
      <c r="E1152" s="42">
        <f t="shared" si="1161"/>
        <v>0.00350320506</v>
      </c>
      <c r="F1152" s="42">
        <f t="shared" si="4"/>
        <v>0.004876707074</v>
      </c>
    </row>
    <row r="1153">
      <c r="A1153" s="58">
        <v>40031.0</v>
      </c>
      <c r="B1153" s="34">
        <v>1.07093605</v>
      </c>
      <c r="C1153" s="35">
        <v>939.14</v>
      </c>
      <c r="D1153" s="42">
        <f t="shared" ref="D1153:E1153" si="1162">(B1153-B1154)/B1154</f>
        <v>-0.002453078031</v>
      </c>
      <c r="E1153" s="42">
        <f t="shared" si="1162"/>
        <v>-0.001010541544</v>
      </c>
      <c r="F1153" s="42">
        <f t="shared" si="4"/>
        <v>-0.001442536487</v>
      </c>
    </row>
    <row r="1154">
      <c r="A1154" s="58">
        <v>39939.0</v>
      </c>
      <c r="B1154" s="34">
        <v>1.0735696</v>
      </c>
      <c r="C1154" s="35">
        <v>940.09</v>
      </c>
      <c r="D1154" s="42">
        <f t="shared" ref="D1154:E1154" si="1163">(B1154-B1155)/B1155</f>
        <v>-0.006063048217</v>
      </c>
      <c r="E1154" s="42">
        <f t="shared" si="1163"/>
        <v>-0.002514695584</v>
      </c>
      <c r="F1154" s="42">
        <f t="shared" si="4"/>
        <v>-0.003548352633</v>
      </c>
    </row>
    <row r="1155">
      <c r="A1155" s="58">
        <v>39909.0</v>
      </c>
      <c r="B1155" s="34">
        <v>1.08011841</v>
      </c>
      <c r="C1155" s="35">
        <v>942.46</v>
      </c>
      <c r="D1155" s="42">
        <f t="shared" ref="D1155:E1155" si="1164">(B1155-B1156)/B1156</f>
        <v>0.02753297163</v>
      </c>
      <c r="E1155" s="42">
        <f t="shared" si="1164"/>
        <v>0.01148364386</v>
      </c>
      <c r="F1155" s="42">
        <f t="shared" si="4"/>
        <v>0.01604932777</v>
      </c>
    </row>
    <row r="1156">
      <c r="A1156" s="58">
        <v>39878.0</v>
      </c>
      <c r="B1156" s="34">
        <v>1.0511764</v>
      </c>
      <c r="C1156" s="35">
        <v>931.76</v>
      </c>
      <c r="D1156" s="42">
        <f t="shared" ref="D1156:E1156" si="1165">(B1156-B1157)/B1157</f>
        <v>-0.0330019325</v>
      </c>
      <c r="E1156" s="42">
        <f t="shared" si="1165"/>
        <v>-0.01373922984</v>
      </c>
      <c r="F1156" s="42">
        <f t="shared" si="4"/>
        <v>-0.01926270266</v>
      </c>
    </row>
    <row r="1157">
      <c r="A1157" s="58">
        <v>39850.0</v>
      </c>
      <c r="B1157" s="34">
        <v>1.08705119</v>
      </c>
      <c r="C1157" s="35">
        <v>944.74</v>
      </c>
      <c r="D1157" s="42">
        <f t="shared" ref="D1157:E1157" si="1166">(B1157-B1158)/B1158</f>
        <v>0.004732158045</v>
      </c>
      <c r="E1157" s="42">
        <f t="shared" si="1166"/>
        <v>0.001983306288</v>
      </c>
      <c r="F1157" s="42">
        <f t="shared" si="4"/>
        <v>0.002748851757</v>
      </c>
    </row>
    <row r="1158">
      <c r="A1158" s="58">
        <v>39819.0</v>
      </c>
      <c r="B1158" s="34">
        <v>1.08193132</v>
      </c>
      <c r="C1158" s="35">
        <v>942.87</v>
      </c>
      <c r="D1158" s="42">
        <f t="shared" ref="D1158:E1158" si="1167">(B1158-B1159)/B1159</f>
        <v>0.06193448828</v>
      </c>
      <c r="E1158" s="42">
        <f t="shared" si="1167"/>
        <v>0.02581761212</v>
      </c>
      <c r="F1158" s="42">
        <f t="shared" si="4"/>
        <v>0.03611687617</v>
      </c>
    </row>
    <row r="1159">
      <c r="A1159" s="41" t="s">
        <v>749</v>
      </c>
      <c r="B1159" s="34">
        <v>1.01883057</v>
      </c>
      <c r="C1159" s="35">
        <v>919.14</v>
      </c>
      <c r="D1159" s="42">
        <f t="shared" ref="D1159:E1159" si="1168">(B1159-B1160)/B1160</f>
        <v>0.0325516533</v>
      </c>
      <c r="E1159" s="42">
        <f t="shared" si="1168"/>
        <v>0.01357476043</v>
      </c>
      <c r="F1159" s="42">
        <f t="shared" si="4"/>
        <v>0.01897689287</v>
      </c>
    </row>
    <row r="1160">
      <c r="A1160" s="41" t="s">
        <v>750</v>
      </c>
      <c r="B1160" s="34">
        <v>0.98671148</v>
      </c>
      <c r="C1160" s="35">
        <v>906.83</v>
      </c>
      <c r="D1160" s="42">
        <f t="shared" ref="D1160:E1160" si="1169">(B1160-B1161)/B1161</f>
        <v>0.03697756767</v>
      </c>
      <c r="E1160" s="42">
        <f t="shared" si="1169"/>
        <v>0.01541889683</v>
      </c>
      <c r="F1160" s="42">
        <f t="shared" si="4"/>
        <v>0.02155867085</v>
      </c>
    </row>
    <row r="1161">
      <c r="A1161" s="41" t="s">
        <v>751</v>
      </c>
      <c r="B1161" s="34">
        <v>0.95152635</v>
      </c>
      <c r="C1161" s="35">
        <v>893.06</v>
      </c>
      <c r="D1161" s="42">
        <f t="shared" ref="D1161:E1161" si="1170">(B1161-B1162)/B1162</f>
        <v>-0.04555851847</v>
      </c>
      <c r="E1161" s="42">
        <f t="shared" si="1170"/>
        <v>-0.01897114233</v>
      </c>
      <c r="F1161" s="42">
        <f t="shared" si="4"/>
        <v>-0.02658737614</v>
      </c>
    </row>
    <row r="1162">
      <c r="A1162" s="41" t="s">
        <v>752</v>
      </c>
      <c r="B1162" s="34">
        <v>0.99694572</v>
      </c>
      <c r="C1162" s="35">
        <v>910.33</v>
      </c>
      <c r="D1162" s="42">
        <f t="shared" ref="D1162:E1162" si="1171">(B1162-B1163)/B1163</f>
        <v>0.06309736835</v>
      </c>
      <c r="E1162" s="42">
        <f t="shared" si="1171"/>
        <v>0.02630214205</v>
      </c>
      <c r="F1162" s="42">
        <f t="shared" si="4"/>
        <v>0.0367952263</v>
      </c>
    </row>
    <row r="1163">
      <c r="A1163" s="41" t="s">
        <v>753</v>
      </c>
      <c r="B1163" s="34">
        <v>0.93777461</v>
      </c>
      <c r="C1163" s="35">
        <v>887.0</v>
      </c>
      <c r="D1163" s="42">
        <f t="shared" ref="D1163:E1163" si="1172">(B1163-B1164)/B1164</f>
        <v>-0.003621039899</v>
      </c>
      <c r="E1163" s="42">
        <f t="shared" si="1172"/>
        <v>-0.001497191359</v>
      </c>
      <c r="F1163" s="42">
        <f t="shared" si="4"/>
        <v>-0.00212384854</v>
      </c>
    </row>
    <row r="1164">
      <c r="A1164" s="41" t="s">
        <v>754</v>
      </c>
      <c r="B1164" s="34">
        <v>0.94118267</v>
      </c>
      <c r="C1164" s="35">
        <v>888.33</v>
      </c>
      <c r="D1164" s="42">
        <f t="shared" ref="D1164:E1164" si="1173">(B1164-B1165)/B1165</f>
        <v>-0.04024604294</v>
      </c>
      <c r="E1164" s="42">
        <f t="shared" si="1173"/>
        <v>-0.01675761232</v>
      </c>
      <c r="F1164" s="42">
        <f t="shared" si="4"/>
        <v>-0.02348843063</v>
      </c>
    </row>
    <row r="1165">
      <c r="A1165" s="41" t="s">
        <v>755</v>
      </c>
      <c r="B1165" s="34">
        <v>0.98064995</v>
      </c>
      <c r="C1165" s="35">
        <v>903.47</v>
      </c>
      <c r="D1165" s="42">
        <f t="shared" ref="D1165:E1165" si="1174">(B1165-B1166)/B1166</f>
        <v>-0.01234319783</v>
      </c>
      <c r="E1165" s="42">
        <f t="shared" si="1174"/>
        <v>-0.005131423915</v>
      </c>
      <c r="F1165" s="42">
        <f t="shared" si="4"/>
        <v>-0.007211773914</v>
      </c>
    </row>
    <row r="1166">
      <c r="A1166" s="41" t="s">
        <v>756</v>
      </c>
      <c r="B1166" s="34">
        <v>0.99290558</v>
      </c>
      <c r="C1166" s="35">
        <v>908.13</v>
      </c>
      <c r="D1166" s="42">
        <f t="shared" ref="D1166:E1166" si="1175">(B1166-B1167)/B1167</f>
        <v>-0.004196142832</v>
      </c>
      <c r="E1166" s="42">
        <f t="shared" si="1175"/>
        <v>-0.001736817227</v>
      </c>
      <c r="F1166" s="42">
        <f t="shared" si="4"/>
        <v>-0.002459325604</v>
      </c>
    </row>
    <row r="1167">
      <c r="A1167" s="41" t="s">
        <v>757</v>
      </c>
      <c r="B1167" s="34">
        <v>0.99708951</v>
      </c>
      <c r="C1167" s="35">
        <v>909.71</v>
      </c>
      <c r="D1167" s="42">
        <f t="shared" ref="D1167:E1167" si="1176">(B1167-B1168)/B1168</f>
        <v>0.07290625914</v>
      </c>
      <c r="E1167" s="42">
        <f t="shared" si="1176"/>
        <v>0.03038918086</v>
      </c>
      <c r="F1167" s="42">
        <f t="shared" si="4"/>
        <v>0.04251707827</v>
      </c>
    </row>
    <row r="1168">
      <c r="A1168" s="41" t="s">
        <v>758</v>
      </c>
      <c r="B1168" s="34">
        <v>0.92933516</v>
      </c>
      <c r="C1168" s="35">
        <v>882.88</v>
      </c>
      <c r="D1168" s="42">
        <f t="shared" ref="D1168:E1168" si="1177">(B1168-B1169)/B1169</f>
        <v>-0.02741197336</v>
      </c>
      <c r="E1168" s="42">
        <f t="shared" si="1177"/>
        <v>-0.01141007984</v>
      </c>
      <c r="F1168" s="42">
        <f t="shared" si="4"/>
        <v>-0.01600189352</v>
      </c>
    </row>
    <row r="1169">
      <c r="A1169" s="41" t="s">
        <v>759</v>
      </c>
      <c r="B1169" s="34">
        <v>0.95552807</v>
      </c>
      <c r="C1169" s="35">
        <v>893.07</v>
      </c>
      <c r="D1169" s="42">
        <f t="shared" ref="D1169:E1169" si="1178">(B1169-B1170)/B1170</f>
        <v>0.02481610186</v>
      </c>
      <c r="E1169" s="42">
        <f t="shared" si="1178"/>
        <v>0.01035161553</v>
      </c>
      <c r="F1169" s="42">
        <f t="shared" si="4"/>
        <v>0.01446448633</v>
      </c>
    </row>
    <row r="1170">
      <c r="A1170" s="41" t="s">
        <v>760</v>
      </c>
      <c r="B1170" s="34">
        <v>0.93238979</v>
      </c>
      <c r="C1170" s="35">
        <v>883.92</v>
      </c>
      <c r="D1170" s="42">
        <f t="shared" ref="D1170:E1170" si="1179">(B1170-B1171)/B1171</f>
        <v>-0.06457558093</v>
      </c>
      <c r="E1170" s="42">
        <f t="shared" si="1179"/>
        <v>-0.02689491936</v>
      </c>
      <c r="F1170" s="42">
        <f t="shared" si="4"/>
        <v>-0.03768066157</v>
      </c>
    </row>
    <row r="1171">
      <c r="A1171" s="58">
        <v>40152.0</v>
      </c>
      <c r="B1171" s="34">
        <v>0.99675588</v>
      </c>
      <c r="C1171" s="35">
        <v>908.35</v>
      </c>
      <c r="D1171" s="42">
        <f t="shared" ref="D1171:E1171" si="1180">(B1171-B1172)/B1172</f>
        <v>-0.002376996061</v>
      </c>
      <c r="E1171" s="42">
        <f t="shared" si="1180"/>
        <v>-0.0009788394703</v>
      </c>
      <c r="F1171" s="42">
        <f t="shared" si="4"/>
        <v>-0.001398156591</v>
      </c>
    </row>
    <row r="1172">
      <c r="A1172" s="58">
        <v>40122.0</v>
      </c>
      <c r="B1172" s="34">
        <v>0.99913081</v>
      </c>
      <c r="C1172" s="35">
        <v>909.24</v>
      </c>
      <c r="D1172" s="42">
        <f t="shared" ref="D1172:E1172" si="1181">(B1172-B1173)/B1173</f>
        <v>-0.05165761881</v>
      </c>
      <c r="E1172" s="42">
        <f t="shared" si="1181"/>
        <v>-0.02151243503</v>
      </c>
      <c r="F1172" s="42">
        <f t="shared" si="4"/>
        <v>-0.03014518378</v>
      </c>
    </row>
    <row r="1173">
      <c r="A1173" s="58">
        <v>40030.0</v>
      </c>
      <c r="B1173" s="34">
        <v>1.05355495</v>
      </c>
      <c r="C1173" s="35">
        <v>929.23</v>
      </c>
      <c r="D1173" s="42">
        <f t="shared" ref="D1173:E1173" si="1182">(B1173-B1174)/B1174</f>
        <v>0.05173790449</v>
      </c>
      <c r="E1173" s="42">
        <f t="shared" si="1182"/>
        <v>0.02406903316</v>
      </c>
      <c r="F1173" s="42">
        <f t="shared" si="4"/>
        <v>0.02766887133</v>
      </c>
    </row>
    <row r="1174">
      <c r="A1174" s="58">
        <v>39999.0</v>
      </c>
      <c r="B1174" s="34">
        <v>1.00172766</v>
      </c>
      <c r="C1174" s="35">
        <v>907.39</v>
      </c>
      <c r="D1174" s="42">
        <f t="shared" ref="D1174:E1174" si="1183">(B1174-B1175)/B1175</f>
        <v>0.00001983612407</v>
      </c>
      <c r="E1174" s="42">
        <f t="shared" si="1183"/>
        <v>-0.01320239688</v>
      </c>
      <c r="F1174" s="42">
        <f t="shared" si="4"/>
        <v>0.013222233</v>
      </c>
    </row>
    <row r="1175">
      <c r="A1175" s="58">
        <v>39969.0</v>
      </c>
      <c r="B1175" s="34">
        <v>1.00170779</v>
      </c>
      <c r="C1175" s="35">
        <v>919.53</v>
      </c>
      <c r="D1175" s="42">
        <f t="shared" ref="D1175:E1175" si="1184">(B1175-B1176)/B1176</f>
        <v>0.00001984650089</v>
      </c>
      <c r="E1175" s="42">
        <f t="shared" si="1184"/>
        <v>0.01740429299</v>
      </c>
      <c r="F1175" s="42">
        <f t="shared" si="4"/>
        <v>-0.01738444648</v>
      </c>
    </row>
    <row r="1176">
      <c r="A1176" s="58">
        <v>39938.0</v>
      </c>
      <c r="B1176" s="34">
        <v>1.00168791</v>
      </c>
      <c r="C1176" s="35">
        <v>903.8</v>
      </c>
      <c r="D1176" s="42">
        <f t="shared" ref="D1176:E1176" si="1185">(B1176-B1177)/B1177</f>
        <v>0.00001983691124</v>
      </c>
      <c r="E1176" s="42">
        <f t="shared" si="1185"/>
        <v>-0.003791719942</v>
      </c>
      <c r="F1176" s="42">
        <f t="shared" si="4"/>
        <v>0.003811556853</v>
      </c>
    </row>
    <row r="1177">
      <c r="A1177" s="58">
        <v>39908.0</v>
      </c>
      <c r="B1177" s="34">
        <v>1.00166804</v>
      </c>
      <c r="C1177" s="35">
        <v>907.24</v>
      </c>
      <c r="D1177" s="42">
        <f t="shared" ref="D1177:E1177" si="1186">(B1177-B1178)/B1178</f>
        <v>0.00001983730475</v>
      </c>
      <c r="E1177" s="42">
        <f t="shared" si="1186"/>
        <v>0.03386817394</v>
      </c>
      <c r="F1177" s="42">
        <f t="shared" si="4"/>
        <v>-0.03384833664</v>
      </c>
    </row>
    <row r="1178">
      <c r="A1178" s="58">
        <v>39818.0</v>
      </c>
      <c r="B1178" s="34">
        <v>1.00164817</v>
      </c>
      <c r="C1178" s="35">
        <v>877.52</v>
      </c>
      <c r="D1178" s="42">
        <f t="shared" ref="D1178:E1178" si="1187">(B1178-B1179)/B1179</f>
        <v>0.00001984768222</v>
      </c>
      <c r="E1178" s="42">
        <f t="shared" si="1187"/>
        <v>0.00539636347</v>
      </c>
      <c r="F1178" s="42">
        <f t="shared" si="4"/>
        <v>-0.005376515787</v>
      </c>
    </row>
    <row r="1179">
      <c r="A1179" s="41" t="s">
        <v>761</v>
      </c>
      <c r="B1179" s="34">
        <v>1.00162829</v>
      </c>
      <c r="C1179" s="35">
        <v>872.81</v>
      </c>
      <c r="D1179" s="42">
        <f t="shared" ref="D1179:E1179" si="1188">(B1179-B1180)/B1180</f>
        <v>0.00001983809202</v>
      </c>
      <c r="E1179" s="42">
        <f t="shared" si="1188"/>
        <v>-0.0009500480747</v>
      </c>
      <c r="F1179" s="42">
        <f t="shared" si="4"/>
        <v>0.0009698861667</v>
      </c>
    </row>
    <row r="1180">
      <c r="A1180" s="41" t="s">
        <v>762</v>
      </c>
      <c r="B1180" s="34">
        <v>1.00160842</v>
      </c>
      <c r="C1180" s="35">
        <v>873.64</v>
      </c>
      <c r="D1180" s="42">
        <f t="shared" ref="D1180:E1180" si="1189">(B1180-B1181)/B1181</f>
        <v>0.00001983848557</v>
      </c>
      <c r="E1180" s="42">
        <f t="shared" si="1189"/>
        <v>0.02160999111</v>
      </c>
      <c r="F1180" s="42">
        <f t="shared" si="4"/>
        <v>-0.02159015263</v>
      </c>
    </row>
    <row r="1181">
      <c r="A1181" s="41" t="s">
        <v>763</v>
      </c>
      <c r="B1181" s="34">
        <v>1.00158855</v>
      </c>
      <c r="C1181" s="35">
        <v>855.16</v>
      </c>
      <c r="D1181" s="42">
        <f t="shared" ref="D1181:E1181" si="1190">(B1181-B1182)/B1182</f>
        <v>0.00001984886368</v>
      </c>
      <c r="E1181" s="42">
        <f t="shared" si="1190"/>
        <v>-0.002740492822</v>
      </c>
      <c r="F1181" s="42">
        <f t="shared" si="4"/>
        <v>0.002760341686</v>
      </c>
    </row>
    <row r="1182">
      <c r="A1182" s="41" t="s">
        <v>764</v>
      </c>
      <c r="B1182" s="34">
        <v>1.00156867</v>
      </c>
      <c r="C1182" s="35">
        <v>857.51</v>
      </c>
      <c r="D1182" s="42">
        <f t="shared" ref="D1182:E1182" si="1191">(B1182-B1183)/B1183</f>
        <v>0.00001983927293</v>
      </c>
      <c r="E1182" s="42">
        <f t="shared" si="1191"/>
        <v>-0.01006661048</v>
      </c>
      <c r="F1182" s="42">
        <f t="shared" si="4"/>
        <v>0.01008644976</v>
      </c>
    </row>
    <row r="1183">
      <c r="A1183" s="41" t="s">
        <v>765</v>
      </c>
      <c r="B1183" s="34">
        <v>1.0015488</v>
      </c>
      <c r="C1183" s="35">
        <v>866.23</v>
      </c>
      <c r="D1183" s="42">
        <f t="shared" ref="D1183:E1183" si="1192">(B1183-B1184)/B1184</f>
        <v>0.00001983966654</v>
      </c>
      <c r="E1183" s="42">
        <f t="shared" si="1192"/>
        <v>0.01679735186</v>
      </c>
      <c r="F1183" s="42">
        <f t="shared" si="4"/>
        <v>-0.0167775122</v>
      </c>
    </row>
    <row r="1184">
      <c r="A1184" s="41" t="s">
        <v>766</v>
      </c>
      <c r="B1184" s="34">
        <v>1.00152893</v>
      </c>
      <c r="C1184" s="35">
        <v>851.92</v>
      </c>
      <c r="D1184" s="42">
        <f t="shared" ref="D1184:E1184" si="1193">(B1184-B1185)/B1185</f>
        <v>0.00001984006016</v>
      </c>
      <c r="E1184" s="42">
        <f t="shared" si="1193"/>
        <v>0.009922351965</v>
      </c>
      <c r="F1184" s="42">
        <f t="shared" si="4"/>
        <v>-0.009902511905</v>
      </c>
    </row>
    <row r="1185">
      <c r="A1185" s="41" t="s">
        <v>767</v>
      </c>
      <c r="B1185" s="34">
        <v>1.00150906</v>
      </c>
      <c r="C1185" s="35">
        <v>843.55</v>
      </c>
      <c r="D1185" s="42">
        <f t="shared" ref="D1185:E1185" si="1194">(B1185-B1186)/B1186</f>
        <v>0.00001984045379</v>
      </c>
      <c r="E1185" s="42">
        <f t="shared" si="1194"/>
        <v>-0.007681629964</v>
      </c>
      <c r="F1185" s="42">
        <f t="shared" si="4"/>
        <v>0.007701470418</v>
      </c>
    </row>
    <row r="1186">
      <c r="A1186" s="41" t="s">
        <v>768</v>
      </c>
      <c r="B1186" s="34">
        <v>1.00148919</v>
      </c>
      <c r="C1186" s="35">
        <v>850.08</v>
      </c>
      <c r="D1186" s="42">
        <f t="shared" ref="D1186:E1186" si="1195">(B1186-B1187)/B1187</f>
        <v>0.00001984084745</v>
      </c>
      <c r="E1186" s="42">
        <f t="shared" si="1195"/>
        <v>0.02125205733</v>
      </c>
      <c r="F1186" s="42">
        <f t="shared" si="4"/>
        <v>-0.02123221648</v>
      </c>
    </row>
    <row r="1187">
      <c r="A1187" s="41" t="s">
        <v>769</v>
      </c>
      <c r="B1187" s="34">
        <v>1.00146932</v>
      </c>
      <c r="C1187" s="35">
        <v>832.39</v>
      </c>
      <c r="D1187" s="42">
        <f t="shared" ref="D1187:E1187" si="1196">(B1187-B1188)/B1188</f>
        <v>0.00001984124111</v>
      </c>
      <c r="E1187" s="42">
        <f t="shared" si="1196"/>
        <v>-0.04278978841</v>
      </c>
      <c r="F1187" s="42">
        <f t="shared" si="4"/>
        <v>0.04280962965</v>
      </c>
    </row>
    <row r="1188">
      <c r="A1188" s="41" t="s">
        <v>770</v>
      </c>
      <c r="B1188" s="34">
        <v>1.00144945</v>
      </c>
      <c r="C1188" s="35">
        <v>869.6</v>
      </c>
      <c r="D1188" s="42">
        <f t="shared" ref="D1188:E1188" si="1197">(B1188-B1189)/B1189</f>
        <v>0.0000198416348</v>
      </c>
      <c r="E1188" s="42">
        <f t="shared" si="1197"/>
        <v>0.004969374783</v>
      </c>
      <c r="F1188" s="42">
        <f t="shared" si="4"/>
        <v>-0.004949533149</v>
      </c>
    </row>
    <row r="1189">
      <c r="A1189" s="41" t="s">
        <v>771</v>
      </c>
      <c r="B1189" s="34">
        <v>1.00142958</v>
      </c>
      <c r="C1189" s="35">
        <v>865.3</v>
      </c>
      <c r="D1189" s="42">
        <f t="shared" ref="D1189:E1189" si="1198">(B1189-B1190)/B1190</f>
        <v>0.00001984202849</v>
      </c>
      <c r="E1189" s="42">
        <f t="shared" si="1198"/>
        <v>0.01553881182</v>
      </c>
      <c r="F1189" s="42">
        <f t="shared" si="4"/>
        <v>-0.01551896979</v>
      </c>
    </row>
    <row r="1190">
      <c r="A1190" s="41" t="s">
        <v>772</v>
      </c>
      <c r="B1190" s="34">
        <v>1.00140971</v>
      </c>
      <c r="C1190" s="35">
        <v>852.06</v>
      </c>
      <c r="D1190" s="42">
        <f t="shared" ref="D1190:E1190" si="1199">(B1190-B1191)/B1191</f>
        <v>0.00001984242221</v>
      </c>
      <c r="E1190" s="42">
        <f t="shared" si="1199"/>
        <v>0.01254901961</v>
      </c>
      <c r="F1190" s="42">
        <f t="shared" si="4"/>
        <v>-0.01252917719</v>
      </c>
    </row>
    <row r="1191">
      <c r="A1191" s="41" t="s">
        <v>773</v>
      </c>
      <c r="B1191" s="34">
        <v>1.00138984</v>
      </c>
      <c r="C1191" s="35">
        <v>841.5</v>
      </c>
      <c r="D1191" s="42">
        <f t="shared" ref="D1191:E1191" si="1200">(B1191-B1192)/B1192</f>
        <v>0.00001984281594</v>
      </c>
      <c r="E1191" s="42">
        <f t="shared" si="1200"/>
        <v>-0.02006451388</v>
      </c>
      <c r="F1191" s="42">
        <f t="shared" si="4"/>
        <v>0.02008435669</v>
      </c>
    </row>
    <row r="1192">
      <c r="A1192" s="41" t="s">
        <v>774</v>
      </c>
      <c r="B1192" s="34">
        <v>1.00136997</v>
      </c>
      <c r="C1192" s="35">
        <v>858.73</v>
      </c>
      <c r="D1192" s="42">
        <f t="shared" ref="D1192:E1192" si="1201">(B1192-B1193)/B1193</f>
        <v>0.00001984320968</v>
      </c>
      <c r="E1192" s="42">
        <f t="shared" si="1201"/>
        <v>0.002533389371</v>
      </c>
      <c r="F1192" s="42">
        <f t="shared" si="4"/>
        <v>-0.002513546162</v>
      </c>
    </row>
    <row r="1193">
      <c r="A1193" s="58">
        <v>40060.0</v>
      </c>
      <c r="B1193" s="34">
        <v>1.0013501</v>
      </c>
      <c r="C1193" s="35">
        <v>856.56</v>
      </c>
      <c r="D1193" s="42">
        <f t="shared" ref="D1193:E1193" si="1202">(B1193-B1194)/B1194</f>
        <v>0.00001983361653</v>
      </c>
      <c r="E1193" s="42">
        <f t="shared" si="1202"/>
        <v>0.03805322604</v>
      </c>
      <c r="F1193" s="42">
        <f t="shared" si="4"/>
        <v>-0.03803339242</v>
      </c>
    </row>
    <row r="1194">
      <c r="A1194" s="58">
        <v>40029.0</v>
      </c>
      <c r="B1194" s="34">
        <v>1.00133024</v>
      </c>
      <c r="C1194" s="35">
        <v>825.16</v>
      </c>
      <c r="D1194" s="42">
        <f t="shared" ref="D1194:E1194" si="1203">(B1194-B1195)/B1195</f>
        <v>0.00001984399702</v>
      </c>
      <c r="E1194" s="42">
        <f t="shared" si="1203"/>
        <v>0.01178345902</v>
      </c>
      <c r="F1194" s="42">
        <f t="shared" si="4"/>
        <v>-0.01176361502</v>
      </c>
    </row>
    <row r="1195">
      <c r="A1195" s="58">
        <v>39998.0</v>
      </c>
      <c r="B1195" s="34">
        <v>1.00131037</v>
      </c>
      <c r="C1195" s="35">
        <v>815.55</v>
      </c>
      <c r="D1195" s="42">
        <f t="shared" ref="D1195:E1195" si="1204">(B1195-B1196)/B1196</f>
        <v>0.00001984439081</v>
      </c>
      <c r="E1195" s="42">
        <f t="shared" si="1204"/>
        <v>-0.02385455068</v>
      </c>
      <c r="F1195" s="42">
        <f t="shared" si="4"/>
        <v>0.02387439507</v>
      </c>
    </row>
    <row r="1196">
      <c r="A1196" s="58">
        <v>39968.0</v>
      </c>
      <c r="B1196" s="34">
        <v>1.0012905</v>
      </c>
      <c r="C1196" s="35">
        <v>835.48</v>
      </c>
      <c r="D1196" s="42">
        <f t="shared" ref="D1196:E1196" si="1205">(B1196-B1197)/B1197</f>
        <v>0.00001983479711</v>
      </c>
      <c r="E1196" s="42">
        <f t="shared" si="1205"/>
        <v>-0.008332344214</v>
      </c>
      <c r="F1196" s="42">
        <f t="shared" si="4"/>
        <v>0.008352179011</v>
      </c>
    </row>
    <row r="1197">
      <c r="A1197" s="58">
        <v>39876.0</v>
      </c>
      <c r="B1197" s="34">
        <v>1.00127064</v>
      </c>
      <c r="C1197" s="35">
        <v>842.5</v>
      </c>
      <c r="D1197" s="42">
        <f t="shared" ref="D1197:E1197" si="1206">(B1197-B1198)/B1198</f>
        <v>0.00001984517825</v>
      </c>
      <c r="E1197" s="42">
        <f t="shared" si="1206"/>
        <v>0.009731776888</v>
      </c>
      <c r="F1197" s="42">
        <f t="shared" si="4"/>
        <v>-0.00971193171</v>
      </c>
    </row>
    <row r="1198">
      <c r="A1198" s="58">
        <v>39848.0</v>
      </c>
      <c r="B1198" s="34">
        <v>1.00125077</v>
      </c>
      <c r="C1198" s="35">
        <v>834.38</v>
      </c>
      <c r="D1198" s="42">
        <f t="shared" ref="D1198:E1198" si="1207">(B1198-B1199)/B1199</f>
        <v>0.00001984557209</v>
      </c>
      <c r="E1198" s="42">
        <f t="shared" si="1207"/>
        <v>0.02872712926</v>
      </c>
      <c r="F1198" s="42">
        <f t="shared" si="4"/>
        <v>-0.02870728369</v>
      </c>
    </row>
    <row r="1199">
      <c r="A1199" s="58">
        <v>39817.0</v>
      </c>
      <c r="B1199" s="34">
        <v>1.0012309</v>
      </c>
      <c r="C1199" s="35">
        <v>811.08</v>
      </c>
      <c r="D1199" s="42">
        <f t="shared" ref="D1199:E1199" si="1208">(B1199-B1200)/B1200</f>
        <v>0.00001983597784</v>
      </c>
      <c r="E1199" s="42">
        <f t="shared" si="1208"/>
        <v>0.0165565819</v>
      </c>
      <c r="F1199" s="42">
        <f t="shared" si="4"/>
        <v>-0.01653674592</v>
      </c>
    </row>
    <row r="1200">
      <c r="A1200" s="41" t="s">
        <v>775</v>
      </c>
      <c r="B1200" s="34">
        <v>1.00121104</v>
      </c>
      <c r="C1200" s="35">
        <v>797.87</v>
      </c>
      <c r="D1200" s="42">
        <f t="shared" ref="D1200:E1200" si="1209">(B1200-B1201)/B1201</f>
        <v>0.00001984635961</v>
      </c>
      <c r="E1200" s="42">
        <f t="shared" si="1209"/>
        <v>0.01312965855</v>
      </c>
      <c r="F1200" s="42">
        <f t="shared" si="4"/>
        <v>-0.01310981219</v>
      </c>
    </row>
    <row r="1201">
      <c r="A1201" s="41" t="s">
        <v>776</v>
      </c>
      <c r="B1201" s="34">
        <v>1.00119117</v>
      </c>
      <c r="C1201" s="35">
        <v>787.53</v>
      </c>
      <c r="D1201" s="42">
        <f t="shared" ref="D1201:E1201" si="1210">(B1201-B1202)/B1202</f>
        <v>0.000019836765</v>
      </c>
      <c r="E1201" s="42">
        <f t="shared" si="1210"/>
        <v>-0.03481873667</v>
      </c>
      <c r="F1201" s="42">
        <f t="shared" si="4"/>
        <v>0.03483857344</v>
      </c>
    </row>
    <row r="1202">
      <c r="A1202" s="41" t="s">
        <v>777</v>
      </c>
      <c r="B1202" s="34">
        <v>1.00117131</v>
      </c>
      <c r="C1202" s="35">
        <v>815.94</v>
      </c>
      <c r="D1202" s="42">
        <f t="shared" ref="D1202:E1202" si="1211">(B1202-B1203)/B1203</f>
        <v>0.0000198471472</v>
      </c>
      <c r="E1202" s="42">
        <f t="shared" si="1211"/>
        <v>-0.02031553923</v>
      </c>
      <c r="F1202" s="42">
        <f t="shared" si="4"/>
        <v>0.02033538637</v>
      </c>
    </row>
    <row r="1203">
      <c r="A1203" s="41" t="s">
        <v>778</v>
      </c>
      <c r="B1203" s="34">
        <v>1.00115144</v>
      </c>
      <c r="C1203" s="35">
        <v>832.86</v>
      </c>
      <c r="D1203" s="42">
        <f t="shared" ref="D1203:E1203" si="1212">(B1203-B1204)/B1204</f>
        <v>0.00001983755222</v>
      </c>
      <c r="E1203" s="42">
        <f t="shared" si="1212"/>
        <v>0.02332039121</v>
      </c>
      <c r="F1203" s="42">
        <f t="shared" si="4"/>
        <v>-0.02330055366</v>
      </c>
    </row>
    <row r="1204">
      <c r="A1204" s="41" t="s">
        <v>779</v>
      </c>
      <c r="B1204" s="34">
        <v>1.00113158</v>
      </c>
      <c r="C1204" s="35">
        <v>813.88</v>
      </c>
      <c r="D1204" s="42">
        <f t="shared" ref="D1204:E1204" si="1213">(B1204-B1205)/B1205</f>
        <v>0.00001983794576</v>
      </c>
      <c r="E1204" s="42">
        <f t="shared" si="1213"/>
        <v>0.009626358359</v>
      </c>
      <c r="F1204" s="42">
        <f t="shared" si="4"/>
        <v>-0.009606520413</v>
      </c>
    </row>
    <row r="1205">
      <c r="A1205" s="41" t="s">
        <v>780</v>
      </c>
      <c r="B1205" s="34">
        <v>1.00111172</v>
      </c>
      <c r="C1205" s="35">
        <v>806.12</v>
      </c>
      <c r="D1205" s="42">
        <f t="shared" ref="D1205:E1205" si="1214">(B1205-B1206)/B1206</f>
        <v>0.0000198483286</v>
      </c>
      <c r="E1205" s="42">
        <f t="shared" si="1214"/>
        <v>-0.02041510718</v>
      </c>
      <c r="F1205" s="42">
        <f t="shared" si="4"/>
        <v>0.02043495551</v>
      </c>
    </row>
    <row r="1206">
      <c r="A1206" s="41" t="s">
        <v>781</v>
      </c>
      <c r="B1206" s="34">
        <v>1.00109185</v>
      </c>
      <c r="C1206" s="35">
        <v>822.92</v>
      </c>
      <c r="D1206" s="42">
        <f t="shared" ref="D1206:E1206" si="1215">(B1206-B1207)/B1207</f>
        <v>0.00001983873308</v>
      </c>
      <c r="E1206" s="42">
        <f t="shared" si="1215"/>
        <v>0.07075754027</v>
      </c>
      <c r="F1206" s="42">
        <f t="shared" si="4"/>
        <v>-0.07073770154</v>
      </c>
    </row>
    <row r="1207">
      <c r="A1207" s="41" t="s">
        <v>782</v>
      </c>
      <c r="B1207" s="34">
        <v>1.00107199</v>
      </c>
      <c r="C1207" s="35">
        <v>768.54</v>
      </c>
      <c r="D1207" s="42">
        <f t="shared" ref="D1207:E1207" si="1216">(B1207-B1208)/B1208</f>
        <v>0.00001983912666</v>
      </c>
      <c r="E1207" s="42">
        <f t="shared" si="1216"/>
        <v>-0.01976939952</v>
      </c>
      <c r="F1207" s="42">
        <f t="shared" si="4"/>
        <v>0.01978923865</v>
      </c>
    </row>
    <row r="1208">
      <c r="A1208" s="41" t="s">
        <v>783</v>
      </c>
      <c r="B1208" s="34">
        <v>1.00105213</v>
      </c>
      <c r="C1208" s="35">
        <v>784.04</v>
      </c>
      <c r="D1208" s="42">
        <f t="shared" ref="D1208:E1208" si="1217">(B1208-B1209)/B1209</f>
        <v>0.00001983952026</v>
      </c>
      <c r="E1208" s="42">
        <f t="shared" si="1217"/>
        <v>-0.01297916536</v>
      </c>
      <c r="F1208" s="42">
        <f t="shared" si="4"/>
        <v>0.01299900488</v>
      </c>
    </row>
    <row r="1209">
      <c r="A1209" s="41" t="s">
        <v>784</v>
      </c>
      <c r="B1209" s="34">
        <v>1.00103227</v>
      </c>
      <c r="C1209" s="35">
        <v>794.35</v>
      </c>
      <c r="D1209" s="42">
        <f t="shared" ref="D1209:E1209" si="1218">(B1209-B1210)/B1210</f>
        <v>0.00001983991387</v>
      </c>
      <c r="E1209" s="42">
        <f t="shared" si="1218"/>
        <v>0.02085796535</v>
      </c>
      <c r="F1209" s="42">
        <f t="shared" si="4"/>
        <v>-0.02083812544</v>
      </c>
    </row>
    <row r="1210">
      <c r="A1210" s="41" t="s">
        <v>785</v>
      </c>
      <c r="B1210" s="34">
        <v>1.00101241</v>
      </c>
      <c r="C1210" s="35">
        <v>778.12</v>
      </c>
      <c r="D1210" s="42">
        <f t="shared" ref="D1210:E1210" si="1219">(B1210-B1211)/B1211</f>
        <v>0.0000198403075</v>
      </c>
      <c r="E1210" s="42">
        <f t="shared" si="1219"/>
        <v>0.03213996737</v>
      </c>
      <c r="F1210" s="42">
        <f t="shared" si="4"/>
        <v>-0.03212012706</v>
      </c>
    </row>
    <row r="1211">
      <c r="A1211" s="41" t="s">
        <v>786</v>
      </c>
      <c r="B1211" s="34">
        <v>1.00099255</v>
      </c>
      <c r="C1211" s="35">
        <v>753.89</v>
      </c>
      <c r="D1211" s="42">
        <f t="shared" ref="D1211:E1211" si="1220">(B1211-B1212)/B1212</f>
        <v>0.00001984070115</v>
      </c>
      <c r="E1211" s="42">
        <f t="shared" si="1220"/>
        <v>-0.003515960611</v>
      </c>
      <c r="F1211" s="42">
        <f t="shared" si="4"/>
        <v>0.003535801312</v>
      </c>
    </row>
    <row r="1212">
      <c r="A1212" s="41" t="s">
        <v>787</v>
      </c>
      <c r="B1212" s="34">
        <v>1.00097269</v>
      </c>
      <c r="C1212" s="35">
        <v>756.55</v>
      </c>
      <c r="D1212" s="42">
        <f t="shared" ref="D1212:E1212" si="1221">(B1212-B1213)/B1213</f>
        <v>0.00001984109481</v>
      </c>
      <c r="E1212" s="42">
        <f t="shared" si="1221"/>
        <v>0.007739030823</v>
      </c>
      <c r="F1212" s="42">
        <f t="shared" si="4"/>
        <v>-0.007719189728</v>
      </c>
    </row>
    <row r="1213">
      <c r="A1213" s="58">
        <v>40150.0</v>
      </c>
      <c r="B1213" s="34">
        <v>1.00095283</v>
      </c>
      <c r="C1213" s="35">
        <v>750.74</v>
      </c>
      <c r="D1213" s="42">
        <f t="shared" ref="D1213:E1213" si="1222">(B1213-B1214)/B1214</f>
        <v>0.00001984148849</v>
      </c>
      <c r="E1213" s="42">
        <f t="shared" si="1222"/>
        <v>0.04072862371</v>
      </c>
      <c r="F1213" s="42">
        <f t="shared" si="4"/>
        <v>-0.04070878222</v>
      </c>
    </row>
    <row r="1214">
      <c r="A1214" s="58">
        <v>40120.0</v>
      </c>
      <c r="B1214" s="34">
        <v>1.00093297</v>
      </c>
      <c r="C1214" s="35">
        <v>721.36</v>
      </c>
      <c r="D1214" s="42">
        <f t="shared" ref="D1214:E1214" si="1223">(B1214-B1215)/B1215</f>
        <v>0.00001984188218</v>
      </c>
      <c r="E1214" s="42">
        <f t="shared" si="1223"/>
        <v>0.002445803224</v>
      </c>
      <c r="F1214" s="42">
        <f t="shared" si="4"/>
        <v>-0.002425961342</v>
      </c>
    </row>
    <row r="1215">
      <c r="A1215" s="58">
        <v>40089.0</v>
      </c>
      <c r="B1215" s="34">
        <v>1.00091311</v>
      </c>
      <c r="C1215" s="35">
        <v>719.6</v>
      </c>
      <c r="D1215" s="42">
        <f t="shared" ref="D1215:E1215" si="1224">(B1215-B1216)/B1216</f>
        <v>0.00001984227589</v>
      </c>
      <c r="E1215" s="42">
        <f t="shared" si="1224"/>
        <v>0.06366310437</v>
      </c>
      <c r="F1215" s="42">
        <f t="shared" si="4"/>
        <v>-0.06364326209</v>
      </c>
    </row>
    <row r="1216">
      <c r="A1216" s="58">
        <v>40059.0</v>
      </c>
      <c r="B1216" s="34">
        <v>1.00089325</v>
      </c>
      <c r="C1216" s="35">
        <v>676.53</v>
      </c>
      <c r="D1216" s="42">
        <f t="shared" ref="D1216:E1216" si="1225">(B1216-B1217)/B1217</f>
        <v>0.00001984266961</v>
      </c>
      <c r="E1216" s="42">
        <f t="shared" si="1225"/>
        <v>-0.0100237057</v>
      </c>
      <c r="F1216" s="42">
        <f t="shared" si="4"/>
        <v>0.01004354837</v>
      </c>
    </row>
    <row r="1217">
      <c r="A1217" s="58">
        <v>39967.0</v>
      </c>
      <c r="B1217" s="34">
        <v>1.00087339</v>
      </c>
      <c r="C1217" s="35">
        <v>683.38</v>
      </c>
      <c r="D1217" s="42">
        <f t="shared" ref="D1217:E1217" si="1226">(B1217-B1218)/B1218</f>
        <v>0.00001984306335</v>
      </c>
      <c r="E1217" s="42">
        <f t="shared" si="1226"/>
        <v>0.00121602813</v>
      </c>
      <c r="F1217" s="42">
        <f t="shared" si="4"/>
        <v>-0.001196185066</v>
      </c>
    </row>
    <row r="1218">
      <c r="A1218" s="58">
        <v>39936.0</v>
      </c>
      <c r="B1218" s="34">
        <v>1.00085353</v>
      </c>
      <c r="C1218" s="35">
        <v>682.55</v>
      </c>
      <c r="D1218" s="42">
        <f t="shared" ref="D1218:E1218" si="1227">(B1218-B1219)/B1219</f>
        <v>0.00001984345711</v>
      </c>
      <c r="E1218" s="42">
        <f t="shared" si="1227"/>
        <v>-0.04253229902</v>
      </c>
      <c r="F1218" s="42">
        <f t="shared" si="4"/>
        <v>0.04255214247</v>
      </c>
    </row>
    <row r="1219">
      <c r="A1219" s="58">
        <v>39906.0</v>
      </c>
      <c r="B1219" s="34">
        <v>1.00083367</v>
      </c>
      <c r="C1219" s="35">
        <v>712.87</v>
      </c>
      <c r="D1219" s="42">
        <f t="shared" ref="D1219:E1219" si="1228">(B1219-B1220)/B1220</f>
        <v>0.00001984385088</v>
      </c>
      <c r="E1219" s="42">
        <f t="shared" si="1228"/>
        <v>0.02375310557</v>
      </c>
      <c r="F1219" s="42">
        <f t="shared" si="4"/>
        <v>-0.02373326172</v>
      </c>
    </row>
    <row r="1220">
      <c r="A1220" s="58">
        <v>39875.0</v>
      </c>
      <c r="B1220" s="34">
        <v>1.00081381</v>
      </c>
      <c r="C1220" s="35">
        <v>696.33</v>
      </c>
      <c r="D1220" s="42">
        <f t="shared" ref="D1220:E1220" si="1229">(B1220-B1221)/B1221</f>
        <v>0.0000198342524</v>
      </c>
      <c r="E1220" s="42">
        <f t="shared" si="1229"/>
        <v>-0.006406780628</v>
      </c>
      <c r="F1220" s="42">
        <f t="shared" si="4"/>
        <v>0.006426614881</v>
      </c>
    </row>
    <row r="1221">
      <c r="A1221" s="58">
        <v>39847.0</v>
      </c>
      <c r="B1221" s="34">
        <v>1.00079396</v>
      </c>
      <c r="C1221" s="35">
        <v>700.82</v>
      </c>
      <c r="D1221" s="42">
        <f t="shared" ref="D1221:E1221" si="1230">(B1221-B1222)/B1222</f>
        <v>0.00001984463827</v>
      </c>
      <c r="E1221" s="42">
        <f t="shared" si="1230"/>
        <v>-0.04662014175</v>
      </c>
      <c r="F1221" s="42">
        <f t="shared" si="4"/>
        <v>0.04663998639</v>
      </c>
    </row>
    <row r="1222">
      <c r="A1222" s="41" t="s">
        <v>788</v>
      </c>
      <c r="B1222" s="34">
        <v>1.0007741</v>
      </c>
      <c r="C1222" s="35">
        <v>735.09</v>
      </c>
      <c r="D1222" s="42">
        <f t="shared" ref="D1222:E1222" si="1231">(B1222-B1223)/B1223</f>
        <v>0.00001983503942</v>
      </c>
      <c r="E1222" s="42">
        <f t="shared" si="1231"/>
        <v>-0.02356441693</v>
      </c>
      <c r="F1222" s="42">
        <f t="shared" si="4"/>
        <v>0.02358425197</v>
      </c>
    </row>
    <row r="1223">
      <c r="A1223" s="41" t="s">
        <v>789</v>
      </c>
      <c r="B1223" s="34">
        <v>1.00075425</v>
      </c>
      <c r="C1223" s="35">
        <v>752.83</v>
      </c>
      <c r="D1223" s="42">
        <f t="shared" ref="D1223:E1223" si="1232">(B1223-B1224)/B1224</f>
        <v>0.00001984542572</v>
      </c>
      <c r="E1223" s="42">
        <f t="shared" si="1232"/>
        <v>-0.0157798405</v>
      </c>
      <c r="F1223" s="42">
        <f t="shared" si="4"/>
        <v>0.01579968593</v>
      </c>
    </row>
    <row r="1224">
      <c r="A1224" s="41" t="s">
        <v>790</v>
      </c>
      <c r="B1224" s="34">
        <v>1.00073439</v>
      </c>
      <c r="C1224" s="35">
        <v>764.9</v>
      </c>
      <c r="D1224" s="42">
        <f t="shared" ref="D1224:E1224" si="1233">(B1224-B1225)/B1225</f>
        <v>0.00001984581957</v>
      </c>
      <c r="E1224" s="42">
        <f t="shared" si="1233"/>
        <v>-0.01065783687</v>
      </c>
      <c r="F1224" s="42">
        <f t="shared" si="4"/>
        <v>0.01067768269</v>
      </c>
    </row>
    <row r="1225">
      <c r="A1225" s="41" t="s">
        <v>791</v>
      </c>
      <c r="B1225" s="34">
        <v>1.00071453</v>
      </c>
      <c r="C1225" s="35">
        <v>773.14</v>
      </c>
      <c r="D1225" s="42">
        <f t="shared" ref="D1225:E1225" si="1234">(B1225-B1226)/B1226</f>
        <v>0.00001983622017</v>
      </c>
      <c r="E1225" s="42">
        <f t="shared" si="1234"/>
        <v>0.04010331885</v>
      </c>
      <c r="F1225" s="42">
        <f t="shared" si="4"/>
        <v>-0.04008348263</v>
      </c>
    </row>
    <row r="1226">
      <c r="A1226" s="41" t="s">
        <v>792</v>
      </c>
      <c r="B1226" s="34">
        <v>1.00069468</v>
      </c>
      <c r="C1226" s="35">
        <v>743.33</v>
      </c>
      <c r="D1226" s="42">
        <f t="shared" ref="D1226:E1226" si="1235">(B1226-B1227)/B1227</f>
        <v>0.00001984660711</v>
      </c>
      <c r="E1226" s="42">
        <f t="shared" si="1235"/>
        <v>-0.03469904552</v>
      </c>
      <c r="F1226" s="42">
        <f t="shared" si="4"/>
        <v>0.03471889212</v>
      </c>
    </row>
    <row r="1227">
      <c r="A1227" s="41" t="s">
        <v>793</v>
      </c>
      <c r="B1227" s="34">
        <v>1.00067482</v>
      </c>
      <c r="C1227" s="35">
        <v>770.05</v>
      </c>
      <c r="D1227" s="42">
        <f t="shared" ref="D1227:E1227" si="1236">(B1227-B1228)/B1228</f>
        <v>0.00001983700736</v>
      </c>
      <c r="E1227" s="42">
        <f t="shared" si="1236"/>
        <v>-0.0114129458</v>
      </c>
      <c r="F1227" s="42">
        <f t="shared" si="4"/>
        <v>0.01143278281</v>
      </c>
    </row>
    <row r="1228">
      <c r="A1228" s="41" t="s">
        <v>794</v>
      </c>
      <c r="B1228" s="34">
        <v>1.00065497</v>
      </c>
      <c r="C1228" s="35">
        <v>778.94</v>
      </c>
      <c r="D1228" s="42">
        <f t="shared" ref="D1228:E1228" si="1237">(B1228-B1229)/B1229</f>
        <v>0.00001983740087</v>
      </c>
      <c r="E1228" s="42">
        <f t="shared" si="1237"/>
        <v>-0.0120240481</v>
      </c>
      <c r="F1228" s="42">
        <f t="shared" si="4"/>
        <v>0.0120438855</v>
      </c>
    </row>
    <row r="1229">
      <c r="A1229" s="41" t="s">
        <v>795</v>
      </c>
      <c r="B1229" s="34">
        <v>1.00063512</v>
      </c>
      <c r="C1229" s="35">
        <v>788.42</v>
      </c>
      <c r="D1229" s="42">
        <f t="shared" ref="D1229:E1229" si="1238">(B1229-B1230)/B1230</f>
        <v>0.00001984778845</v>
      </c>
      <c r="E1229" s="42">
        <f t="shared" si="1238"/>
        <v>-0.000950365574</v>
      </c>
      <c r="F1229" s="42">
        <f t="shared" si="4"/>
        <v>0.0009702133624</v>
      </c>
    </row>
    <row r="1230">
      <c r="A1230" s="41" t="s">
        <v>796</v>
      </c>
      <c r="B1230" s="34">
        <v>1.00061526</v>
      </c>
      <c r="C1230" s="35">
        <v>789.17</v>
      </c>
      <c r="D1230" s="42">
        <f t="shared" ref="D1230:E1230" si="1239">(B1230-B1231)/B1231</f>
        <v>0.00001983818814</v>
      </c>
      <c r="E1230" s="42">
        <f t="shared" si="1239"/>
        <v>-0.04555899569</v>
      </c>
      <c r="F1230" s="42">
        <f t="shared" si="4"/>
        <v>0.04557883388</v>
      </c>
    </row>
    <row r="1231">
      <c r="A1231" s="41" t="s">
        <v>797</v>
      </c>
      <c r="B1231" s="34">
        <v>1.00059541</v>
      </c>
      <c r="C1231" s="35">
        <v>826.84</v>
      </c>
      <c r="D1231" s="42">
        <f t="shared" ref="D1231:E1231" si="1240">(B1231-B1232)/B1232</f>
        <v>0.00001983858171</v>
      </c>
      <c r="E1231" s="42">
        <f t="shared" si="1240"/>
        <v>-0.009997725069</v>
      </c>
      <c r="F1231" s="42">
        <f t="shared" si="4"/>
        <v>0.01001756365</v>
      </c>
    </row>
    <row r="1232">
      <c r="A1232" s="58">
        <v>40149.0</v>
      </c>
      <c r="B1232" s="34">
        <v>1.00057556</v>
      </c>
      <c r="C1232" s="35">
        <v>835.19</v>
      </c>
      <c r="D1232" s="42">
        <f t="shared" ref="D1232:E1232" si="1241">(B1232-B1233)/B1233</f>
        <v>0.00001984896993</v>
      </c>
      <c r="E1232" s="42">
        <f t="shared" si="1241"/>
        <v>0.001739151294</v>
      </c>
      <c r="F1232" s="42">
        <f t="shared" si="4"/>
        <v>-0.001719302324</v>
      </c>
    </row>
    <row r="1233">
      <c r="A1233" s="58">
        <v>40119.0</v>
      </c>
      <c r="B1233" s="34">
        <v>1.0005557</v>
      </c>
      <c r="C1233" s="35">
        <v>833.74</v>
      </c>
      <c r="D1233" s="42">
        <f t="shared" ref="D1233:E1233" si="1242">(B1233-B1234)/B1234</f>
        <v>0.00001983936907</v>
      </c>
      <c r="E1233" s="42">
        <f t="shared" si="1242"/>
        <v>0.007954930122</v>
      </c>
      <c r="F1233" s="42">
        <f t="shared" si="4"/>
        <v>-0.007935090753</v>
      </c>
    </row>
    <row r="1234">
      <c r="A1234" s="58">
        <v>40088.0</v>
      </c>
      <c r="B1234" s="34">
        <v>1.00053585</v>
      </c>
      <c r="C1234" s="35">
        <v>827.16</v>
      </c>
      <c r="D1234" s="42">
        <f t="shared" ref="D1234:E1234" si="1243">(B1234-B1235)/B1235</f>
        <v>0.00001983976268</v>
      </c>
      <c r="E1234" s="42">
        <f t="shared" si="1243"/>
        <v>-0.04912115325</v>
      </c>
      <c r="F1234" s="42">
        <f t="shared" si="4"/>
        <v>0.04914099301</v>
      </c>
    </row>
    <row r="1235">
      <c r="A1235" s="58">
        <v>40058.0</v>
      </c>
      <c r="B1235" s="34">
        <v>1.000516</v>
      </c>
      <c r="C1235" s="35">
        <v>869.89</v>
      </c>
      <c r="D1235" s="42">
        <f t="shared" ref="D1235:E1235" si="1244">(B1235-B1236)/B1236</f>
        <v>0.00001984015631</v>
      </c>
      <c r="E1235" s="42">
        <f t="shared" si="1244"/>
        <v>0.001485148515</v>
      </c>
      <c r="F1235" s="42">
        <f t="shared" si="4"/>
        <v>-0.001465308359</v>
      </c>
    </row>
    <row r="1236">
      <c r="A1236" s="58">
        <v>39966.0</v>
      </c>
      <c r="B1236" s="34">
        <v>1.00049615</v>
      </c>
      <c r="C1236" s="35">
        <v>868.6</v>
      </c>
      <c r="D1236" s="42">
        <f t="shared" ref="D1236:E1236" si="1245">(B1236-B1237)/B1237</f>
        <v>0.00001984054995</v>
      </c>
      <c r="E1236" s="42">
        <f t="shared" si="1245"/>
        <v>0.02689602175</v>
      </c>
      <c r="F1236" s="42">
        <f t="shared" si="4"/>
        <v>-0.0268761812</v>
      </c>
    </row>
    <row r="1237">
      <c r="A1237" s="58">
        <v>39935.0</v>
      </c>
      <c r="B1237" s="34">
        <v>1.0004763</v>
      </c>
      <c r="C1237" s="35">
        <v>845.85</v>
      </c>
      <c r="D1237" s="42">
        <f t="shared" ref="D1237:E1237" si="1246">(B1237-B1238)/B1238</f>
        <v>0.0000198409436</v>
      </c>
      <c r="E1237" s="42">
        <f t="shared" si="1246"/>
        <v>0.01636566814</v>
      </c>
      <c r="F1237" s="42">
        <f t="shared" si="4"/>
        <v>-0.0163458272</v>
      </c>
    </row>
    <row r="1238">
      <c r="A1238" s="58">
        <v>39905.0</v>
      </c>
      <c r="B1238" s="34">
        <v>1.00045645</v>
      </c>
      <c r="C1238" s="35">
        <v>832.23</v>
      </c>
      <c r="D1238" s="42">
        <f t="shared" ref="D1238:E1238" si="1247">(B1238-B1239)/B1239</f>
        <v>0.00001984133727</v>
      </c>
      <c r="E1238" s="42">
        <f t="shared" si="1247"/>
        <v>-0.007489475379</v>
      </c>
      <c r="F1238" s="42">
        <f t="shared" si="4"/>
        <v>0.007509316716</v>
      </c>
    </row>
    <row r="1239">
      <c r="A1239" s="58">
        <v>39874.0</v>
      </c>
      <c r="B1239" s="34">
        <v>1.0004366</v>
      </c>
      <c r="C1239" s="35">
        <v>838.51</v>
      </c>
      <c r="D1239" s="42">
        <f t="shared" ref="D1239:E1239" si="1248">(B1239-B1240)/B1240</f>
        <v>0.00001984173096</v>
      </c>
      <c r="E1239" s="42">
        <f t="shared" si="1248"/>
        <v>0.01583397945</v>
      </c>
      <c r="F1239" s="42">
        <f t="shared" si="4"/>
        <v>-0.01581413772</v>
      </c>
    </row>
    <row r="1240">
      <c r="A1240" s="58">
        <v>39846.0</v>
      </c>
      <c r="B1240" s="34">
        <v>1.00041675</v>
      </c>
      <c r="C1240" s="35">
        <v>825.44</v>
      </c>
      <c r="D1240" s="42">
        <f t="shared" ref="D1240:E1240" si="1249">(B1240-B1241)/B1241</f>
        <v>0.00001984212466</v>
      </c>
      <c r="E1240" s="42">
        <f t="shared" si="1249"/>
        <v>-0.0005327650506</v>
      </c>
      <c r="F1240" s="42">
        <f t="shared" si="4"/>
        <v>0.0005526071753</v>
      </c>
    </row>
    <row r="1241">
      <c r="A1241" s="41" t="s">
        <v>798</v>
      </c>
      <c r="B1241" s="34">
        <v>1.0003969</v>
      </c>
      <c r="C1241" s="35">
        <v>825.88</v>
      </c>
      <c r="D1241" s="42">
        <f t="shared" ref="D1241:E1241" si="1250">(B1241-B1242)/B1242</f>
        <v>0.00001984251838</v>
      </c>
      <c r="E1241" s="42">
        <f t="shared" si="1250"/>
        <v>-0.0227891237</v>
      </c>
      <c r="F1241" s="42">
        <f t="shared" si="4"/>
        <v>0.02280896621</v>
      </c>
    </row>
    <row r="1242">
      <c r="A1242" s="41" t="s">
        <v>799</v>
      </c>
      <c r="B1242" s="34">
        <v>1.00037705</v>
      </c>
      <c r="C1242" s="35">
        <v>845.14</v>
      </c>
      <c r="D1242" s="42">
        <f t="shared" ref="D1242:E1242" si="1251">(B1242-B1243)/B1243</f>
        <v>0.00001984291211</v>
      </c>
      <c r="E1242" s="42">
        <f t="shared" si="1251"/>
        <v>-0.03312015925</v>
      </c>
      <c r="F1242" s="42">
        <f t="shared" si="4"/>
        <v>0.03314000216</v>
      </c>
    </row>
    <row r="1243">
      <c r="A1243" s="41" t="s">
        <v>800</v>
      </c>
      <c r="B1243" s="34">
        <v>1.0003572</v>
      </c>
      <c r="C1243" s="35">
        <v>874.09</v>
      </c>
      <c r="D1243" s="42">
        <f t="shared" ref="D1243:E1243" si="1252">(B1243-B1244)/B1244</f>
        <v>0.00001983330903</v>
      </c>
      <c r="E1243" s="42">
        <f t="shared" si="1252"/>
        <v>0.03355760249</v>
      </c>
      <c r="F1243" s="42">
        <f t="shared" si="4"/>
        <v>-0.03353776918</v>
      </c>
    </row>
    <row r="1244">
      <c r="A1244" s="41" t="s">
        <v>801</v>
      </c>
      <c r="B1244" s="34">
        <v>1.00033736</v>
      </c>
      <c r="C1244" s="35">
        <v>845.71</v>
      </c>
      <c r="D1244" s="42">
        <f t="shared" ref="D1244:E1244" si="1253">(B1244-B1245)/B1245</f>
        <v>0.00001984369943</v>
      </c>
      <c r="E1244" s="42">
        <f t="shared" si="1253"/>
        <v>0.01092556511</v>
      </c>
      <c r="F1244" s="42">
        <f t="shared" si="4"/>
        <v>-0.01090572141</v>
      </c>
    </row>
    <row r="1245">
      <c r="A1245" s="41" t="s">
        <v>802</v>
      </c>
      <c r="B1245" s="34">
        <v>1.00031751</v>
      </c>
      <c r="C1245" s="35">
        <v>836.57</v>
      </c>
      <c r="D1245" s="42">
        <f t="shared" ref="D1245:E1245" si="1254">(B1245-B1246)/B1246</f>
        <v>0.00001984409321</v>
      </c>
      <c r="E1245" s="42">
        <f t="shared" si="1254"/>
        <v>0.005553218342</v>
      </c>
      <c r="F1245" s="42">
        <f t="shared" si="4"/>
        <v>-0.005533374249</v>
      </c>
    </row>
    <row r="1246">
      <c r="A1246" s="41" t="s">
        <v>803</v>
      </c>
      <c r="B1246" s="34">
        <v>1.00029766</v>
      </c>
      <c r="C1246" s="35">
        <v>831.95</v>
      </c>
      <c r="D1246" s="42">
        <f t="shared" ref="D1246:E1246" si="1255">(B1246-B1247)/B1247</f>
        <v>0.000019844487</v>
      </c>
      <c r="E1246" s="42">
        <f t="shared" si="1255"/>
        <v>0.005377643505</v>
      </c>
      <c r="F1246" s="42">
        <f t="shared" si="4"/>
        <v>-0.005357799018</v>
      </c>
    </row>
    <row r="1247">
      <c r="A1247" s="41" t="s">
        <v>804</v>
      </c>
      <c r="B1247" s="34">
        <v>1.00027781</v>
      </c>
      <c r="C1247" s="35">
        <v>827.5</v>
      </c>
      <c r="D1247" s="42">
        <f t="shared" ref="D1247:E1247" si="1256">(B1247-B1248)/B1248</f>
        <v>0.0000198348832</v>
      </c>
      <c r="E1247" s="42">
        <f t="shared" si="1256"/>
        <v>-0.01516233457</v>
      </c>
      <c r="F1247" s="42">
        <f t="shared" si="4"/>
        <v>0.01518216945</v>
      </c>
    </row>
    <row r="1248">
      <c r="A1248" s="41" t="s">
        <v>805</v>
      </c>
      <c r="B1248" s="34">
        <v>1.00025797</v>
      </c>
      <c r="C1248" s="35">
        <v>840.24</v>
      </c>
      <c r="D1248" s="42">
        <f t="shared" ref="D1248:E1248" si="1257">(B1248-B1249)/B1249</f>
        <v>0.00001984527444</v>
      </c>
      <c r="E1248" s="42">
        <f t="shared" si="1257"/>
        <v>0.04349121979</v>
      </c>
      <c r="F1248" s="42">
        <f t="shared" si="4"/>
        <v>-0.04347137452</v>
      </c>
    </row>
    <row r="1249">
      <c r="A1249" s="41" t="s">
        <v>806</v>
      </c>
      <c r="B1249" s="34">
        <v>1.00023812</v>
      </c>
      <c r="C1249" s="35">
        <v>805.22</v>
      </c>
      <c r="D1249" s="42">
        <f t="shared" ref="D1249:E1249" si="1258">(B1249-B1250)/B1250</f>
        <v>0.00001983567027</v>
      </c>
      <c r="E1249" s="42">
        <f t="shared" si="1258"/>
        <v>-0.05281607302</v>
      </c>
      <c r="F1249" s="42">
        <f t="shared" si="4"/>
        <v>0.0528359087</v>
      </c>
    </row>
    <row r="1250">
      <c r="A1250" s="41" t="s">
        <v>807</v>
      </c>
      <c r="B1250" s="34">
        <v>1.00021828</v>
      </c>
      <c r="C1250" s="35">
        <v>850.12</v>
      </c>
      <c r="D1250" s="42">
        <f t="shared" ref="D1250:E1250" si="1259">(B1250-B1251)/B1251</f>
        <v>0.00001984606195</v>
      </c>
      <c r="E1250" s="42">
        <f t="shared" si="1259"/>
        <v>0.0075615711</v>
      </c>
      <c r="F1250" s="42">
        <f t="shared" si="4"/>
        <v>-0.007541725038</v>
      </c>
    </row>
    <row r="1251">
      <c r="A1251" s="41" t="s">
        <v>808</v>
      </c>
      <c r="B1251" s="34">
        <v>1.00019843</v>
      </c>
      <c r="C1251" s="35">
        <v>843.74</v>
      </c>
      <c r="D1251" s="42">
        <f t="shared" ref="D1251:E1251" si="1260">(B1251-B1252)/B1252</f>
        <v>0.00001983645741</v>
      </c>
      <c r="E1251" s="42">
        <f t="shared" si="1260"/>
        <v>0.001329187534</v>
      </c>
      <c r="F1251" s="42">
        <f t="shared" si="4"/>
        <v>-0.001309351077</v>
      </c>
    </row>
    <row r="1252">
      <c r="A1252" s="41" t="s">
        <v>809</v>
      </c>
      <c r="B1252" s="34">
        <v>1.00017859</v>
      </c>
      <c r="C1252" s="35">
        <v>842.62</v>
      </c>
      <c r="D1252" s="42">
        <f t="shared" ref="D1252:E1252" si="1261">(B1252-B1253)/B1253</f>
        <v>0.00001984684951</v>
      </c>
      <c r="E1252" s="42">
        <f t="shared" si="1261"/>
        <v>-0.03345989286</v>
      </c>
      <c r="F1252" s="42">
        <f t="shared" si="4"/>
        <v>0.03347973971</v>
      </c>
    </row>
    <row r="1253">
      <c r="A1253" s="41" t="s">
        <v>810</v>
      </c>
      <c r="B1253" s="34">
        <v>1.00015874</v>
      </c>
      <c r="C1253" s="35">
        <v>871.79</v>
      </c>
      <c r="D1253" s="42">
        <f t="shared" ref="D1253:E1253" si="1262">(B1253-B1254)/B1254</f>
        <v>0.00001983724461</v>
      </c>
      <c r="E1253" s="42">
        <f t="shared" si="1262"/>
        <v>0.001758095282</v>
      </c>
      <c r="F1253" s="42">
        <f t="shared" si="4"/>
        <v>-0.001738258037</v>
      </c>
    </row>
    <row r="1254">
      <c r="A1254" s="58">
        <v>40148.0</v>
      </c>
      <c r="B1254" s="34">
        <v>1.0001389</v>
      </c>
      <c r="C1254" s="35">
        <v>870.26</v>
      </c>
      <c r="D1254" s="42">
        <f t="shared" ref="D1254:E1254" si="1263">(B1254-B1255)/B1255</f>
        <v>0.00001984763714</v>
      </c>
      <c r="E1254" s="42">
        <f t="shared" si="1263"/>
        <v>-0.02256416016</v>
      </c>
      <c r="F1254" s="42">
        <f t="shared" si="4"/>
        <v>0.0225840078</v>
      </c>
    </row>
    <row r="1255">
      <c r="A1255" s="58">
        <v>40057.0</v>
      </c>
      <c r="B1255" s="34">
        <v>1.00011905</v>
      </c>
      <c r="C1255" s="35">
        <v>890.35</v>
      </c>
      <c r="D1255" s="42">
        <f t="shared" ref="D1255:E1255" si="1264">(B1255-B1256)/B1256</f>
        <v>0.00001983803187</v>
      </c>
      <c r="E1255" s="42">
        <f t="shared" si="1264"/>
        <v>-0.02130302397</v>
      </c>
      <c r="F1255" s="42">
        <f t="shared" si="4"/>
        <v>0.02132286201</v>
      </c>
    </row>
    <row r="1256">
      <c r="A1256" s="58">
        <v>40026.0</v>
      </c>
      <c r="B1256" s="34">
        <v>1.00009921</v>
      </c>
      <c r="C1256" s="35">
        <v>909.73</v>
      </c>
      <c r="D1256" s="42">
        <f t="shared" ref="D1256:E1256" si="1265">(B1256-B1257)/B1257</f>
        <v>0.00001983842542</v>
      </c>
      <c r="E1256" s="42">
        <f t="shared" si="1265"/>
        <v>0.003397121271</v>
      </c>
      <c r="F1256" s="42">
        <f t="shared" si="4"/>
        <v>-0.003377282845</v>
      </c>
    </row>
    <row r="1257">
      <c r="A1257" s="58">
        <v>39995.0</v>
      </c>
      <c r="B1257" s="34">
        <v>1.00007937</v>
      </c>
      <c r="C1257" s="35">
        <v>906.65</v>
      </c>
      <c r="D1257" s="42">
        <f t="shared" ref="D1257:E1257" si="1266">(B1257-B1258)/B1258</f>
        <v>0.0000198488186</v>
      </c>
      <c r="E1257" s="42">
        <f t="shared" si="1266"/>
        <v>-0.03000962876</v>
      </c>
      <c r="F1257" s="42">
        <f t="shared" si="4"/>
        <v>0.03002947758</v>
      </c>
    </row>
    <row r="1258">
      <c r="A1258" s="58">
        <v>39965.0</v>
      </c>
      <c r="B1258" s="34">
        <v>1.00005952</v>
      </c>
      <c r="C1258" s="35">
        <v>934.7</v>
      </c>
      <c r="D1258" s="42">
        <f t="shared" ref="D1258:E1258" si="1267">(B1258-B1259)/B1259</f>
        <v>0.00001983921278</v>
      </c>
      <c r="E1258" s="42">
        <f t="shared" si="1267"/>
        <v>0.007817132999</v>
      </c>
      <c r="F1258" s="42">
        <f t="shared" si="4"/>
        <v>-0.007797293786</v>
      </c>
    </row>
    <row r="1259">
      <c r="A1259" s="58">
        <v>39934.0</v>
      </c>
      <c r="B1259" s="34">
        <v>1.00003968</v>
      </c>
      <c r="C1259" s="35">
        <v>927.45</v>
      </c>
      <c r="D1259" s="42">
        <f t="shared" ref="D1259:E1259" si="1268">(B1259-B1260)/B1260</f>
        <v>0.00001983960638</v>
      </c>
      <c r="E1259" s="42">
        <f t="shared" si="1268"/>
        <v>-0.004668383773</v>
      </c>
      <c r="F1259" s="42">
        <f t="shared" si="4"/>
        <v>0.00468822338</v>
      </c>
    </row>
    <row r="1260">
      <c r="A1260" s="58">
        <v>39845.0</v>
      </c>
      <c r="B1260" s="34">
        <v>1.00001984</v>
      </c>
      <c r="C1260" s="35">
        <v>931.8</v>
      </c>
      <c r="D1260" s="42">
        <f t="shared" ref="D1260:E1260" si="1269">(B1260-B1261)/B1261</f>
        <v>0.00001984</v>
      </c>
      <c r="E1260" s="42">
        <f t="shared" si="1269"/>
        <v>0.03160808193</v>
      </c>
      <c r="F1260" s="42">
        <f t="shared" si="4"/>
        <v>-0.03158824193</v>
      </c>
    </row>
    <row r="1261">
      <c r="A1261" s="58">
        <v>39814.0</v>
      </c>
      <c r="B1261" s="34">
        <v>1.0</v>
      </c>
      <c r="C1261" s="35">
        <v>903.25</v>
      </c>
      <c r="D1261" s="47"/>
      <c r="E1261" s="47"/>
      <c r="F1261" s="47"/>
    </row>
  </sheetData>
  <mergeCells count="1">
    <mergeCell ref="A1:C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5.43"/>
  </cols>
  <sheetData>
    <row r="1">
      <c r="A1" s="59"/>
      <c r="B1" s="60" t="s">
        <v>811</v>
      </c>
    </row>
    <row r="2">
      <c r="A2" s="59"/>
      <c r="B2" s="61" t="s">
        <v>812</v>
      </c>
      <c r="C2" s="62" t="s">
        <v>0</v>
      </c>
      <c r="D2" s="62" t="s">
        <v>813</v>
      </c>
    </row>
    <row r="3">
      <c r="A3" s="59"/>
      <c r="B3" s="63">
        <v>2009.0</v>
      </c>
      <c r="C3" s="20">
        <v>0.5648</v>
      </c>
      <c r="D3" s="20">
        <v>0.2345</v>
      </c>
    </row>
    <row r="4">
      <c r="A4" s="59"/>
      <c r="B4" s="63">
        <v>2010.0</v>
      </c>
      <c r="C4" s="20">
        <v>0.1416</v>
      </c>
      <c r="D4" s="20">
        <v>0.1278</v>
      </c>
    </row>
    <row r="5">
      <c r="A5" s="59"/>
      <c r="B5" s="63">
        <v>2011.0</v>
      </c>
      <c r="C5" s="20">
        <v>0.1143</v>
      </c>
      <c r="D5" s="20">
        <v>0.0</v>
      </c>
    </row>
    <row r="6">
      <c r="A6" s="59"/>
      <c r="B6" s="63">
        <v>2012.0</v>
      </c>
      <c r="C6" s="20">
        <v>0.172</v>
      </c>
      <c r="D6" s="20">
        <v>0.1341</v>
      </c>
    </row>
    <row r="7">
      <c r="A7" s="59"/>
      <c r="B7" s="63">
        <v>2013.0</v>
      </c>
      <c r="C7" s="20">
        <v>0.7278</v>
      </c>
      <c r="D7" s="20">
        <v>0.296</v>
      </c>
    </row>
    <row r="8">
      <c r="A8" s="59"/>
      <c r="B8" s="64" t="s">
        <v>814</v>
      </c>
      <c r="C8" s="20">
        <v>3.0306</v>
      </c>
      <c r="D8" s="20">
        <v>1.0463</v>
      </c>
    </row>
    <row r="9">
      <c r="A9" s="59"/>
      <c r="B9" s="64" t="s">
        <v>10</v>
      </c>
      <c r="C9" s="20">
        <v>0.0191</v>
      </c>
      <c r="D9" s="20">
        <v>0.0123</v>
      </c>
    </row>
    <row r="10">
      <c r="A10" s="59"/>
      <c r="B10" s="64" t="s">
        <v>11</v>
      </c>
      <c r="C10" s="20">
        <v>0.3032</v>
      </c>
      <c r="D10" s="20">
        <v>0.1947</v>
      </c>
    </row>
  </sheetData>
  <mergeCells count="1">
    <mergeCell ref="B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38.0"/>
  </cols>
  <sheetData>
    <row r="1">
      <c r="A1" s="59"/>
      <c r="B1" s="60" t="s">
        <v>815</v>
      </c>
    </row>
    <row r="2">
      <c r="A2" s="59"/>
      <c r="B2" s="61" t="s">
        <v>45</v>
      </c>
      <c r="C2" s="65" t="s">
        <v>816</v>
      </c>
      <c r="D2" s="65" t="s">
        <v>817</v>
      </c>
    </row>
    <row r="3">
      <c r="A3" s="59"/>
      <c r="B3" s="66">
        <v>39814.0</v>
      </c>
      <c r="C3" s="35" t="s">
        <v>818</v>
      </c>
      <c r="D3" s="67" t="s">
        <v>819</v>
      </c>
    </row>
    <row r="4">
      <c r="A4" s="59"/>
      <c r="B4" s="66">
        <v>39999.0</v>
      </c>
      <c r="C4" s="35" t="s">
        <v>820</v>
      </c>
      <c r="D4" s="67" t="s">
        <v>821</v>
      </c>
    </row>
    <row r="5">
      <c r="A5" s="59"/>
      <c r="B5" s="68" t="s">
        <v>597</v>
      </c>
      <c r="C5" s="35" t="s">
        <v>818</v>
      </c>
      <c r="D5" s="67" t="s">
        <v>819</v>
      </c>
    </row>
    <row r="6">
      <c r="A6" s="59"/>
      <c r="B6" s="69">
        <v>40492.0</v>
      </c>
      <c r="C6" s="35" t="s">
        <v>820</v>
      </c>
      <c r="D6" s="67" t="s">
        <v>821</v>
      </c>
    </row>
    <row r="7">
      <c r="A7" s="59"/>
      <c r="B7" s="68" t="s">
        <v>434</v>
      </c>
      <c r="C7" s="35" t="s">
        <v>818</v>
      </c>
      <c r="D7" s="67" t="s">
        <v>819</v>
      </c>
    </row>
    <row r="8">
      <c r="A8" s="59"/>
      <c r="B8" s="66">
        <v>40706.0</v>
      </c>
      <c r="C8" s="35" t="s">
        <v>820</v>
      </c>
      <c r="D8" s="67" t="s">
        <v>821</v>
      </c>
    </row>
    <row r="9">
      <c r="A9" s="59"/>
      <c r="B9" s="68" t="s">
        <v>291</v>
      </c>
      <c r="C9" s="35" t="s">
        <v>818</v>
      </c>
      <c r="D9" s="67" t="s">
        <v>819</v>
      </c>
    </row>
    <row r="10">
      <c r="A10" s="59"/>
      <c r="B10" s="68" t="s">
        <v>267</v>
      </c>
      <c r="C10" s="35" t="s">
        <v>820</v>
      </c>
      <c r="D10" s="67" t="s">
        <v>821</v>
      </c>
    </row>
    <row r="11">
      <c r="A11" s="59"/>
      <c r="B11" s="68" t="s">
        <v>206</v>
      </c>
      <c r="C11" s="35" t="s">
        <v>818</v>
      </c>
      <c r="D11" s="67" t="s">
        <v>819</v>
      </c>
    </row>
    <row r="12">
      <c r="A12" s="59"/>
      <c r="B12" s="66">
        <v>41365.0</v>
      </c>
      <c r="C12" s="35" t="s">
        <v>820</v>
      </c>
      <c r="D12" s="67" t="s">
        <v>821</v>
      </c>
    </row>
  </sheetData>
  <mergeCells count="1">
    <mergeCell ref="B1:D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86"/>
    <col customWidth="1" min="2" max="2" width="194.0"/>
  </cols>
  <sheetData>
    <row r="1">
      <c r="A1" s="60" t="s">
        <v>822</v>
      </c>
    </row>
    <row r="2" ht="19.5" customHeight="1">
      <c r="A2" s="61" t="s">
        <v>823</v>
      </c>
      <c r="B2" s="65" t="s">
        <v>824</v>
      </c>
    </row>
    <row r="3">
      <c r="A3" s="70" t="s">
        <v>825</v>
      </c>
      <c r="B3" s="71" t="s">
        <v>826</v>
      </c>
    </row>
    <row r="4">
      <c r="A4" s="70" t="s">
        <v>28</v>
      </c>
      <c r="B4" s="71" t="s">
        <v>827</v>
      </c>
    </row>
    <row r="5">
      <c r="A5" s="70" t="s">
        <v>29</v>
      </c>
      <c r="B5" s="71" t="s">
        <v>828</v>
      </c>
    </row>
    <row r="6">
      <c r="A6" s="70" t="s">
        <v>11</v>
      </c>
      <c r="B6" s="71" t="s">
        <v>829</v>
      </c>
    </row>
    <row r="7">
      <c r="A7" s="70" t="s">
        <v>16</v>
      </c>
      <c r="B7" s="71" t="s">
        <v>830</v>
      </c>
    </row>
    <row r="8" ht="21.0" customHeight="1">
      <c r="A8" s="70" t="s">
        <v>18</v>
      </c>
      <c r="B8" s="72" t="s">
        <v>831</v>
      </c>
    </row>
    <row r="9">
      <c r="A9" s="70" t="s">
        <v>19</v>
      </c>
      <c r="B9" s="71" t="s">
        <v>832</v>
      </c>
    </row>
    <row r="10">
      <c r="A10" s="70" t="s">
        <v>20</v>
      </c>
      <c r="B10" s="71" t="s">
        <v>833</v>
      </c>
    </row>
    <row r="11">
      <c r="A11" s="70" t="s">
        <v>21</v>
      </c>
      <c r="B11" s="71" t="s">
        <v>834</v>
      </c>
    </row>
    <row r="12">
      <c r="A12" s="70" t="s">
        <v>22</v>
      </c>
      <c r="B12" s="71" t="s">
        <v>835</v>
      </c>
    </row>
    <row r="13">
      <c r="A13" s="70" t="s">
        <v>23</v>
      </c>
      <c r="B13" s="71" t="s">
        <v>836</v>
      </c>
    </row>
    <row r="14">
      <c r="A14" s="70" t="s">
        <v>24</v>
      </c>
      <c r="B14" s="71" t="s">
        <v>837</v>
      </c>
    </row>
  </sheetData>
  <mergeCells count="1">
    <mergeCell ref="A1:B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9"/>
      <c r="B1" s="60" t="s">
        <v>838</v>
      </c>
      <c r="F1" s="59"/>
      <c r="G1" s="59"/>
      <c r="H1" s="59"/>
      <c r="I1" s="59"/>
      <c r="J1" s="59"/>
      <c r="K1" s="59"/>
      <c r="L1" s="59"/>
      <c r="M1" s="59"/>
      <c r="N1" s="59"/>
    </row>
    <row r="2">
      <c r="A2" s="59"/>
      <c r="B2" s="61" t="s">
        <v>45</v>
      </c>
      <c r="C2" s="65" t="s">
        <v>839</v>
      </c>
      <c r="D2" s="65" t="s">
        <v>840</v>
      </c>
      <c r="E2" s="65" t="s">
        <v>841</v>
      </c>
      <c r="F2" s="65" t="s">
        <v>842</v>
      </c>
      <c r="G2" s="65" t="s">
        <v>843</v>
      </c>
      <c r="H2" s="65" t="s">
        <v>844</v>
      </c>
      <c r="I2" s="65" t="s">
        <v>845</v>
      </c>
      <c r="J2" s="65" t="s">
        <v>846</v>
      </c>
      <c r="K2" s="65" t="s">
        <v>847</v>
      </c>
      <c r="L2" s="59"/>
      <c r="M2" s="59"/>
      <c r="N2" s="59"/>
    </row>
    <row r="3">
      <c r="A3" s="59"/>
      <c r="B3" s="68" t="s">
        <v>51</v>
      </c>
      <c r="C3" s="73">
        <v>10400.0</v>
      </c>
      <c r="D3" s="73">
        <v>6000.0</v>
      </c>
      <c r="E3" s="73">
        <v>18000.0</v>
      </c>
      <c r="F3" s="73">
        <v>56000.0</v>
      </c>
      <c r="G3" s="73">
        <v>9700.0</v>
      </c>
      <c r="H3" s="73">
        <v>16200.0</v>
      </c>
      <c r="I3" s="73">
        <v>49000.0</v>
      </c>
      <c r="J3" s="73">
        <v>32000.0</v>
      </c>
      <c r="K3" s="73">
        <v>26400.0</v>
      </c>
      <c r="L3" s="59"/>
      <c r="M3" s="59"/>
      <c r="N3" s="59"/>
    </row>
    <row r="4">
      <c r="A4" s="59"/>
      <c r="B4" s="68" t="s">
        <v>52</v>
      </c>
      <c r="C4" s="73">
        <v>10400.0</v>
      </c>
      <c r="D4" s="73">
        <v>6000.0</v>
      </c>
      <c r="E4" s="73">
        <v>18000.0</v>
      </c>
      <c r="F4" s="73">
        <v>56000.0</v>
      </c>
      <c r="G4" s="73">
        <v>9700.0</v>
      </c>
      <c r="H4" s="73">
        <v>16200.0</v>
      </c>
      <c r="I4" s="73">
        <v>49000.0</v>
      </c>
      <c r="J4" s="73">
        <v>32000.0</v>
      </c>
      <c r="K4" s="73">
        <v>26400.0</v>
      </c>
      <c r="L4" s="59"/>
      <c r="M4" s="59"/>
      <c r="N4" s="59"/>
    </row>
    <row r="5">
      <c r="A5" s="59"/>
      <c r="B5" s="66">
        <v>41315.0</v>
      </c>
      <c r="C5" s="73">
        <v>10400.0</v>
      </c>
      <c r="D5" s="73">
        <v>6000.0</v>
      </c>
      <c r="E5" s="73">
        <v>18000.0</v>
      </c>
      <c r="F5" s="73">
        <v>56000.0</v>
      </c>
      <c r="G5" s="73">
        <v>9700.0</v>
      </c>
      <c r="H5" s="73">
        <v>16200.0</v>
      </c>
      <c r="I5" s="73">
        <v>49000.0</v>
      </c>
      <c r="J5" s="73">
        <v>32000.0</v>
      </c>
      <c r="K5" s="73">
        <v>26400.0</v>
      </c>
      <c r="L5" s="59"/>
      <c r="M5" s="59"/>
      <c r="N5" s="59"/>
    </row>
    <row r="6">
      <c r="A6" s="59"/>
      <c r="B6" s="66">
        <v>41284.0</v>
      </c>
      <c r="C6" s="73">
        <v>10400.0</v>
      </c>
      <c r="D6" s="73">
        <v>6000.0</v>
      </c>
      <c r="E6" s="73">
        <v>18000.0</v>
      </c>
      <c r="F6" s="73">
        <v>56000.0</v>
      </c>
      <c r="G6" s="73">
        <v>9700.0</v>
      </c>
      <c r="H6" s="73">
        <v>16200.0</v>
      </c>
      <c r="I6" s="73">
        <v>49000.0</v>
      </c>
      <c r="J6" s="73">
        <v>32000.0</v>
      </c>
      <c r="K6" s="73">
        <v>26400.0</v>
      </c>
      <c r="L6" s="59"/>
      <c r="M6" s="59"/>
      <c r="N6" s="59"/>
    </row>
    <row r="7">
      <c r="A7" s="59"/>
      <c r="B7" s="68" t="s">
        <v>93</v>
      </c>
      <c r="C7" s="73">
        <v>10400.0</v>
      </c>
      <c r="D7" s="73">
        <v>6000.0</v>
      </c>
      <c r="E7" s="73">
        <v>18000.0</v>
      </c>
      <c r="F7" s="73">
        <v>56000.0</v>
      </c>
      <c r="G7" s="73">
        <v>9700.0</v>
      </c>
      <c r="H7" s="73">
        <v>16200.0</v>
      </c>
      <c r="I7" s="73">
        <v>49000.0</v>
      </c>
      <c r="J7" s="73">
        <v>32000.0</v>
      </c>
      <c r="K7" s="73">
        <v>26400.0</v>
      </c>
      <c r="L7" s="59"/>
      <c r="M7" s="59"/>
      <c r="N7" s="59"/>
    </row>
    <row r="8">
      <c r="A8" s="59"/>
      <c r="B8" s="68" t="s">
        <v>94</v>
      </c>
      <c r="C8" s="73">
        <v>10400.0</v>
      </c>
      <c r="D8" s="73">
        <v>6000.0</v>
      </c>
      <c r="E8" s="73">
        <v>18000.0</v>
      </c>
      <c r="F8" s="73">
        <v>56000.0</v>
      </c>
      <c r="G8" s="73">
        <v>9700.0</v>
      </c>
      <c r="H8" s="73">
        <v>16200.0</v>
      </c>
      <c r="I8" s="73">
        <v>49000.0</v>
      </c>
      <c r="J8" s="73">
        <v>32000.0</v>
      </c>
      <c r="K8" s="74"/>
      <c r="L8" s="59"/>
      <c r="M8" s="59"/>
      <c r="N8" s="59"/>
    </row>
    <row r="9">
      <c r="A9" s="59"/>
      <c r="B9" s="66">
        <v>41281.0</v>
      </c>
      <c r="C9" s="73">
        <v>10400.0</v>
      </c>
      <c r="D9" s="73">
        <v>6000.0</v>
      </c>
      <c r="E9" s="73">
        <v>18000.0</v>
      </c>
      <c r="F9" s="73">
        <v>56000.0</v>
      </c>
      <c r="G9" s="73">
        <v>9700.0</v>
      </c>
      <c r="H9" s="73">
        <v>16200.0</v>
      </c>
      <c r="I9" s="73">
        <v>49000.0</v>
      </c>
      <c r="J9" s="73">
        <v>32000.0</v>
      </c>
      <c r="K9" s="74"/>
      <c r="L9" s="59"/>
      <c r="M9" s="59"/>
      <c r="N9" s="59"/>
    </row>
    <row r="10">
      <c r="A10" s="59"/>
      <c r="B10" s="68" t="s">
        <v>132</v>
      </c>
      <c r="C10" s="73">
        <v>10400.0</v>
      </c>
      <c r="D10" s="73">
        <v>6000.0</v>
      </c>
      <c r="E10" s="73">
        <v>18000.0</v>
      </c>
      <c r="F10" s="73">
        <v>56000.0</v>
      </c>
      <c r="G10" s="73">
        <v>9700.0</v>
      </c>
      <c r="H10" s="73">
        <v>16200.0</v>
      </c>
      <c r="I10" s="73">
        <v>49000.0</v>
      </c>
      <c r="J10" s="73">
        <v>32000.0</v>
      </c>
      <c r="K10" s="74"/>
      <c r="L10" s="59"/>
      <c r="M10" s="59"/>
      <c r="N10" s="59"/>
    </row>
    <row r="11">
      <c r="A11" s="59"/>
      <c r="B11" s="68" t="s">
        <v>133</v>
      </c>
      <c r="C11" s="73">
        <v>10400.0</v>
      </c>
      <c r="D11" s="73">
        <v>6000.0</v>
      </c>
      <c r="E11" s="73">
        <v>18000.0</v>
      </c>
      <c r="F11" s="73">
        <v>56000.0</v>
      </c>
      <c r="G11" s="73">
        <v>9700.0</v>
      </c>
      <c r="H11" s="73">
        <v>16200.0</v>
      </c>
      <c r="I11" s="74"/>
      <c r="J11" s="74"/>
      <c r="K11" s="74"/>
      <c r="L11" s="59"/>
      <c r="M11" s="59"/>
      <c r="N11" s="59"/>
    </row>
    <row r="12">
      <c r="A12" s="59"/>
      <c r="B12" s="68" t="s">
        <v>134</v>
      </c>
      <c r="C12" s="73">
        <v>10400.0</v>
      </c>
      <c r="D12" s="73">
        <v>6000.0</v>
      </c>
      <c r="E12" s="73">
        <v>18000.0</v>
      </c>
      <c r="F12" s="73">
        <v>56000.0</v>
      </c>
      <c r="G12" s="73">
        <v>9700.0</v>
      </c>
      <c r="H12" s="73">
        <v>16200.0</v>
      </c>
      <c r="I12" s="74"/>
      <c r="J12" s="74"/>
      <c r="K12" s="74"/>
      <c r="L12" s="59"/>
      <c r="M12" s="59"/>
      <c r="N12" s="59"/>
    </row>
    <row r="13">
      <c r="A13" s="59"/>
      <c r="B13" s="66">
        <v>41278.0</v>
      </c>
      <c r="C13" s="73">
        <v>10400.0</v>
      </c>
      <c r="D13" s="73">
        <v>6000.0</v>
      </c>
      <c r="E13" s="73">
        <v>18000.0</v>
      </c>
      <c r="F13" s="73">
        <v>56000.0</v>
      </c>
      <c r="G13" s="73">
        <v>9700.0</v>
      </c>
      <c r="H13" s="73">
        <v>16200.0</v>
      </c>
      <c r="I13" s="74"/>
      <c r="J13" s="74"/>
      <c r="K13" s="74"/>
      <c r="L13" s="59"/>
      <c r="M13" s="59"/>
      <c r="N13" s="59"/>
    </row>
    <row r="14">
      <c r="A14" s="59"/>
      <c r="B14" s="68" t="s">
        <v>170</v>
      </c>
      <c r="C14" s="73">
        <v>10400.0</v>
      </c>
      <c r="D14" s="73">
        <v>6000.0</v>
      </c>
      <c r="E14" s="73">
        <v>18000.0</v>
      </c>
      <c r="F14" s="73">
        <v>56000.0</v>
      </c>
      <c r="G14" s="73">
        <v>9700.0</v>
      </c>
      <c r="H14" s="73">
        <v>16200.0</v>
      </c>
      <c r="I14" s="74"/>
      <c r="J14" s="74"/>
      <c r="K14" s="74"/>
      <c r="L14" s="59"/>
      <c r="M14" s="59"/>
      <c r="N14" s="59"/>
    </row>
    <row r="15">
      <c r="A15" s="59"/>
      <c r="B15" s="68" t="s">
        <v>171</v>
      </c>
      <c r="C15" s="73">
        <v>10400.0</v>
      </c>
      <c r="D15" s="73">
        <v>6000.0</v>
      </c>
      <c r="E15" s="73">
        <v>18000.0</v>
      </c>
      <c r="F15" s="73">
        <v>56000.0</v>
      </c>
      <c r="G15" s="74"/>
      <c r="H15" s="74"/>
      <c r="I15" s="74"/>
      <c r="J15" s="74"/>
      <c r="K15" s="74"/>
      <c r="L15" s="59"/>
      <c r="M15" s="59"/>
      <c r="N15" s="59"/>
    </row>
    <row r="16">
      <c r="A16" s="59"/>
      <c r="B16" s="68" t="s">
        <v>172</v>
      </c>
      <c r="C16" s="73">
        <v>10400.0</v>
      </c>
      <c r="D16" s="73">
        <v>6000.0</v>
      </c>
      <c r="E16" s="73">
        <v>18000.0</v>
      </c>
      <c r="F16" s="73">
        <v>56000.0</v>
      </c>
      <c r="G16" s="74"/>
      <c r="H16" s="74"/>
      <c r="I16" s="74"/>
      <c r="J16" s="74"/>
      <c r="K16" s="74"/>
      <c r="L16" s="59"/>
      <c r="M16" s="59"/>
      <c r="N16" s="59"/>
    </row>
    <row r="17">
      <c r="A17" s="59"/>
      <c r="B17" s="66">
        <v>41334.0</v>
      </c>
      <c r="C17" s="73">
        <v>10400.0</v>
      </c>
      <c r="D17" s="73">
        <v>6000.0</v>
      </c>
      <c r="E17" s="73">
        <v>18000.0</v>
      </c>
      <c r="F17" s="73">
        <v>56000.0</v>
      </c>
      <c r="G17" s="74"/>
      <c r="H17" s="74"/>
      <c r="I17" s="74"/>
      <c r="J17" s="74"/>
      <c r="K17" s="74"/>
      <c r="L17" s="59"/>
      <c r="M17" s="59"/>
      <c r="N17" s="59"/>
    </row>
    <row r="18">
      <c r="A18" s="59"/>
      <c r="B18" s="66">
        <v>41306.0</v>
      </c>
      <c r="C18" s="73">
        <v>10400.0</v>
      </c>
      <c r="D18" s="73">
        <v>6000.0</v>
      </c>
      <c r="E18" s="73">
        <v>18000.0</v>
      </c>
      <c r="F18" s="73">
        <v>56000.0</v>
      </c>
      <c r="G18" s="74"/>
      <c r="H18" s="74"/>
      <c r="I18" s="74"/>
      <c r="J18" s="74"/>
      <c r="K18" s="74"/>
      <c r="L18" s="59"/>
      <c r="M18" s="59"/>
      <c r="N18" s="59"/>
    </row>
    <row r="19">
      <c r="A19" s="59"/>
      <c r="B19" s="68" t="s">
        <v>53</v>
      </c>
      <c r="C19" s="73">
        <v>10400.0</v>
      </c>
      <c r="D19" s="73">
        <v>6000.0</v>
      </c>
      <c r="E19" s="73">
        <v>18000.0</v>
      </c>
      <c r="F19" s="73">
        <v>56000.0</v>
      </c>
      <c r="G19" s="74"/>
      <c r="H19" s="74"/>
      <c r="I19" s="74"/>
      <c r="J19" s="74"/>
      <c r="K19" s="74"/>
      <c r="L19" s="59"/>
      <c r="M19" s="59"/>
      <c r="N19" s="59"/>
    </row>
    <row r="20">
      <c r="A20" s="59"/>
      <c r="B20" s="75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</row>
    <row r="21">
      <c r="A21" s="59"/>
      <c r="B21" s="75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</row>
    <row r="22">
      <c r="A22" s="59"/>
      <c r="B22" s="75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</row>
    <row r="23">
      <c r="A23" s="59"/>
      <c r="B23" s="75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</row>
    <row r="24">
      <c r="A24" s="59"/>
      <c r="B24" s="75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</row>
    <row r="25">
      <c r="A25" s="59"/>
      <c r="B25" s="75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</row>
  </sheetData>
  <mergeCells count="1">
    <mergeCell ref="B1:E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2" max="12" width="23.71"/>
    <col customWidth="1" min="18" max="18" width="20.71"/>
    <col customWidth="1" min="19" max="19" width="29.14"/>
    <col customWidth="1" min="21" max="21" width="23.86"/>
    <col customWidth="1" min="22" max="22" width="23.71"/>
    <col customWidth="1" min="23" max="23" width="27.71"/>
    <col customWidth="1" min="24" max="24" width="22.29"/>
    <col customWidth="1" min="25" max="25" width="22.57"/>
    <col customWidth="1" min="29" max="29" width="17.86"/>
    <col customWidth="1" min="30" max="30" width="22.43"/>
    <col customWidth="1" min="31" max="31" width="20.71"/>
  </cols>
  <sheetData>
    <row r="1">
      <c r="A1" s="38" t="s">
        <v>848</v>
      </c>
      <c r="D1" s="59"/>
      <c r="E1" s="59"/>
      <c r="F1" s="59"/>
      <c r="G1" s="59"/>
      <c r="H1" s="59"/>
      <c r="I1" s="59"/>
      <c r="J1" s="59"/>
      <c r="K1" s="59"/>
      <c r="M1" s="51"/>
      <c r="O1" s="11"/>
      <c r="Q1" s="76"/>
      <c r="R1" s="65"/>
      <c r="S1" s="65"/>
      <c r="T1" s="65"/>
      <c r="U1" s="65"/>
      <c r="V1" s="65"/>
      <c r="W1" s="65"/>
      <c r="X1" s="65"/>
      <c r="Y1" s="65"/>
      <c r="Z1" s="65"/>
      <c r="AA1" s="65"/>
      <c r="AB1" s="31"/>
    </row>
    <row r="2">
      <c r="A2" s="76" t="s">
        <v>45</v>
      </c>
      <c r="B2" s="65" t="s">
        <v>839</v>
      </c>
      <c r="C2" s="65" t="s">
        <v>840</v>
      </c>
      <c r="D2" s="65" t="s">
        <v>841</v>
      </c>
      <c r="E2" s="65" t="s">
        <v>842</v>
      </c>
      <c r="F2" s="65" t="s">
        <v>843</v>
      </c>
      <c r="G2" s="65" t="s">
        <v>844</v>
      </c>
      <c r="H2" s="65" t="s">
        <v>845</v>
      </c>
      <c r="I2" s="65" t="s">
        <v>846</v>
      </c>
      <c r="J2" s="65" t="s">
        <v>847</v>
      </c>
      <c r="K2" s="77" t="s">
        <v>849</v>
      </c>
      <c r="L2" s="39" t="s">
        <v>850</v>
      </c>
      <c r="M2" s="55" t="s">
        <v>851</v>
      </c>
      <c r="N2" s="40" t="s">
        <v>852</v>
      </c>
      <c r="O2" s="11" t="s">
        <v>853</v>
      </c>
      <c r="Q2" s="41"/>
      <c r="R2" s="78" t="s">
        <v>854</v>
      </c>
      <c r="S2" s="78" t="s">
        <v>855</v>
      </c>
      <c r="T2" s="78" t="s">
        <v>50</v>
      </c>
      <c r="U2" s="78" t="s">
        <v>856</v>
      </c>
      <c r="V2" s="78" t="s">
        <v>857</v>
      </c>
      <c r="W2" s="78" t="s">
        <v>858</v>
      </c>
      <c r="X2" s="78" t="s">
        <v>859</v>
      </c>
      <c r="Y2" s="11" t="s">
        <v>18</v>
      </c>
      <c r="Z2" s="78" t="s">
        <v>860</v>
      </c>
      <c r="AA2" s="79" t="s">
        <v>861</v>
      </c>
      <c r="AB2" s="80" t="s">
        <v>862</v>
      </c>
      <c r="AC2" s="11" t="s">
        <v>863</v>
      </c>
      <c r="AD2" s="11" t="s">
        <v>864</v>
      </c>
    </row>
    <row r="3">
      <c r="A3" s="81" t="s">
        <v>51</v>
      </c>
      <c r="B3" s="82">
        <v>747968.0</v>
      </c>
      <c r="C3" s="83">
        <v>873840.0</v>
      </c>
      <c r="D3" s="83">
        <v>580680.0</v>
      </c>
      <c r="E3" s="83">
        <v>1099840.0</v>
      </c>
      <c r="F3" s="83">
        <v>684917.0</v>
      </c>
      <c r="G3" s="83">
        <v>677484.0</v>
      </c>
      <c r="H3" s="83">
        <v>883470.0</v>
      </c>
      <c r="I3" s="83">
        <v>1038400.0</v>
      </c>
      <c r="J3" s="83">
        <v>1242120.0</v>
      </c>
      <c r="K3" s="84">
        <v>7828719.0</v>
      </c>
      <c r="L3" s="85">
        <v>1342.53</v>
      </c>
      <c r="M3" s="42">
        <f t="shared" ref="M3:M254" si="3">(L3-L4)/L4</f>
        <v>0.003228192885</v>
      </c>
      <c r="N3" s="86">
        <f t="shared" ref="N3:N66" si="4">(K3-K4)/K4</f>
        <v>0.004513479941</v>
      </c>
      <c r="O3" s="51">
        <f t="shared" ref="O3:O254" si="5">N3-M3</f>
        <v>0.001285287056</v>
      </c>
      <c r="Q3" s="41" t="s">
        <v>865</v>
      </c>
      <c r="R3" s="87">
        <f>AC23</f>
        <v>0.1921106178</v>
      </c>
      <c r="S3" s="20">
        <v>0.768442471254134</v>
      </c>
      <c r="T3" s="20">
        <f t="shared" ref="T3:U3" si="1">AG23</f>
        <v>0.1230265672</v>
      </c>
      <c r="U3" s="20">
        <f t="shared" si="1"/>
        <v>0.4921062689</v>
      </c>
      <c r="V3" s="20">
        <f t="shared" ref="V3:W3" si="2">AE23</f>
        <v>0.01115837542</v>
      </c>
      <c r="W3" s="20">
        <f t="shared" si="2"/>
        <v>0.1771337184</v>
      </c>
      <c r="X3" s="20">
        <f>AI23</f>
        <v>0.05629271769</v>
      </c>
      <c r="Y3" s="88">
        <v>1.031992</v>
      </c>
      <c r="Z3" s="89">
        <f t="shared" ref="Z3:Z6" si="9">(S3-$R$8)/W3</f>
        <v>4.225296448</v>
      </c>
      <c r="AA3" s="89">
        <f t="shared" ref="AA3:AA6" si="10">(S3-$R$8)/Y3</f>
        <v>0.7252405748</v>
      </c>
      <c r="AB3" s="80">
        <f t="shared" ref="AB3:AB6" si="11">(S3-$R$8)-Y3*(U3-$R$8)</f>
        <v>0.2612325786</v>
      </c>
      <c r="AC3" s="51">
        <f>STDEV(O3:O66)</f>
        <v>0.004240633348</v>
      </c>
      <c r="AD3" s="51">
        <f t="shared" ref="AD3:AD6" si="12">AC3*SQRT(252)</f>
        <v>0.06731796744</v>
      </c>
    </row>
    <row r="4">
      <c r="A4" s="81" t="s">
        <v>52</v>
      </c>
      <c r="B4" s="90">
        <v>746200.0</v>
      </c>
      <c r="C4" s="91">
        <v>874680.0</v>
      </c>
      <c r="D4" s="91">
        <v>577980.0</v>
      </c>
      <c r="E4" s="91">
        <v>1084720.0</v>
      </c>
      <c r="F4" s="91">
        <v>678127.0</v>
      </c>
      <c r="G4" s="91">
        <v>677970.0</v>
      </c>
      <c r="H4" s="91">
        <v>870730.0</v>
      </c>
      <c r="I4" s="91">
        <v>1041280.0</v>
      </c>
      <c r="J4" s="91">
        <v>1241856.0</v>
      </c>
      <c r="K4" s="79">
        <v>7793543.0</v>
      </c>
      <c r="L4" s="85">
        <v>1338.21</v>
      </c>
      <c r="M4" s="42">
        <f t="shared" si="3"/>
        <v>0.001429319764</v>
      </c>
      <c r="N4" s="86">
        <f t="shared" si="4"/>
        <v>0.0005156924824</v>
      </c>
      <c r="O4" s="51">
        <f t="shared" si="5"/>
        <v>-0.0009136272811</v>
      </c>
      <c r="Q4" s="41" t="s">
        <v>866</v>
      </c>
      <c r="R4" s="20">
        <f t="shared" ref="R4:S4" si="6">AC21</f>
        <v>0.03026948913</v>
      </c>
      <c r="S4" s="20">
        <f t="shared" si="6"/>
        <v>0.1210779565</v>
      </c>
      <c r="T4" s="20">
        <f t="shared" ref="T4:U4" si="7">AG21</f>
        <v>0.007783787532</v>
      </c>
      <c r="U4" s="20">
        <f t="shared" si="7"/>
        <v>0.03113515013</v>
      </c>
      <c r="V4" s="20">
        <f t="shared" ref="V4:W4" si="8">AE21</f>
        <v>0.01306049312</v>
      </c>
      <c r="W4" s="20">
        <f t="shared" si="8"/>
        <v>0.2073289007</v>
      </c>
      <c r="X4" s="20">
        <f>AI21</f>
        <v>0.08436091287</v>
      </c>
      <c r="Y4" s="88">
        <v>1.058053</v>
      </c>
      <c r="Z4" s="89">
        <f t="shared" si="9"/>
        <v>0.4875246826</v>
      </c>
      <c r="AA4" s="89">
        <f t="shared" si="10"/>
        <v>0.09553203528</v>
      </c>
      <c r="AB4" s="80">
        <f t="shared" si="11"/>
        <v>0.08929637753</v>
      </c>
      <c r="AC4" s="51">
        <f>STDEV(O68:O130)</f>
        <v>0.005230974353</v>
      </c>
      <c r="AD4" s="51">
        <f t="shared" si="12"/>
        <v>0.08303914352</v>
      </c>
    </row>
    <row r="5">
      <c r="A5" s="81" t="s">
        <v>54</v>
      </c>
      <c r="B5" s="90">
        <v>744640.0</v>
      </c>
      <c r="C5" s="91">
        <v>859980.0</v>
      </c>
      <c r="D5" s="91">
        <v>570960.0</v>
      </c>
      <c r="E5" s="91">
        <v>1089200.0</v>
      </c>
      <c r="F5" s="91">
        <v>684820.0</v>
      </c>
      <c r="G5" s="91">
        <v>684612.0</v>
      </c>
      <c r="H5" s="91">
        <v>872690.0</v>
      </c>
      <c r="I5" s="91">
        <v>1042880.0</v>
      </c>
      <c r="J5" s="91">
        <v>1239744.0</v>
      </c>
      <c r="K5" s="79">
        <v>7789526.0</v>
      </c>
      <c r="L5" s="85">
        <v>1336.3</v>
      </c>
      <c r="M5" s="42">
        <f t="shared" si="3"/>
        <v>0.0006814488651</v>
      </c>
      <c r="N5" s="86">
        <f t="shared" si="4"/>
        <v>0.00009950247479</v>
      </c>
      <c r="O5" s="51">
        <f t="shared" si="5"/>
        <v>-0.0005819463903</v>
      </c>
      <c r="P5" s="38"/>
      <c r="Q5" s="41" t="s">
        <v>867</v>
      </c>
      <c r="R5" s="20">
        <f t="shared" ref="R5:S5" si="13">AC19</f>
        <v>0.2030366005</v>
      </c>
      <c r="S5" s="20">
        <f t="shared" si="13"/>
        <v>0.8121464019</v>
      </c>
      <c r="T5" s="20">
        <f t="shared" ref="T5:U5" si="14">AG19</f>
        <v>0.0718113058</v>
      </c>
      <c r="U5" s="20">
        <f t="shared" si="14"/>
        <v>0.2872452232</v>
      </c>
      <c r="V5" s="20">
        <f t="shared" ref="V5:W5" si="15">AE19</f>
        <v>0.008801284535</v>
      </c>
      <c r="W5" s="20">
        <f t="shared" si="15"/>
        <v>0.1397160606</v>
      </c>
      <c r="X5" s="20">
        <f>AI19</f>
        <v>0.06025808889</v>
      </c>
      <c r="Y5" s="88">
        <v>0.911905239</v>
      </c>
      <c r="Z5" s="89">
        <f t="shared" si="9"/>
        <v>5.669687497</v>
      </c>
      <c r="AA5" s="89">
        <f t="shared" si="10"/>
        <v>0.86867184</v>
      </c>
      <c r="AB5" s="80">
        <f t="shared" si="11"/>
        <v>0.5484440827</v>
      </c>
      <c r="AC5" s="51">
        <f>STDEV(O132:O194)</f>
        <v>0.00638067984</v>
      </c>
      <c r="AD5" s="51">
        <f t="shared" si="12"/>
        <v>0.1012901523</v>
      </c>
    </row>
    <row r="6">
      <c r="A6" s="81" t="s">
        <v>56</v>
      </c>
      <c r="B6" s="90">
        <v>745368.0</v>
      </c>
      <c r="C6" s="91">
        <v>865380.0</v>
      </c>
      <c r="D6" s="91">
        <v>570420.0</v>
      </c>
      <c r="E6" s="91">
        <v>1089760.0</v>
      </c>
      <c r="F6" s="91">
        <v>667651.0</v>
      </c>
      <c r="G6" s="91">
        <v>680562.0</v>
      </c>
      <c r="H6" s="91">
        <v>870730.0</v>
      </c>
      <c r="I6" s="91">
        <v>1052800.0</v>
      </c>
      <c r="J6" s="91">
        <v>1246080.0</v>
      </c>
      <c r="K6" s="79">
        <v>7788751.0</v>
      </c>
      <c r="L6" s="85">
        <v>1335.39</v>
      </c>
      <c r="M6" s="42">
        <f t="shared" si="3"/>
        <v>0.0007269075703</v>
      </c>
      <c r="N6" s="86">
        <f t="shared" si="4"/>
        <v>0.006097619261</v>
      </c>
      <c r="O6" s="51">
        <f t="shared" si="5"/>
        <v>0.005370711691</v>
      </c>
      <c r="P6" s="38"/>
      <c r="Q6" s="41" t="s">
        <v>868</v>
      </c>
      <c r="R6" s="20">
        <f t="shared" ref="R6:S6" si="16">AC17</f>
        <v>0.1124090709</v>
      </c>
      <c r="S6" s="20">
        <f t="shared" si="16"/>
        <v>0.4496362836</v>
      </c>
      <c r="T6" s="20">
        <f t="shared" ref="T6:U6" si="17">AG17</f>
        <v>0.07933432488</v>
      </c>
      <c r="U6" s="20">
        <f t="shared" si="17"/>
        <v>0.3173372995</v>
      </c>
      <c r="V6" s="20">
        <f t="shared" ref="V6:W6" si="18">AE17</f>
        <v>0.008733686894</v>
      </c>
      <c r="W6" s="20">
        <f t="shared" si="18"/>
        <v>0.1386429813</v>
      </c>
      <c r="X6" s="20">
        <f>AI17</f>
        <v>0.05955513641</v>
      </c>
      <c r="Y6" s="88">
        <v>1.016921996</v>
      </c>
      <c r="Z6" s="89">
        <f t="shared" si="9"/>
        <v>3.098867895</v>
      </c>
      <c r="AA6" s="89">
        <f t="shared" si="10"/>
        <v>0.4224869609</v>
      </c>
      <c r="AB6" s="80">
        <f t="shared" si="11"/>
        <v>0.1272674435</v>
      </c>
      <c r="AC6" s="42">
        <f>STDEV(O196:O254)</f>
        <v>0.008260114881</v>
      </c>
      <c r="AD6" s="51">
        <f t="shared" si="12"/>
        <v>0.1311252587</v>
      </c>
    </row>
    <row r="7">
      <c r="A7" s="81" t="s">
        <v>58</v>
      </c>
      <c r="B7" s="90">
        <v>739440.0</v>
      </c>
      <c r="C7" s="91">
        <v>857760.0</v>
      </c>
      <c r="D7" s="91">
        <v>571680.0</v>
      </c>
      <c r="E7" s="91">
        <v>1086960.0</v>
      </c>
      <c r="F7" s="91">
        <v>663674.0</v>
      </c>
      <c r="G7" s="91">
        <v>676026.0</v>
      </c>
      <c r="H7" s="91">
        <v>857990.0</v>
      </c>
      <c r="I7" s="91">
        <v>1054080.0</v>
      </c>
      <c r="J7" s="91">
        <v>1233936.0</v>
      </c>
      <c r="K7" s="79">
        <v>7741546.0</v>
      </c>
      <c r="L7" s="85">
        <v>1334.42</v>
      </c>
      <c r="M7" s="42">
        <f t="shared" si="3"/>
        <v>0.00412358722</v>
      </c>
      <c r="N7" s="86">
        <f t="shared" si="4"/>
        <v>0.004110062727</v>
      </c>
      <c r="O7" s="51">
        <f t="shared" si="5"/>
        <v>-0.0000135244924</v>
      </c>
      <c r="Q7" s="41"/>
      <c r="R7" s="78"/>
      <c r="S7" s="78"/>
      <c r="T7" s="78"/>
      <c r="U7" s="78"/>
      <c r="V7" s="78"/>
      <c r="W7" s="78"/>
      <c r="X7" s="78"/>
      <c r="Y7" s="78"/>
      <c r="Z7" s="74"/>
      <c r="AA7" s="92"/>
      <c r="AB7" s="85"/>
    </row>
    <row r="8">
      <c r="A8" s="81" t="s">
        <v>60</v>
      </c>
      <c r="B8" s="90">
        <v>744744.0</v>
      </c>
      <c r="C8" s="91">
        <v>859260.0</v>
      </c>
      <c r="D8" s="91">
        <v>567180.0</v>
      </c>
      <c r="E8" s="91">
        <v>1090880.0</v>
      </c>
      <c r="F8" s="91">
        <v>667166.0</v>
      </c>
      <c r="G8" s="91">
        <v>668736.0</v>
      </c>
      <c r="H8" s="91">
        <v>855540.0</v>
      </c>
      <c r="I8" s="91">
        <v>1024000.0</v>
      </c>
      <c r="J8" s="91">
        <v>1232352.0</v>
      </c>
      <c r="K8" s="79">
        <v>7709858.0</v>
      </c>
      <c r="L8" s="85">
        <v>1328.94</v>
      </c>
      <c r="M8" s="42">
        <f t="shared" si="3"/>
        <v>0.007650604693</v>
      </c>
      <c r="N8" s="86">
        <f t="shared" si="4"/>
        <v>0.00880463216</v>
      </c>
      <c r="O8" s="51">
        <f t="shared" si="5"/>
        <v>0.001154027467</v>
      </c>
      <c r="Q8" s="41" t="s">
        <v>17</v>
      </c>
      <c r="R8" s="20">
        <v>0.02</v>
      </c>
      <c r="S8" s="78"/>
      <c r="T8" s="78"/>
      <c r="U8" s="78"/>
      <c r="V8" s="78"/>
      <c r="W8" s="78"/>
      <c r="X8" s="78"/>
      <c r="Y8" s="78"/>
      <c r="Z8" s="74"/>
      <c r="AA8" s="92"/>
      <c r="AB8" s="85"/>
    </row>
    <row r="9">
      <c r="A9" s="81" t="s">
        <v>61</v>
      </c>
      <c r="B9" s="90">
        <v>744848.0</v>
      </c>
      <c r="C9" s="91">
        <v>849420.0</v>
      </c>
      <c r="D9" s="91">
        <v>568980.0</v>
      </c>
      <c r="E9" s="91">
        <v>1083040.0</v>
      </c>
      <c r="F9" s="91">
        <v>672404.0</v>
      </c>
      <c r="G9" s="91">
        <v>656262.0</v>
      </c>
      <c r="H9" s="91">
        <v>852110.0</v>
      </c>
      <c r="I9" s="91">
        <v>1004800.0</v>
      </c>
      <c r="J9" s="91">
        <v>1210704.0</v>
      </c>
      <c r="K9" s="79">
        <v>7642568.0</v>
      </c>
      <c r="L9" s="85">
        <v>1318.85</v>
      </c>
      <c r="M9" s="42">
        <f t="shared" si="3"/>
        <v>0.01112440008</v>
      </c>
      <c r="N9" s="86">
        <f t="shared" si="4"/>
        <v>0.01084066542</v>
      </c>
      <c r="O9" s="51">
        <f t="shared" si="5"/>
        <v>-0.0002837346622</v>
      </c>
      <c r="Q9" s="41"/>
      <c r="R9" s="78"/>
      <c r="S9" s="78"/>
      <c r="T9" s="78"/>
      <c r="U9" s="78"/>
      <c r="V9" s="78"/>
      <c r="W9" s="78"/>
      <c r="X9" s="78"/>
      <c r="Y9" s="78"/>
      <c r="Z9" s="74"/>
      <c r="AA9" s="92"/>
      <c r="AB9" s="85"/>
    </row>
    <row r="10">
      <c r="A10" s="81" t="s">
        <v>62</v>
      </c>
      <c r="B10" s="90">
        <v>736008.0</v>
      </c>
      <c r="C10" s="91">
        <v>837540.0</v>
      </c>
      <c r="D10" s="91">
        <v>574200.0</v>
      </c>
      <c r="E10" s="91">
        <v>1082480.0</v>
      </c>
      <c r="F10" s="91">
        <v>660764.0</v>
      </c>
      <c r="G10" s="91">
        <v>653346.0</v>
      </c>
      <c r="H10" s="91">
        <v>818300.0</v>
      </c>
      <c r="I10" s="91">
        <v>1004160.0</v>
      </c>
      <c r="J10" s="91">
        <v>1193808.0</v>
      </c>
      <c r="K10" s="79">
        <v>7560606.0</v>
      </c>
      <c r="L10" s="85">
        <v>1304.34</v>
      </c>
      <c r="M10" s="42">
        <f t="shared" si="3"/>
        <v>-0.007963127752</v>
      </c>
      <c r="N10" s="86">
        <f t="shared" si="4"/>
        <v>-0.0005931189478</v>
      </c>
      <c r="O10" s="51">
        <f t="shared" si="5"/>
        <v>0.007370008805</v>
      </c>
      <c r="Q10" s="41"/>
      <c r="R10" s="78"/>
      <c r="S10" s="78"/>
      <c r="T10" s="78"/>
      <c r="U10" s="78"/>
      <c r="V10" s="78"/>
      <c r="W10" s="78"/>
      <c r="X10" s="74"/>
      <c r="Y10" s="74"/>
      <c r="Z10" s="74"/>
      <c r="AA10" s="92"/>
      <c r="AB10" s="85"/>
    </row>
    <row r="11">
      <c r="A11" s="81" t="s">
        <v>63</v>
      </c>
      <c r="B11" s="90">
        <v>742352.0</v>
      </c>
      <c r="C11" s="91">
        <v>839460.0</v>
      </c>
      <c r="D11" s="91">
        <v>584820.0</v>
      </c>
      <c r="E11" s="91">
        <v>1071840.0</v>
      </c>
      <c r="F11" s="91">
        <v>656011.0</v>
      </c>
      <c r="G11" s="91">
        <v>652698.0</v>
      </c>
      <c r="H11" s="91">
        <v>815360.0</v>
      </c>
      <c r="I11" s="91">
        <v>1003200.0</v>
      </c>
      <c r="J11" s="91">
        <v>1199352.0</v>
      </c>
      <c r="K11" s="79">
        <v>7565093.0</v>
      </c>
      <c r="L11" s="85">
        <v>1314.81</v>
      </c>
      <c r="M11" s="42">
        <f t="shared" si="3"/>
        <v>0.01198392907</v>
      </c>
      <c r="N11" s="86">
        <f t="shared" si="4"/>
        <v>0.01649933488</v>
      </c>
      <c r="O11" s="51">
        <f t="shared" si="5"/>
        <v>0.004515405817</v>
      </c>
      <c r="Q11" s="41"/>
      <c r="R11" s="78"/>
      <c r="S11" s="78"/>
      <c r="T11" s="78"/>
      <c r="U11" s="78"/>
      <c r="V11" s="78"/>
      <c r="W11" s="78"/>
      <c r="X11" s="74"/>
      <c r="Y11" s="74"/>
      <c r="Z11" s="74"/>
      <c r="AA11" s="92"/>
      <c r="AB11" s="85"/>
    </row>
    <row r="12">
      <c r="A12" s="81" t="s">
        <v>64</v>
      </c>
      <c r="B12" s="90">
        <v>743392.0</v>
      </c>
      <c r="C12" s="91">
        <v>815400.0</v>
      </c>
      <c r="D12" s="91">
        <v>578700.0</v>
      </c>
      <c r="E12" s="91">
        <v>1044400.0</v>
      </c>
      <c r="F12" s="91">
        <v>641946.0</v>
      </c>
      <c r="G12" s="91">
        <v>665172.0</v>
      </c>
      <c r="H12" s="91">
        <v>809970.0</v>
      </c>
      <c r="I12" s="91">
        <v>972480.0</v>
      </c>
      <c r="J12" s="91">
        <v>1170840.0</v>
      </c>
      <c r="K12" s="79">
        <v>7442300.0</v>
      </c>
      <c r="L12" s="85">
        <v>1299.24</v>
      </c>
      <c r="M12" s="42">
        <f t="shared" si="3"/>
        <v>-0.0003231614422</v>
      </c>
      <c r="N12" s="86">
        <f t="shared" si="4"/>
        <v>0.001387919916</v>
      </c>
      <c r="O12" s="51">
        <f t="shared" si="5"/>
        <v>0.001711081359</v>
      </c>
      <c r="Q12" s="41"/>
      <c r="R12" s="78"/>
      <c r="S12" s="78"/>
      <c r="T12" s="78"/>
      <c r="U12" s="78"/>
      <c r="V12" s="78"/>
      <c r="W12" s="78"/>
      <c r="X12" s="74"/>
      <c r="Y12" s="74"/>
      <c r="Z12" s="74"/>
      <c r="AA12" s="92"/>
      <c r="AB12" s="85"/>
    </row>
    <row r="13">
      <c r="A13" s="81" t="s">
        <v>65</v>
      </c>
      <c r="B13" s="90">
        <v>734552.0</v>
      </c>
      <c r="C13" s="91">
        <v>813240.0</v>
      </c>
      <c r="D13" s="91">
        <v>582480.0</v>
      </c>
      <c r="E13" s="91">
        <v>1044400.0</v>
      </c>
      <c r="F13" s="91">
        <v>641849.0</v>
      </c>
      <c r="G13" s="91">
        <v>668250.0</v>
      </c>
      <c r="H13" s="91">
        <v>814870.0</v>
      </c>
      <c r="I13" s="91">
        <v>962560.0</v>
      </c>
      <c r="J13" s="91">
        <v>1169784.0</v>
      </c>
      <c r="K13" s="79">
        <v>7431985.0</v>
      </c>
      <c r="L13" s="85">
        <v>1299.66</v>
      </c>
      <c r="M13" s="42">
        <f t="shared" si="3"/>
        <v>0.007941555118</v>
      </c>
      <c r="N13" s="86">
        <f t="shared" si="4"/>
        <v>0.008647623654</v>
      </c>
      <c r="O13" s="51">
        <f t="shared" si="5"/>
        <v>0.0007060685364</v>
      </c>
      <c r="Q13" s="41"/>
      <c r="R13" s="78"/>
      <c r="S13" s="78"/>
      <c r="T13" s="78"/>
      <c r="U13" s="78"/>
      <c r="V13" s="78"/>
      <c r="W13" s="78"/>
      <c r="X13" s="74"/>
      <c r="Y13" s="74"/>
      <c r="Z13" s="74"/>
      <c r="AA13" s="92"/>
      <c r="AB13" s="85"/>
    </row>
    <row r="14">
      <c r="A14" s="81" t="s">
        <v>66</v>
      </c>
      <c r="B14" s="90">
        <v>732368.0</v>
      </c>
      <c r="C14" s="91">
        <v>802980.0</v>
      </c>
      <c r="D14" s="91">
        <v>578520.0</v>
      </c>
      <c r="E14" s="91">
        <v>1037680.0</v>
      </c>
      <c r="F14" s="91">
        <v>642819.0</v>
      </c>
      <c r="G14" s="91">
        <v>653994.0</v>
      </c>
      <c r="H14" s="91">
        <v>800170.0</v>
      </c>
      <c r="I14" s="91">
        <v>958400.0</v>
      </c>
      <c r="J14" s="91">
        <v>1161336.0</v>
      </c>
      <c r="K14" s="79">
        <v>7368267.0</v>
      </c>
      <c r="L14" s="85">
        <v>1289.42</v>
      </c>
      <c r="M14" s="42">
        <f t="shared" si="3"/>
        <v>0.003314762364</v>
      </c>
      <c r="N14" s="86">
        <f t="shared" si="4"/>
        <v>0.00286612236</v>
      </c>
      <c r="O14" s="51">
        <f t="shared" si="5"/>
        <v>-0.000448640004</v>
      </c>
    </row>
    <row r="15">
      <c r="A15" s="93">
        <v>41620.0</v>
      </c>
      <c r="B15" s="90">
        <v>735800.0</v>
      </c>
      <c r="C15" s="91">
        <v>806520.0</v>
      </c>
      <c r="D15" s="91">
        <v>577260.0</v>
      </c>
      <c r="E15" s="91">
        <v>1030400.0</v>
      </c>
      <c r="F15" s="91">
        <v>654847.0</v>
      </c>
      <c r="G15" s="91">
        <v>642492.0</v>
      </c>
      <c r="H15" s="91">
        <v>806050.0</v>
      </c>
      <c r="I15" s="91">
        <v>950720.0</v>
      </c>
      <c r="J15" s="91">
        <v>1143120.0</v>
      </c>
      <c r="K15" s="79">
        <v>7347209.0</v>
      </c>
      <c r="L15" s="85">
        <v>1285.16</v>
      </c>
      <c r="M15" s="42">
        <f t="shared" si="3"/>
        <v>0.0001011649533</v>
      </c>
      <c r="N15" s="86">
        <f t="shared" si="4"/>
        <v>-0.001483394409</v>
      </c>
      <c r="O15" s="51">
        <f t="shared" si="5"/>
        <v>-0.001584559362</v>
      </c>
      <c r="Q15" s="41" t="s">
        <v>869</v>
      </c>
      <c r="R15" s="78"/>
      <c r="S15" s="78"/>
      <c r="T15" s="78"/>
      <c r="U15" s="78"/>
      <c r="V15" s="78"/>
      <c r="W15" s="78"/>
      <c r="X15" s="78"/>
      <c r="Y15" s="78"/>
      <c r="Z15" s="78"/>
      <c r="AA15" s="92"/>
    </row>
    <row r="16">
      <c r="A16" s="93">
        <v>41590.0</v>
      </c>
      <c r="B16" s="90">
        <v>736528.0</v>
      </c>
      <c r="C16" s="91">
        <v>809280.0</v>
      </c>
      <c r="D16" s="91">
        <v>573300.0</v>
      </c>
      <c r="E16" s="91">
        <v>1034320.0</v>
      </c>
      <c r="F16" s="91">
        <v>644856.0</v>
      </c>
      <c r="G16" s="91">
        <v>657720.0</v>
      </c>
      <c r="H16" s="91">
        <v>807520.0</v>
      </c>
      <c r="I16" s="91">
        <v>947520.0</v>
      </c>
      <c r="J16" s="91">
        <v>1147080.0</v>
      </c>
      <c r="K16" s="79">
        <v>7358124.0</v>
      </c>
      <c r="L16" s="85">
        <v>1285.03</v>
      </c>
      <c r="M16" s="42">
        <f t="shared" si="3"/>
        <v>-0.01678691936</v>
      </c>
      <c r="N16" s="86">
        <f t="shared" si="4"/>
        <v>-0.01295279759</v>
      </c>
      <c r="O16" s="51">
        <f t="shared" si="5"/>
        <v>0.003834121773</v>
      </c>
      <c r="Q16" s="76" t="s">
        <v>45</v>
      </c>
      <c r="R16" s="65" t="s">
        <v>839</v>
      </c>
      <c r="S16" s="65" t="s">
        <v>840</v>
      </c>
      <c r="T16" s="65" t="s">
        <v>841</v>
      </c>
      <c r="U16" s="65" t="s">
        <v>842</v>
      </c>
      <c r="V16" s="65" t="s">
        <v>843</v>
      </c>
      <c r="W16" s="65" t="s">
        <v>844</v>
      </c>
      <c r="X16" s="65" t="s">
        <v>845</v>
      </c>
      <c r="Y16" s="65" t="s">
        <v>846</v>
      </c>
      <c r="Z16" s="65" t="s">
        <v>847</v>
      </c>
      <c r="AA16" s="77" t="s">
        <v>849</v>
      </c>
      <c r="AB16" s="39" t="s">
        <v>850</v>
      </c>
      <c r="AC16" s="11" t="s">
        <v>870</v>
      </c>
      <c r="AD16" s="11" t="s">
        <v>871</v>
      </c>
      <c r="AE16" s="11" t="s">
        <v>857</v>
      </c>
      <c r="AF16" s="11" t="s">
        <v>872</v>
      </c>
      <c r="AG16" s="11" t="s">
        <v>873</v>
      </c>
      <c r="AH16" s="11" t="s">
        <v>874</v>
      </c>
      <c r="AI16" s="11" t="s">
        <v>875</v>
      </c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</row>
    <row r="17">
      <c r="A17" s="93">
        <v>41559.0</v>
      </c>
      <c r="B17" s="90">
        <v>750152.0</v>
      </c>
      <c r="C17" s="91">
        <v>832560.0</v>
      </c>
      <c r="D17" s="91">
        <v>572220.0</v>
      </c>
      <c r="E17" s="91">
        <v>1046640.0</v>
      </c>
      <c r="F17" s="91">
        <v>662995.0</v>
      </c>
      <c r="G17" s="91">
        <v>667602.0</v>
      </c>
      <c r="H17" s="91">
        <v>802130.0</v>
      </c>
      <c r="I17" s="91">
        <v>965120.0</v>
      </c>
      <c r="J17" s="91">
        <v>1155264.0</v>
      </c>
      <c r="K17" s="79">
        <v>7454683.0</v>
      </c>
      <c r="L17" s="85">
        <v>1306.97</v>
      </c>
      <c r="M17" s="42">
        <f t="shared" si="3"/>
        <v>-0.003073989321</v>
      </c>
      <c r="N17" s="86">
        <f t="shared" si="4"/>
        <v>0.004541718822</v>
      </c>
      <c r="O17" s="51">
        <f t="shared" si="5"/>
        <v>0.007615708143</v>
      </c>
      <c r="P17" s="11" t="s">
        <v>868</v>
      </c>
      <c r="Q17" s="41" t="s">
        <v>51</v>
      </c>
      <c r="R17" s="78" t="s">
        <v>876</v>
      </c>
      <c r="S17" s="78" t="s">
        <v>877</v>
      </c>
      <c r="T17" s="78" t="s">
        <v>878</v>
      </c>
      <c r="U17" s="78" t="s">
        <v>879</v>
      </c>
      <c r="V17" s="78" t="s">
        <v>880</v>
      </c>
      <c r="W17" s="78" t="s">
        <v>881</v>
      </c>
      <c r="X17" s="78" t="s">
        <v>882</v>
      </c>
      <c r="Y17" s="78" t="s">
        <v>883</v>
      </c>
      <c r="Z17" s="78" t="s">
        <v>884</v>
      </c>
      <c r="AA17" s="92">
        <v>7828719.0</v>
      </c>
      <c r="AB17" s="85">
        <v>1342.53</v>
      </c>
      <c r="AC17" s="51">
        <f>(AA17-AA18)/AA18</f>
        <v>0.1124090709</v>
      </c>
      <c r="AD17" s="51">
        <f>AC17*4</f>
        <v>0.4496362836</v>
      </c>
      <c r="AE17" s="51">
        <f>STDEV(N3:N67)</f>
        <v>0.008733686894</v>
      </c>
      <c r="AF17" s="51">
        <f>AE17*SQRT(252)</f>
        <v>0.1386429813</v>
      </c>
      <c r="AG17" s="51">
        <f>(AB17-AB18)/AB18</f>
        <v>0.07933432488</v>
      </c>
      <c r="AH17" s="51">
        <f>AG17*4</f>
        <v>0.3173372995</v>
      </c>
      <c r="AI17" s="51">
        <f>STDEV(M3:M67)*SQRT(252/4)</f>
        <v>0.05955513641</v>
      </c>
    </row>
    <row r="18">
      <c r="A18" s="94">
        <v>41529.0</v>
      </c>
      <c r="B18" s="90">
        <v>760968.0</v>
      </c>
      <c r="C18" s="91">
        <v>832800.0</v>
      </c>
      <c r="D18" s="91">
        <v>564120.0</v>
      </c>
      <c r="E18" s="91">
        <v>1019760.0</v>
      </c>
      <c r="F18" s="91">
        <v>659697.0</v>
      </c>
      <c r="G18" s="91">
        <v>682344.0</v>
      </c>
      <c r="H18" s="91">
        <v>800170.0</v>
      </c>
      <c r="I18" s="91">
        <v>939520.0</v>
      </c>
      <c r="J18" s="91">
        <v>1161600.0</v>
      </c>
      <c r="K18" s="79">
        <v>7420979.0</v>
      </c>
      <c r="L18" s="85">
        <v>1311.0</v>
      </c>
      <c r="M18" s="42">
        <f t="shared" si="3"/>
        <v>0.001007879787</v>
      </c>
      <c r="N18" s="86">
        <f t="shared" si="4"/>
        <v>-0.001232816775</v>
      </c>
      <c r="O18" s="51">
        <f t="shared" si="5"/>
        <v>-0.002240696562</v>
      </c>
      <c r="Q18" s="41" t="s">
        <v>93</v>
      </c>
      <c r="R18" s="78" t="s">
        <v>885</v>
      </c>
      <c r="S18" s="78" t="s">
        <v>886</v>
      </c>
      <c r="T18" s="78" t="s">
        <v>887</v>
      </c>
      <c r="U18" s="78" t="s">
        <v>888</v>
      </c>
      <c r="V18" s="78" t="s">
        <v>889</v>
      </c>
      <c r="W18" s="78" t="s">
        <v>890</v>
      </c>
      <c r="X18" s="78" t="s">
        <v>891</v>
      </c>
      <c r="Y18" s="78" t="s">
        <v>892</v>
      </c>
      <c r="Z18" s="78" t="s">
        <v>893</v>
      </c>
      <c r="AA18" s="92">
        <v>7037626.0</v>
      </c>
      <c r="AB18" s="85">
        <v>1243.85</v>
      </c>
      <c r="AC18" s="51"/>
      <c r="AD18" s="51"/>
      <c r="AE18" s="51"/>
      <c r="AF18" s="51"/>
      <c r="AG18" s="51"/>
      <c r="AH18" s="51"/>
      <c r="AI18" s="51"/>
    </row>
    <row r="19">
      <c r="A19" s="94">
        <v>41437.0</v>
      </c>
      <c r="B19" s="90">
        <v>762632.0</v>
      </c>
      <c r="C19" s="91">
        <v>815880.0</v>
      </c>
      <c r="D19" s="91">
        <v>577080.0</v>
      </c>
      <c r="E19" s="91">
        <v>1023680.0</v>
      </c>
      <c r="F19" s="91">
        <v>665905.0</v>
      </c>
      <c r="G19" s="91">
        <v>699354.0</v>
      </c>
      <c r="H19" s="91">
        <v>807520.0</v>
      </c>
      <c r="I19" s="91">
        <v>922560.0</v>
      </c>
      <c r="J19" s="91">
        <v>1155528.0</v>
      </c>
      <c r="K19" s="79">
        <v>7430139.0</v>
      </c>
      <c r="L19" s="85">
        <v>1309.68</v>
      </c>
      <c r="M19" s="42">
        <f t="shared" si="3"/>
        <v>0.008182902891</v>
      </c>
      <c r="N19" s="86">
        <f t="shared" si="4"/>
        <v>0.01248825713</v>
      </c>
      <c r="O19" s="51">
        <f t="shared" si="5"/>
        <v>0.004305354237</v>
      </c>
      <c r="P19" s="11" t="s">
        <v>867</v>
      </c>
      <c r="Q19" s="41" t="s">
        <v>94</v>
      </c>
      <c r="R19" s="78" t="s">
        <v>894</v>
      </c>
      <c r="S19" s="78" t="s">
        <v>895</v>
      </c>
      <c r="T19" s="78" t="s">
        <v>896</v>
      </c>
      <c r="U19" s="78" t="s">
        <v>897</v>
      </c>
      <c r="V19" s="78" t="s">
        <v>898</v>
      </c>
      <c r="W19" s="78" t="s">
        <v>899</v>
      </c>
      <c r="X19" s="78" t="s">
        <v>900</v>
      </c>
      <c r="Y19" s="78" t="s">
        <v>901</v>
      </c>
      <c r="Z19" s="74"/>
      <c r="AA19" s="92">
        <v>6051789.0</v>
      </c>
      <c r="AB19" s="85">
        <v>1244.18</v>
      </c>
      <c r="AC19" s="51">
        <f>(AA19-AA20)/AA20</f>
        <v>0.2030366005</v>
      </c>
      <c r="AD19" s="51">
        <f>AC19*4</f>
        <v>0.8121464019</v>
      </c>
      <c r="AE19" s="51">
        <f>STDEV(N68:N131)</f>
        <v>0.008801284535</v>
      </c>
      <c r="AF19" s="51">
        <f>(AE19)*SQRT(252)</f>
        <v>0.1397160606</v>
      </c>
      <c r="AG19" s="51">
        <f>(AB19-AB20)/AB20</f>
        <v>0.0718113058</v>
      </c>
      <c r="AH19" s="51">
        <f>AG19*4</f>
        <v>0.2872452232</v>
      </c>
      <c r="AI19" s="51">
        <f>STDEV(M68:M131)*SQRT(252/4)</f>
        <v>0.06025808889</v>
      </c>
    </row>
    <row r="20">
      <c r="A20" s="94">
        <v>41406.0</v>
      </c>
      <c r="B20" s="90">
        <v>730288.0</v>
      </c>
      <c r="C20" s="91">
        <v>810780.0</v>
      </c>
      <c r="D20" s="91">
        <v>571500.0</v>
      </c>
      <c r="E20" s="91">
        <v>1009680.0</v>
      </c>
      <c r="F20" s="91">
        <v>682880.0</v>
      </c>
      <c r="G20" s="91">
        <v>684612.0</v>
      </c>
      <c r="H20" s="91">
        <v>798210.0</v>
      </c>
      <c r="I20" s="91">
        <v>908480.0</v>
      </c>
      <c r="J20" s="91">
        <v>1142064.0</v>
      </c>
      <c r="K20" s="79">
        <v>7338494.0</v>
      </c>
      <c r="L20" s="85">
        <v>1299.05</v>
      </c>
      <c r="M20" s="42">
        <f t="shared" si="3"/>
        <v>0.001117447596</v>
      </c>
      <c r="N20" s="86">
        <f t="shared" si="4"/>
        <v>-0.00361257775</v>
      </c>
      <c r="O20" s="51">
        <f t="shared" si="5"/>
        <v>-0.004730025346</v>
      </c>
      <c r="Q20" s="41" t="s">
        <v>132</v>
      </c>
      <c r="R20" s="78" t="s">
        <v>902</v>
      </c>
      <c r="S20" s="78" t="s">
        <v>903</v>
      </c>
      <c r="T20" s="78" t="s">
        <v>904</v>
      </c>
      <c r="U20" s="78" t="s">
        <v>905</v>
      </c>
      <c r="V20" s="78" t="s">
        <v>906</v>
      </c>
      <c r="W20" s="78" t="s">
        <v>907</v>
      </c>
      <c r="X20" s="78" t="s">
        <v>908</v>
      </c>
      <c r="Y20" s="78" t="s">
        <v>909</v>
      </c>
      <c r="Z20" s="74"/>
      <c r="AA20" s="92">
        <v>5030428.0</v>
      </c>
      <c r="AB20" s="85">
        <v>1160.82</v>
      </c>
      <c r="AC20" s="51"/>
      <c r="AD20" s="51"/>
      <c r="AE20" s="51"/>
      <c r="AF20" s="51"/>
      <c r="AG20" s="51"/>
      <c r="AH20" s="51"/>
      <c r="AI20" s="51"/>
    </row>
    <row r="21">
      <c r="A21" s="94">
        <v>41376.0</v>
      </c>
      <c r="B21" s="90">
        <v>736008.0</v>
      </c>
      <c r="C21" s="91">
        <v>803280.0</v>
      </c>
      <c r="D21" s="91">
        <v>569880.0</v>
      </c>
      <c r="E21" s="91">
        <v>1010800.0</v>
      </c>
      <c r="F21" s="91">
        <v>693065.0</v>
      </c>
      <c r="G21" s="91">
        <v>691902.0</v>
      </c>
      <c r="H21" s="91">
        <v>803110.0</v>
      </c>
      <c r="I21" s="91">
        <v>915520.0</v>
      </c>
      <c r="J21" s="91">
        <v>1141536.0</v>
      </c>
      <c r="K21" s="79">
        <v>7365101.0</v>
      </c>
      <c r="L21" s="85">
        <v>1297.6</v>
      </c>
      <c r="M21" s="42">
        <f t="shared" si="3"/>
        <v>-0.001208463865</v>
      </c>
      <c r="N21" s="86">
        <f t="shared" si="4"/>
        <v>-0.001067818766</v>
      </c>
      <c r="O21" s="51">
        <f t="shared" si="5"/>
        <v>0.0001406450992</v>
      </c>
      <c r="P21" s="11" t="s">
        <v>866</v>
      </c>
      <c r="Q21" s="41" t="s">
        <v>133</v>
      </c>
      <c r="R21" s="78" t="s">
        <v>910</v>
      </c>
      <c r="S21" s="78" t="s">
        <v>911</v>
      </c>
      <c r="T21" s="78" t="s">
        <v>912</v>
      </c>
      <c r="U21" s="78" t="s">
        <v>913</v>
      </c>
      <c r="V21" s="78" t="s">
        <v>914</v>
      </c>
      <c r="W21" s="78" t="s">
        <v>915</v>
      </c>
      <c r="X21" s="74"/>
      <c r="Y21" s="74"/>
      <c r="Z21" s="74"/>
      <c r="AA21" s="92">
        <v>3511927.0</v>
      </c>
      <c r="AB21" s="85">
        <v>1162.66</v>
      </c>
      <c r="AC21" s="51">
        <f>(AA21-AA22)/AA22</f>
        <v>0.03026948913</v>
      </c>
      <c r="AD21" s="51">
        <f>AC21*4</f>
        <v>0.1210779565</v>
      </c>
      <c r="AE21" s="51">
        <f>STDEV(N132:N195)</f>
        <v>0.01306049312</v>
      </c>
      <c r="AF21" s="51">
        <f>AE21*SQRT(252)</f>
        <v>0.2073289007</v>
      </c>
      <c r="AG21" s="51">
        <f>(AB21-AB22)/AB22</f>
        <v>0.007783787532</v>
      </c>
      <c r="AH21" s="51">
        <f>AG21*4</f>
        <v>0.03113515013</v>
      </c>
      <c r="AI21" s="51">
        <f>STDEV(M132:M195)*SQRT(252/4)</f>
        <v>0.08436091287</v>
      </c>
    </row>
    <row r="22">
      <c r="A22" s="94">
        <v>41345.0</v>
      </c>
      <c r="B22" s="90">
        <v>747448.0</v>
      </c>
      <c r="C22" s="91">
        <v>799560.0</v>
      </c>
      <c r="D22" s="91">
        <v>569520.0</v>
      </c>
      <c r="E22" s="91">
        <v>1014160.0</v>
      </c>
      <c r="F22" s="91">
        <v>694132.0</v>
      </c>
      <c r="G22" s="91">
        <v>698544.0</v>
      </c>
      <c r="H22" s="91">
        <v>800170.0</v>
      </c>
      <c r="I22" s="91">
        <v>914240.0</v>
      </c>
      <c r="J22" s="91">
        <v>1135200.0</v>
      </c>
      <c r="K22" s="79">
        <v>7372974.0</v>
      </c>
      <c r="L22" s="85">
        <v>1299.17</v>
      </c>
      <c r="M22" s="42">
        <f t="shared" si="3"/>
        <v>-0.003428860728</v>
      </c>
      <c r="N22" s="86">
        <f t="shared" si="4"/>
        <v>-0.005068192135</v>
      </c>
      <c r="O22" s="51">
        <f t="shared" si="5"/>
        <v>-0.001639331407</v>
      </c>
      <c r="Q22" s="41" t="s">
        <v>170</v>
      </c>
      <c r="R22" s="78" t="s">
        <v>916</v>
      </c>
      <c r="S22" s="78" t="s">
        <v>917</v>
      </c>
      <c r="T22" s="78" t="s">
        <v>918</v>
      </c>
      <c r="U22" s="78" t="s">
        <v>919</v>
      </c>
      <c r="V22" s="78" t="s">
        <v>920</v>
      </c>
      <c r="W22" s="78" t="s">
        <v>921</v>
      </c>
      <c r="X22" s="74"/>
      <c r="Y22" s="74"/>
      <c r="Z22" s="74"/>
      <c r="AA22" s="92">
        <v>3408746.0</v>
      </c>
      <c r="AB22" s="85">
        <v>1153.68</v>
      </c>
      <c r="AC22" s="51"/>
      <c r="AD22" s="51"/>
      <c r="AE22" s="51"/>
      <c r="AF22" s="51"/>
      <c r="AG22" s="51"/>
      <c r="AH22" s="51"/>
      <c r="AI22" s="51"/>
    </row>
    <row r="23">
      <c r="A23" s="94">
        <v>41317.0</v>
      </c>
      <c r="B23" s="90">
        <v>748176.0</v>
      </c>
      <c r="C23" s="91">
        <v>797940.0</v>
      </c>
      <c r="D23" s="91">
        <v>568980.0</v>
      </c>
      <c r="E23" s="91">
        <v>1013600.0</v>
      </c>
      <c r="F23" s="91">
        <v>688312.0</v>
      </c>
      <c r="G23" s="91">
        <v>707292.0</v>
      </c>
      <c r="H23" s="91">
        <v>817320.0</v>
      </c>
      <c r="I23" s="91">
        <v>918400.0</v>
      </c>
      <c r="J23" s="91">
        <v>1150512.0</v>
      </c>
      <c r="K23" s="79">
        <v>7410532.0</v>
      </c>
      <c r="L23" s="85">
        <v>1303.64</v>
      </c>
      <c r="M23" s="42">
        <f t="shared" si="3"/>
        <v>-0.0004140532749</v>
      </c>
      <c r="N23" s="86">
        <f t="shared" si="4"/>
        <v>0.008563600953</v>
      </c>
      <c r="O23" s="51">
        <f t="shared" si="5"/>
        <v>0.008977654228</v>
      </c>
      <c r="P23" s="11" t="s">
        <v>865</v>
      </c>
      <c r="Q23" s="41" t="s">
        <v>171</v>
      </c>
      <c r="R23" s="78" t="s">
        <v>922</v>
      </c>
      <c r="S23" s="78" t="s">
        <v>923</v>
      </c>
      <c r="T23" s="78" t="s">
        <v>924</v>
      </c>
      <c r="U23" s="78" t="s">
        <v>925</v>
      </c>
      <c r="V23" s="74"/>
      <c r="W23" s="74"/>
      <c r="X23" s="74"/>
      <c r="Y23" s="74"/>
      <c r="Z23" s="74"/>
      <c r="AA23" s="92">
        <v>2383320.0</v>
      </c>
      <c r="AB23" s="85">
        <v>1145.97</v>
      </c>
      <c r="AC23" s="51">
        <f>(AA23-AA24)/AA24</f>
        <v>0.1921106178</v>
      </c>
      <c r="AD23" s="51">
        <f>AC23*4</f>
        <v>0.7684424713</v>
      </c>
      <c r="AE23" s="51">
        <f>STDEV(N196:N254)</f>
        <v>0.01115837542</v>
      </c>
      <c r="AF23" s="51">
        <f>AE23*SQRT(252)</f>
        <v>0.1771337184</v>
      </c>
      <c r="AG23" s="51">
        <f>(AB23-AB24)/AB24</f>
        <v>0.1230265672</v>
      </c>
      <c r="AH23" s="51">
        <f>AG23*4</f>
        <v>0.4921062689</v>
      </c>
      <c r="AI23" s="51">
        <f>STDEV(M196:M254)*SQRT(252/4)</f>
        <v>0.05629271769</v>
      </c>
    </row>
    <row r="24">
      <c r="A24" s="81" t="s">
        <v>67</v>
      </c>
      <c r="B24" s="90">
        <v>711984.0</v>
      </c>
      <c r="C24" s="91">
        <v>800820.0</v>
      </c>
      <c r="D24" s="91">
        <v>550620.0</v>
      </c>
      <c r="E24" s="91">
        <v>1003520.0</v>
      </c>
      <c r="F24" s="91">
        <v>698594.0</v>
      </c>
      <c r="G24" s="91">
        <v>718794.0</v>
      </c>
      <c r="H24" s="91">
        <v>807030.0</v>
      </c>
      <c r="I24" s="91">
        <v>924480.0</v>
      </c>
      <c r="J24" s="91">
        <v>1131768.0</v>
      </c>
      <c r="K24" s="79">
        <v>7347610.0</v>
      </c>
      <c r="L24" s="85">
        <v>1304.18</v>
      </c>
      <c r="M24" s="42">
        <f t="shared" si="3"/>
        <v>-0.003461423845</v>
      </c>
      <c r="N24" s="86">
        <f t="shared" si="4"/>
        <v>-0.0002137653162</v>
      </c>
      <c r="O24" s="51">
        <f t="shared" si="5"/>
        <v>0.003247658529</v>
      </c>
      <c r="Q24" s="41" t="s">
        <v>53</v>
      </c>
      <c r="R24" s="78" t="s">
        <v>926</v>
      </c>
      <c r="S24" s="78" t="s">
        <v>927</v>
      </c>
      <c r="T24" s="78" t="s">
        <v>928</v>
      </c>
      <c r="U24" s="78" t="s">
        <v>929</v>
      </c>
      <c r="V24" s="74"/>
      <c r="W24" s="74"/>
      <c r="X24" s="74"/>
      <c r="Y24" s="74"/>
      <c r="Z24" s="74"/>
      <c r="AA24" s="92">
        <v>1999244.0</v>
      </c>
      <c r="AB24" s="85">
        <v>1020.43</v>
      </c>
    </row>
    <row r="25">
      <c r="A25" s="81" t="s">
        <v>68</v>
      </c>
      <c r="B25" s="90">
        <v>714168.0</v>
      </c>
      <c r="C25" s="91">
        <v>803880.0</v>
      </c>
      <c r="D25" s="91">
        <v>553680.0</v>
      </c>
      <c r="E25" s="91">
        <v>1001840.0</v>
      </c>
      <c r="F25" s="91">
        <v>702959.0</v>
      </c>
      <c r="G25" s="91">
        <v>715554.0</v>
      </c>
      <c r="H25" s="91">
        <v>806540.0</v>
      </c>
      <c r="I25" s="91">
        <v>920640.0</v>
      </c>
      <c r="J25" s="91">
        <v>1129920.0</v>
      </c>
      <c r="K25" s="79">
        <v>7349181.0</v>
      </c>
      <c r="L25" s="85">
        <v>1308.71</v>
      </c>
      <c r="M25" s="42">
        <f t="shared" si="3"/>
        <v>0.001768218004</v>
      </c>
      <c r="N25" s="86">
        <f t="shared" si="4"/>
        <v>-0.002914933332</v>
      </c>
      <c r="O25" s="51">
        <f t="shared" si="5"/>
        <v>-0.004683151335</v>
      </c>
    </row>
    <row r="26">
      <c r="A26" s="81" t="s">
        <v>69</v>
      </c>
      <c r="B26" s="90">
        <v>717600.0</v>
      </c>
      <c r="C26" s="91">
        <v>802200.0</v>
      </c>
      <c r="D26" s="91">
        <v>555120.0</v>
      </c>
      <c r="E26" s="91">
        <v>1002400.0</v>
      </c>
      <c r="F26" s="91">
        <v>721292.0</v>
      </c>
      <c r="G26" s="91">
        <v>719604.0</v>
      </c>
      <c r="H26" s="91">
        <v>806050.0</v>
      </c>
      <c r="I26" s="91">
        <v>916480.0</v>
      </c>
      <c r="J26" s="91">
        <v>1129920.0</v>
      </c>
      <c r="K26" s="79">
        <v>7370666.0</v>
      </c>
      <c r="L26" s="85">
        <v>1306.4</v>
      </c>
      <c r="M26" s="42">
        <f t="shared" si="3"/>
        <v>0.0004748119898</v>
      </c>
      <c r="N26" s="86">
        <f t="shared" si="4"/>
        <v>0.004864358296</v>
      </c>
      <c r="O26" s="51">
        <f t="shared" si="5"/>
        <v>0.004389546306</v>
      </c>
    </row>
    <row r="27">
      <c r="A27" s="81" t="s">
        <v>70</v>
      </c>
      <c r="B27" s="90">
        <v>706888.0</v>
      </c>
      <c r="C27" s="91">
        <v>803580.0</v>
      </c>
      <c r="D27" s="91">
        <v>558180.0</v>
      </c>
      <c r="E27" s="91">
        <v>990640.0</v>
      </c>
      <c r="F27" s="91">
        <v>709846.0</v>
      </c>
      <c r="G27" s="91">
        <v>725436.0</v>
      </c>
      <c r="H27" s="91">
        <v>807520.0</v>
      </c>
      <c r="I27" s="91">
        <v>907200.0</v>
      </c>
      <c r="J27" s="91">
        <v>1125696.0</v>
      </c>
      <c r="K27" s="79">
        <v>7334986.0</v>
      </c>
      <c r="L27" s="85">
        <v>1305.78</v>
      </c>
      <c r="M27" s="42">
        <f t="shared" si="3"/>
        <v>-0.002315080111</v>
      </c>
      <c r="N27" s="86">
        <f t="shared" si="4"/>
        <v>-0.001949841319</v>
      </c>
      <c r="O27" s="51">
        <f t="shared" si="5"/>
        <v>0.0003652387924</v>
      </c>
      <c r="Q27" s="76" t="s">
        <v>45</v>
      </c>
      <c r="R27" s="65" t="s">
        <v>839</v>
      </c>
      <c r="S27" s="65" t="s">
        <v>840</v>
      </c>
      <c r="T27" s="65" t="s">
        <v>841</v>
      </c>
      <c r="U27" s="65" t="s">
        <v>842</v>
      </c>
      <c r="V27" s="65" t="s">
        <v>843</v>
      </c>
      <c r="W27" s="65" t="s">
        <v>844</v>
      </c>
      <c r="X27" s="65" t="s">
        <v>845</v>
      </c>
      <c r="Y27" s="65" t="s">
        <v>846</v>
      </c>
      <c r="Z27" s="65" t="s">
        <v>847</v>
      </c>
      <c r="AA27" s="65" t="s">
        <v>849</v>
      </c>
      <c r="AB27" s="31" t="s">
        <v>850</v>
      </c>
    </row>
    <row r="28">
      <c r="A28" s="81" t="s">
        <v>71</v>
      </c>
      <c r="B28" s="90">
        <v>696800.0</v>
      </c>
      <c r="C28" s="91">
        <v>799920.0</v>
      </c>
      <c r="D28" s="91">
        <v>559080.0</v>
      </c>
      <c r="E28" s="91">
        <v>994000.0</v>
      </c>
      <c r="F28" s="91">
        <v>723038.0</v>
      </c>
      <c r="G28" s="91">
        <v>735156.0</v>
      </c>
      <c r="H28" s="91">
        <v>815850.0</v>
      </c>
      <c r="I28" s="91">
        <v>893440.0</v>
      </c>
      <c r="J28" s="91">
        <v>1132032.0</v>
      </c>
      <c r="K28" s="79">
        <v>7349316.0</v>
      </c>
      <c r="L28" s="85">
        <v>1308.81</v>
      </c>
      <c r="M28" s="42">
        <f t="shared" si="3"/>
        <v>0.002036519542</v>
      </c>
      <c r="N28" s="86">
        <f t="shared" si="4"/>
        <v>0.001538970374</v>
      </c>
      <c r="O28" s="51">
        <f t="shared" si="5"/>
        <v>-0.0004975491683</v>
      </c>
      <c r="P28" s="95">
        <v>41609.0</v>
      </c>
      <c r="Q28" s="41" t="s">
        <v>51</v>
      </c>
      <c r="R28" s="78" t="s">
        <v>876</v>
      </c>
      <c r="S28" s="78" t="s">
        <v>877</v>
      </c>
      <c r="T28" s="78" t="s">
        <v>878</v>
      </c>
      <c r="U28" s="78" t="s">
        <v>879</v>
      </c>
      <c r="V28" s="78" t="s">
        <v>880</v>
      </c>
      <c r="W28" s="78" t="s">
        <v>881</v>
      </c>
      <c r="X28" s="78" t="s">
        <v>882</v>
      </c>
      <c r="Y28" s="78" t="s">
        <v>883</v>
      </c>
      <c r="Z28" s="78" t="s">
        <v>884</v>
      </c>
      <c r="AA28" s="79">
        <v>7828719.0</v>
      </c>
      <c r="AB28" s="80">
        <v>1342.53</v>
      </c>
      <c r="AC28" s="36">
        <f t="shared" ref="AC28:AD28" si="19">(AA28-AA29)*100/AA29</f>
        <v>6.547829839</v>
      </c>
      <c r="AD28" s="36">
        <f t="shared" si="19"/>
        <v>2.940545017</v>
      </c>
    </row>
    <row r="29">
      <c r="A29" s="81" t="s">
        <v>72</v>
      </c>
      <c r="B29" s="90">
        <v>698776.0</v>
      </c>
      <c r="C29" s="91">
        <v>804240.0</v>
      </c>
      <c r="D29" s="91">
        <v>555120.0</v>
      </c>
      <c r="E29" s="91">
        <v>985600.0</v>
      </c>
      <c r="F29" s="91">
        <v>725075.0</v>
      </c>
      <c r="G29" s="91">
        <v>737100.0</v>
      </c>
      <c r="H29" s="91">
        <v>815360.0</v>
      </c>
      <c r="I29" s="91">
        <v>887360.0</v>
      </c>
      <c r="J29" s="91">
        <v>1129392.0</v>
      </c>
      <c r="K29" s="79">
        <v>7338023.0</v>
      </c>
      <c r="L29" s="85">
        <v>1306.15</v>
      </c>
      <c r="M29" s="42">
        <f t="shared" si="3"/>
        <v>0.01240165872</v>
      </c>
      <c r="N29" s="86">
        <f t="shared" si="4"/>
        <v>0.01086782827</v>
      </c>
      <c r="O29" s="51">
        <f t="shared" si="5"/>
        <v>-0.001533830447</v>
      </c>
      <c r="P29" s="95">
        <v>41579.0</v>
      </c>
      <c r="Q29" s="41" t="s">
        <v>67</v>
      </c>
      <c r="R29" s="78" t="s">
        <v>930</v>
      </c>
      <c r="S29" s="78" t="s">
        <v>931</v>
      </c>
      <c r="T29" s="78" t="s">
        <v>932</v>
      </c>
      <c r="U29" s="78" t="s">
        <v>933</v>
      </c>
      <c r="V29" s="78" t="s">
        <v>934</v>
      </c>
      <c r="W29" s="78" t="s">
        <v>935</v>
      </c>
      <c r="X29" s="78" t="s">
        <v>936</v>
      </c>
      <c r="Y29" s="78" t="s">
        <v>937</v>
      </c>
      <c r="Z29" s="78" t="s">
        <v>938</v>
      </c>
      <c r="AA29" s="79">
        <v>7347610.0</v>
      </c>
      <c r="AB29" s="80">
        <v>1304.18</v>
      </c>
      <c r="AC29" s="36">
        <f t="shared" ref="AC29:AD29" si="20">(AA29-AA30)*100/AA30</f>
        <v>1.303629628</v>
      </c>
      <c r="AD29" s="36">
        <f t="shared" si="20"/>
        <v>1.163530306</v>
      </c>
    </row>
    <row r="30">
      <c r="A30" s="81" t="s">
        <v>73</v>
      </c>
      <c r="B30" s="90">
        <v>703560.0</v>
      </c>
      <c r="C30" s="91">
        <v>781920.0</v>
      </c>
      <c r="D30" s="91">
        <v>544500.0</v>
      </c>
      <c r="E30" s="91">
        <v>975520.0</v>
      </c>
      <c r="F30" s="91">
        <v>709070.0</v>
      </c>
      <c r="G30" s="91">
        <v>728838.0</v>
      </c>
      <c r="H30" s="91">
        <v>806540.0</v>
      </c>
      <c r="I30" s="91">
        <v>890880.0</v>
      </c>
      <c r="J30" s="91">
        <v>1118304.0</v>
      </c>
      <c r="K30" s="79">
        <v>7259132.0</v>
      </c>
      <c r="L30" s="85">
        <v>1290.15</v>
      </c>
      <c r="M30" s="42">
        <f t="shared" si="3"/>
        <v>-0.002103846481</v>
      </c>
      <c r="N30" s="86">
        <f t="shared" si="4"/>
        <v>0.00002879215002</v>
      </c>
      <c r="O30" s="51">
        <f t="shared" si="5"/>
        <v>0.002132638631</v>
      </c>
      <c r="P30" s="95">
        <v>41548.0</v>
      </c>
      <c r="Q30" s="41" t="s">
        <v>79</v>
      </c>
      <c r="R30" s="78" t="s">
        <v>922</v>
      </c>
      <c r="S30" s="78" t="s">
        <v>939</v>
      </c>
      <c r="T30" s="78" t="s">
        <v>940</v>
      </c>
      <c r="U30" s="78" t="s">
        <v>941</v>
      </c>
      <c r="V30" s="78" t="s">
        <v>942</v>
      </c>
      <c r="W30" s="78" t="s">
        <v>943</v>
      </c>
      <c r="X30" s="78" t="s">
        <v>944</v>
      </c>
      <c r="Y30" s="78" t="s">
        <v>945</v>
      </c>
      <c r="Z30" s="78" t="s">
        <v>946</v>
      </c>
      <c r="AA30" s="79">
        <v>7253057.0</v>
      </c>
      <c r="AB30" s="80">
        <v>1289.18</v>
      </c>
      <c r="AC30" s="36">
        <f t="shared" ref="AC30:AD30" si="21">(AA30-AA31)*100/AA31</f>
        <v>3.061131694</v>
      </c>
      <c r="AD30" s="36">
        <f t="shared" si="21"/>
        <v>3.644330104</v>
      </c>
    </row>
    <row r="31">
      <c r="A31" s="81" t="s">
        <v>74</v>
      </c>
      <c r="B31" s="90">
        <v>712296.0</v>
      </c>
      <c r="C31" s="91">
        <v>780720.0</v>
      </c>
      <c r="D31" s="91">
        <v>543960.0</v>
      </c>
      <c r="E31" s="91">
        <v>973280.0</v>
      </c>
      <c r="F31" s="91">
        <v>703929.0</v>
      </c>
      <c r="G31" s="91">
        <v>729972.0</v>
      </c>
      <c r="H31" s="91">
        <v>812910.0</v>
      </c>
      <c r="I31" s="91">
        <v>886720.0</v>
      </c>
      <c r="J31" s="91">
        <v>1115136.0</v>
      </c>
      <c r="K31" s="79">
        <v>7258923.0</v>
      </c>
      <c r="L31" s="85">
        <v>1292.87</v>
      </c>
      <c r="M31" s="42">
        <f t="shared" si="3"/>
        <v>-0.007164798034</v>
      </c>
      <c r="N31" s="86">
        <f t="shared" si="4"/>
        <v>-0.007699806254</v>
      </c>
      <c r="O31" s="51">
        <f t="shared" si="5"/>
        <v>-0.0005350082199</v>
      </c>
      <c r="Q31" s="41" t="s">
        <v>93</v>
      </c>
      <c r="R31" s="78" t="s">
        <v>885</v>
      </c>
      <c r="S31" s="78" t="s">
        <v>886</v>
      </c>
      <c r="T31" s="78" t="s">
        <v>887</v>
      </c>
      <c r="U31" s="78" t="s">
        <v>888</v>
      </c>
      <c r="V31" s="78" t="s">
        <v>889</v>
      </c>
      <c r="W31" s="78" t="s">
        <v>890</v>
      </c>
      <c r="X31" s="78" t="s">
        <v>891</v>
      </c>
      <c r="Y31" s="78" t="s">
        <v>892</v>
      </c>
      <c r="Z31" s="78" t="s">
        <v>893</v>
      </c>
      <c r="AA31" s="79">
        <v>7037626.0</v>
      </c>
      <c r="AB31" s="80">
        <v>1243.85</v>
      </c>
    </row>
    <row r="32">
      <c r="A32" s="81" t="s">
        <v>75</v>
      </c>
      <c r="B32" s="90">
        <v>724464.0</v>
      </c>
      <c r="C32" s="91">
        <v>788520.0</v>
      </c>
      <c r="D32" s="91">
        <v>546120.0</v>
      </c>
      <c r="E32" s="91">
        <v>987280.0</v>
      </c>
      <c r="F32" s="91">
        <v>714405.0</v>
      </c>
      <c r="G32" s="91">
        <v>741798.0</v>
      </c>
      <c r="H32" s="91">
        <v>803110.0</v>
      </c>
      <c r="I32" s="91">
        <v>885440.0</v>
      </c>
      <c r="J32" s="91">
        <v>1124112.0</v>
      </c>
      <c r="K32" s="79">
        <v>7315249.0</v>
      </c>
      <c r="L32" s="85">
        <v>1302.2</v>
      </c>
      <c r="M32" s="42">
        <f t="shared" si="3"/>
        <v>-0.007295486251</v>
      </c>
      <c r="N32" s="86">
        <f t="shared" si="4"/>
        <v>-0.008344130695</v>
      </c>
      <c r="O32" s="51">
        <f t="shared" si="5"/>
        <v>-0.001048644444</v>
      </c>
      <c r="P32" s="11" t="s">
        <v>947</v>
      </c>
      <c r="Q32" s="41" t="s">
        <v>94</v>
      </c>
      <c r="R32" s="78" t="s">
        <v>894</v>
      </c>
      <c r="S32" s="78" t="s">
        <v>895</v>
      </c>
      <c r="T32" s="78" t="s">
        <v>896</v>
      </c>
      <c r="U32" s="78" t="s">
        <v>897</v>
      </c>
      <c r="V32" s="78" t="s">
        <v>898</v>
      </c>
      <c r="W32" s="78" t="s">
        <v>899</v>
      </c>
      <c r="X32" s="78" t="s">
        <v>900</v>
      </c>
      <c r="Y32" s="78" t="s">
        <v>901</v>
      </c>
      <c r="Z32" s="74"/>
      <c r="AA32" s="92">
        <v>6051789.0</v>
      </c>
      <c r="AB32" s="85">
        <v>1244.18</v>
      </c>
      <c r="AC32" s="36">
        <f t="shared" ref="AC32:AD32" si="22">(AA32-AA33)*100/AA33</f>
        <v>7.717981218</v>
      </c>
      <c r="AD32" s="36">
        <f t="shared" si="22"/>
        <v>3.566880041</v>
      </c>
    </row>
    <row r="33">
      <c r="A33" s="81" t="s">
        <v>76</v>
      </c>
      <c r="B33" s="90">
        <v>733512.0</v>
      </c>
      <c r="C33" s="91">
        <v>806280.0</v>
      </c>
      <c r="D33" s="91">
        <v>554400.0</v>
      </c>
      <c r="E33" s="91">
        <v>987840.0</v>
      </c>
      <c r="F33" s="91">
        <v>735260.0</v>
      </c>
      <c r="G33" s="91">
        <v>746658.0</v>
      </c>
      <c r="H33" s="91">
        <v>796740.0</v>
      </c>
      <c r="I33" s="91">
        <v>886720.0</v>
      </c>
      <c r="J33" s="91">
        <v>1129392.0</v>
      </c>
      <c r="K33" s="79">
        <v>7376802.0</v>
      </c>
      <c r="L33" s="85">
        <v>1311.77</v>
      </c>
      <c r="M33" s="42">
        <f t="shared" si="3"/>
        <v>0.00308932272</v>
      </c>
      <c r="N33" s="86">
        <f t="shared" si="4"/>
        <v>0.001136606225</v>
      </c>
      <c r="O33" s="51">
        <f t="shared" si="5"/>
        <v>-0.001952716494</v>
      </c>
      <c r="P33" s="95">
        <v>41487.0</v>
      </c>
      <c r="Q33" s="41" t="s">
        <v>106</v>
      </c>
      <c r="R33" s="78" t="s">
        <v>948</v>
      </c>
      <c r="S33" s="78" t="s">
        <v>949</v>
      </c>
      <c r="T33" s="78" t="s">
        <v>950</v>
      </c>
      <c r="U33" s="78" t="s">
        <v>951</v>
      </c>
      <c r="V33" s="78" t="s">
        <v>952</v>
      </c>
      <c r="W33" s="78" t="s">
        <v>953</v>
      </c>
      <c r="X33" s="78" t="s">
        <v>954</v>
      </c>
      <c r="Y33" s="78" t="s">
        <v>955</v>
      </c>
      <c r="Z33" s="74"/>
      <c r="AA33" s="92">
        <v>5618179.0</v>
      </c>
      <c r="AB33" s="85">
        <v>1201.33</v>
      </c>
      <c r="AC33" s="36">
        <f t="shared" ref="AC33:AD33" si="23">(AA33-AA34)*100/AA34</f>
        <v>3.3783095</v>
      </c>
      <c r="AD33" s="36">
        <f t="shared" si="23"/>
        <v>-1.77669125</v>
      </c>
    </row>
    <row r="34">
      <c r="A34" s="81" t="s">
        <v>77</v>
      </c>
      <c r="B34" s="90">
        <v>726024.0</v>
      </c>
      <c r="C34" s="91">
        <v>801660.0</v>
      </c>
      <c r="D34" s="91">
        <v>556920.0</v>
      </c>
      <c r="E34" s="91">
        <v>990080.0</v>
      </c>
      <c r="F34" s="91">
        <v>730701.0</v>
      </c>
      <c r="G34" s="91">
        <v>741798.0</v>
      </c>
      <c r="H34" s="91">
        <v>808500.0</v>
      </c>
      <c r="I34" s="91">
        <v>882560.0</v>
      </c>
      <c r="J34" s="91">
        <v>1130184.0</v>
      </c>
      <c r="K34" s="79">
        <v>7368427.0</v>
      </c>
      <c r="L34" s="85">
        <v>1307.73</v>
      </c>
      <c r="M34" s="42">
        <f t="shared" si="3"/>
        <v>0.004354638035</v>
      </c>
      <c r="N34" s="86">
        <f t="shared" si="4"/>
        <v>-0.0005412064998</v>
      </c>
      <c r="O34" s="51">
        <f t="shared" si="5"/>
        <v>-0.004895844535</v>
      </c>
      <c r="P34" s="96">
        <v>41456.0</v>
      </c>
      <c r="Q34" s="41" t="s">
        <v>121</v>
      </c>
      <c r="R34" s="78" t="s">
        <v>956</v>
      </c>
      <c r="S34" s="78" t="s">
        <v>957</v>
      </c>
      <c r="T34" s="78" t="s">
        <v>958</v>
      </c>
      <c r="U34" s="78" t="s">
        <v>959</v>
      </c>
      <c r="V34" s="78" t="s">
        <v>960</v>
      </c>
      <c r="W34" s="78" t="s">
        <v>961</v>
      </c>
      <c r="X34" s="78" t="s">
        <v>962</v>
      </c>
      <c r="Y34" s="78" t="s">
        <v>963</v>
      </c>
      <c r="Z34" s="74"/>
      <c r="AA34" s="92">
        <v>5434582.0</v>
      </c>
      <c r="AB34" s="85">
        <v>1223.06</v>
      </c>
      <c r="AC34" s="36">
        <f t="shared" ref="AC34:AD34" si="24">(AA34-AA35)*100/AA35</f>
        <v>8.034187151</v>
      </c>
      <c r="AD34" s="36">
        <f t="shared" si="24"/>
        <v>5.361727055</v>
      </c>
    </row>
    <row r="35">
      <c r="A35" s="81" t="s">
        <v>78</v>
      </c>
      <c r="B35" s="90">
        <v>733096.0</v>
      </c>
      <c r="C35" s="91">
        <v>814680.0</v>
      </c>
      <c r="D35" s="91">
        <v>546660.0</v>
      </c>
      <c r="E35" s="91">
        <v>1004080.0</v>
      </c>
      <c r="F35" s="91">
        <v>724687.0</v>
      </c>
      <c r="G35" s="91">
        <v>743904.0</v>
      </c>
      <c r="H35" s="91">
        <v>808990.0</v>
      </c>
      <c r="I35" s="91">
        <v>871680.0</v>
      </c>
      <c r="J35" s="91">
        <v>1124640.0</v>
      </c>
      <c r="K35" s="79">
        <v>7372417.0</v>
      </c>
      <c r="L35" s="85">
        <v>1302.06</v>
      </c>
      <c r="M35" s="42">
        <f t="shared" si="3"/>
        <v>0.01010053994</v>
      </c>
      <c r="N35" s="86">
        <f t="shared" si="4"/>
        <v>0.01523580038</v>
      </c>
      <c r="O35" s="51">
        <f t="shared" si="5"/>
        <v>0.005135260442</v>
      </c>
      <c r="Q35" s="41" t="s">
        <v>132</v>
      </c>
      <c r="R35" s="78" t="s">
        <v>902</v>
      </c>
      <c r="S35" s="78" t="s">
        <v>903</v>
      </c>
      <c r="T35" s="78" t="s">
        <v>904</v>
      </c>
      <c r="U35" s="78" t="s">
        <v>905</v>
      </c>
      <c r="V35" s="78" t="s">
        <v>906</v>
      </c>
      <c r="W35" s="78" t="s">
        <v>907</v>
      </c>
      <c r="X35" s="78" t="s">
        <v>908</v>
      </c>
      <c r="Y35" s="78" t="s">
        <v>909</v>
      </c>
      <c r="Z35" s="74"/>
      <c r="AA35" s="92">
        <v>5030428.0</v>
      </c>
      <c r="AB35" s="85">
        <v>1160.82</v>
      </c>
    </row>
    <row r="36">
      <c r="A36" s="93">
        <v>41619.0</v>
      </c>
      <c r="B36" s="90">
        <v>716040.0</v>
      </c>
      <c r="C36" s="91">
        <v>778200.0</v>
      </c>
      <c r="D36" s="91">
        <v>555840.0</v>
      </c>
      <c r="E36" s="91">
        <v>987280.0</v>
      </c>
      <c r="F36" s="91">
        <v>716054.0</v>
      </c>
      <c r="G36" s="91">
        <v>739368.0</v>
      </c>
      <c r="H36" s="91">
        <v>798700.0</v>
      </c>
      <c r="I36" s="91">
        <v>861760.0</v>
      </c>
      <c r="J36" s="91">
        <v>1108536.0</v>
      </c>
      <c r="K36" s="79">
        <v>7261778.0</v>
      </c>
      <c r="L36" s="85">
        <v>1289.04</v>
      </c>
      <c r="M36" s="42">
        <f t="shared" si="3"/>
        <v>-0.001804285371</v>
      </c>
      <c r="N36" s="86">
        <f t="shared" si="4"/>
        <v>-0.00127917741</v>
      </c>
      <c r="O36" s="51">
        <f t="shared" si="5"/>
        <v>0.0005251079618</v>
      </c>
      <c r="P36" s="95">
        <v>41426.0</v>
      </c>
      <c r="Q36" s="41" t="s">
        <v>133</v>
      </c>
      <c r="R36" s="78" t="s">
        <v>910</v>
      </c>
      <c r="S36" s="78" t="s">
        <v>911</v>
      </c>
      <c r="T36" s="78" t="s">
        <v>912</v>
      </c>
      <c r="U36" s="78" t="s">
        <v>913</v>
      </c>
      <c r="V36" s="78" t="s">
        <v>914</v>
      </c>
      <c r="W36" s="78" t="s">
        <v>915</v>
      </c>
      <c r="X36" s="74"/>
      <c r="Y36" s="74"/>
      <c r="Z36" s="74"/>
      <c r="AA36" s="92">
        <v>3511927.0</v>
      </c>
      <c r="AB36" s="85">
        <v>1162.66</v>
      </c>
      <c r="AC36" s="36">
        <f t="shared" ref="AC36:AD36" si="25">(AA36-AA37)*100/AA37</f>
        <v>-2.442868028</v>
      </c>
      <c r="AD36" s="36">
        <f t="shared" si="25"/>
        <v>-2.852606952</v>
      </c>
    </row>
    <row r="37">
      <c r="A37" s="93">
        <v>41589.0</v>
      </c>
      <c r="B37" s="90">
        <v>683072.0</v>
      </c>
      <c r="C37" s="91">
        <v>778980.0</v>
      </c>
      <c r="D37" s="91">
        <v>559260.0</v>
      </c>
      <c r="E37" s="91">
        <v>1004080.0</v>
      </c>
      <c r="F37" s="91">
        <v>728373.0</v>
      </c>
      <c r="G37" s="91">
        <v>745524.0</v>
      </c>
      <c r="H37" s="91">
        <v>808990.0</v>
      </c>
      <c r="I37" s="91">
        <v>867200.0</v>
      </c>
      <c r="J37" s="91">
        <v>1095600.0</v>
      </c>
      <c r="K37" s="79">
        <v>7271079.0</v>
      </c>
      <c r="L37" s="85">
        <v>1291.37</v>
      </c>
      <c r="M37" s="42">
        <f t="shared" si="3"/>
        <v>0.004285069914</v>
      </c>
      <c r="N37" s="86">
        <f t="shared" si="4"/>
        <v>0.01079471429</v>
      </c>
      <c r="O37" s="51">
        <f t="shared" si="5"/>
        <v>0.006509644372</v>
      </c>
      <c r="P37" s="96">
        <v>41395.0</v>
      </c>
      <c r="Q37" s="41" t="s">
        <v>147</v>
      </c>
      <c r="R37" s="78" t="s">
        <v>964</v>
      </c>
      <c r="S37" s="78" t="s">
        <v>965</v>
      </c>
      <c r="T37" s="78" t="s">
        <v>966</v>
      </c>
      <c r="U37" s="78" t="s">
        <v>967</v>
      </c>
      <c r="V37" s="78" t="s">
        <v>968</v>
      </c>
      <c r="W37" s="78" t="s">
        <v>969</v>
      </c>
      <c r="X37" s="74"/>
      <c r="Y37" s="74"/>
      <c r="Z37" s="74"/>
      <c r="AA37" s="92">
        <v>3599867.0</v>
      </c>
      <c r="AB37" s="85">
        <v>1196.8</v>
      </c>
      <c r="AC37" s="36">
        <f t="shared" ref="AC37:AD37" si="26">(AA37-AA38)*100/AA38</f>
        <v>10.26494275</v>
      </c>
      <c r="AD37" s="36">
        <f t="shared" si="26"/>
        <v>4.085856917</v>
      </c>
    </row>
    <row r="38">
      <c r="A38" s="94">
        <v>41497.0</v>
      </c>
      <c r="B38" s="90">
        <v>684840.0</v>
      </c>
      <c r="C38" s="91">
        <v>760380.0</v>
      </c>
      <c r="D38" s="91">
        <v>558720.0</v>
      </c>
      <c r="E38" s="91">
        <v>994560.0</v>
      </c>
      <c r="F38" s="91">
        <v>724978.0</v>
      </c>
      <c r="G38" s="91">
        <v>741150.0</v>
      </c>
      <c r="H38" s="91">
        <v>813400.0</v>
      </c>
      <c r="I38" s="91">
        <v>863360.0</v>
      </c>
      <c r="J38" s="91">
        <v>1052040.0</v>
      </c>
      <c r="K38" s="79">
        <v>7193428.0</v>
      </c>
      <c r="L38" s="85">
        <v>1285.86</v>
      </c>
      <c r="M38" s="42">
        <f t="shared" si="3"/>
        <v>0.01431715455</v>
      </c>
      <c r="N38" s="86">
        <f t="shared" si="4"/>
        <v>0.01631603754</v>
      </c>
      <c r="O38" s="51">
        <f t="shared" si="5"/>
        <v>0.001998882984</v>
      </c>
      <c r="P38" s="96">
        <v>41365.0</v>
      </c>
      <c r="Q38" s="41" t="s">
        <v>159</v>
      </c>
      <c r="R38" s="78" t="s">
        <v>970</v>
      </c>
      <c r="S38" s="78" t="s">
        <v>971</v>
      </c>
      <c r="T38" s="78" t="s">
        <v>972</v>
      </c>
      <c r="U38" s="78" t="s">
        <v>973</v>
      </c>
      <c r="V38" s="78" t="s">
        <v>974</v>
      </c>
      <c r="W38" s="78" t="s">
        <v>975</v>
      </c>
      <c r="X38" s="74"/>
      <c r="Y38" s="74"/>
      <c r="Z38" s="74"/>
      <c r="AA38" s="92">
        <v>3264743.0</v>
      </c>
      <c r="AB38" s="85">
        <v>1149.82</v>
      </c>
      <c r="AC38" s="36">
        <f t="shared" ref="AC38:AD38" si="27">(AA38-AA39)*100/AA39</f>
        <v>-4.224515408</v>
      </c>
      <c r="AD38" s="36">
        <f t="shared" si="27"/>
        <v>-0.3345815131</v>
      </c>
    </row>
    <row r="39">
      <c r="A39" s="94">
        <v>41466.0</v>
      </c>
      <c r="B39" s="90">
        <v>670384.0</v>
      </c>
      <c r="C39" s="91">
        <v>755040.0</v>
      </c>
      <c r="D39" s="91">
        <v>547560.0</v>
      </c>
      <c r="E39" s="91">
        <v>944720.0</v>
      </c>
      <c r="F39" s="91">
        <v>713726.0</v>
      </c>
      <c r="G39" s="91">
        <v>738234.0</v>
      </c>
      <c r="H39" s="91">
        <v>811440.0</v>
      </c>
      <c r="I39" s="91">
        <v>855360.0</v>
      </c>
      <c r="J39" s="91">
        <v>1041480.0</v>
      </c>
      <c r="K39" s="79">
        <v>7077944.0</v>
      </c>
      <c r="L39" s="85">
        <v>1267.71</v>
      </c>
      <c r="M39" s="42">
        <f t="shared" si="3"/>
        <v>-0.01767504572</v>
      </c>
      <c r="N39" s="86">
        <f t="shared" si="4"/>
        <v>-0.02029410788</v>
      </c>
      <c r="O39" s="51">
        <f t="shared" si="5"/>
        <v>-0.002619062158</v>
      </c>
      <c r="Q39" s="41" t="s">
        <v>170</v>
      </c>
      <c r="R39" s="78" t="s">
        <v>916</v>
      </c>
      <c r="S39" s="78" t="s">
        <v>917</v>
      </c>
      <c r="T39" s="78" t="s">
        <v>918</v>
      </c>
      <c r="U39" s="78" t="s">
        <v>919</v>
      </c>
      <c r="V39" s="78" t="s">
        <v>920</v>
      </c>
      <c r="W39" s="78" t="s">
        <v>921</v>
      </c>
      <c r="X39" s="74"/>
      <c r="Y39" s="74"/>
      <c r="Z39" s="74"/>
      <c r="AA39" s="92">
        <v>3408746.0</v>
      </c>
      <c r="AB39" s="85">
        <v>1153.68</v>
      </c>
    </row>
    <row r="40">
      <c r="A40" s="94">
        <v>41436.0</v>
      </c>
      <c r="B40" s="90">
        <v>673920.0</v>
      </c>
      <c r="C40" s="91">
        <v>779160.0</v>
      </c>
      <c r="D40" s="91">
        <v>550620.0</v>
      </c>
      <c r="E40" s="91">
        <v>967120.0</v>
      </c>
      <c r="F40" s="91">
        <v>729828.0</v>
      </c>
      <c r="G40" s="91">
        <v>768366.0</v>
      </c>
      <c r="H40" s="91">
        <v>813890.0</v>
      </c>
      <c r="I40" s="91">
        <v>870080.0</v>
      </c>
      <c r="J40" s="91">
        <v>1071576.0</v>
      </c>
      <c r="K40" s="79">
        <v>7224560.0</v>
      </c>
      <c r="L40" s="85">
        <v>1290.52</v>
      </c>
      <c r="M40" s="42">
        <f t="shared" si="3"/>
        <v>-0.0002246651327</v>
      </c>
      <c r="N40" s="86">
        <f t="shared" si="4"/>
        <v>-0.001201396329</v>
      </c>
      <c r="O40" s="51">
        <f t="shared" si="5"/>
        <v>-0.0009767311967</v>
      </c>
      <c r="P40" s="95">
        <v>41334.0</v>
      </c>
      <c r="Q40" s="41" t="s">
        <v>171</v>
      </c>
      <c r="R40" s="78" t="s">
        <v>922</v>
      </c>
      <c r="S40" s="78" t="s">
        <v>923</v>
      </c>
      <c r="T40" s="78" t="s">
        <v>924</v>
      </c>
      <c r="U40" s="78" t="s">
        <v>925</v>
      </c>
      <c r="V40" s="74"/>
      <c r="W40" s="74"/>
      <c r="X40" s="74"/>
      <c r="Y40" s="74"/>
      <c r="Z40" s="74"/>
      <c r="AA40" s="92">
        <v>2383320.0</v>
      </c>
      <c r="AB40" s="85">
        <v>1145.97</v>
      </c>
      <c r="AC40" s="36">
        <f t="shared" ref="AC40:AD40" si="28">(AA40-AA41)*100/AA41</f>
        <v>3.638469888</v>
      </c>
      <c r="AD40" s="36">
        <f t="shared" si="28"/>
        <v>3.842076171</v>
      </c>
    </row>
    <row r="41">
      <c r="A41" s="94">
        <v>41405.0</v>
      </c>
      <c r="B41" s="90">
        <v>657072.0</v>
      </c>
      <c r="C41" s="91">
        <v>790440.0</v>
      </c>
      <c r="D41" s="91">
        <v>557460.0</v>
      </c>
      <c r="E41" s="91">
        <v>966000.0</v>
      </c>
      <c r="F41" s="91">
        <v>755824.0</v>
      </c>
      <c r="G41" s="91">
        <v>761724.0</v>
      </c>
      <c r="H41" s="91">
        <v>811930.0</v>
      </c>
      <c r="I41" s="91">
        <v>866240.0</v>
      </c>
      <c r="J41" s="91">
        <v>1066560.0</v>
      </c>
      <c r="K41" s="79">
        <v>7233250.0</v>
      </c>
      <c r="L41" s="85">
        <v>1290.81</v>
      </c>
      <c r="M41" s="42">
        <f t="shared" si="3"/>
        <v>-0.007015762387</v>
      </c>
      <c r="N41" s="86">
        <f t="shared" si="4"/>
        <v>-0.003911231218</v>
      </c>
      <c r="O41" s="51">
        <f t="shared" si="5"/>
        <v>0.003104531169</v>
      </c>
      <c r="P41" s="96">
        <v>41306.0</v>
      </c>
      <c r="Q41" s="41" t="s">
        <v>183</v>
      </c>
      <c r="R41" s="78" t="s">
        <v>976</v>
      </c>
      <c r="S41" s="78" t="s">
        <v>977</v>
      </c>
      <c r="T41" s="78" t="s">
        <v>978</v>
      </c>
      <c r="U41" s="78" t="s">
        <v>979</v>
      </c>
      <c r="V41" s="74"/>
      <c r="W41" s="74"/>
      <c r="X41" s="74"/>
      <c r="Y41" s="74"/>
      <c r="Z41" s="74"/>
      <c r="AA41" s="92">
        <v>2299648.0</v>
      </c>
      <c r="AB41" s="85">
        <v>1103.57</v>
      </c>
      <c r="AC41" s="36">
        <f t="shared" ref="AC41:AD41" si="29">(AA41-AA42)*100/AA42</f>
        <v>2.242021679</v>
      </c>
      <c r="AD41" s="36">
        <f t="shared" si="29"/>
        <v>0.7835687997</v>
      </c>
    </row>
    <row r="42">
      <c r="A42" s="94">
        <v>41375.0</v>
      </c>
      <c r="B42" s="90">
        <v>671112.0</v>
      </c>
      <c r="C42" s="91">
        <v>796560.0</v>
      </c>
      <c r="D42" s="91">
        <v>544500.0</v>
      </c>
      <c r="E42" s="91">
        <v>964320.0</v>
      </c>
      <c r="F42" s="91">
        <v>751556.0</v>
      </c>
      <c r="G42" s="91">
        <v>756378.0</v>
      </c>
      <c r="H42" s="91">
        <v>821730.0</v>
      </c>
      <c r="I42" s="91">
        <v>881280.0</v>
      </c>
      <c r="J42" s="91">
        <v>1074216.0</v>
      </c>
      <c r="K42" s="79">
        <v>7261652.0</v>
      </c>
      <c r="L42" s="85">
        <v>1299.93</v>
      </c>
      <c r="M42" s="42">
        <f t="shared" si="3"/>
        <v>0.007143355208</v>
      </c>
      <c r="N42" s="86">
        <f t="shared" si="4"/>
        <v>0.003658095819</v>
      </c>
      <c r="O42" s="51">
        <f t="shared" si="5"/>
        <v>-0.003485259388</v>
      </c>
      <c r="P42" s="95">
        <v>41275.0</v>
      </c>
      <c r="Q42" s="41" t="s">
        <v>196</v>
      </c>
      <c r="R42" s="78" t="s">
        <v>980</v>
      </c>
      <c r="S42" s="78" t="s">
        <v>981</v>
      </c>
      <c r="T42" s="78" t="s">
        <v>982</v>
      </c>
      <c r="U42" s="78" t="s">
        <v>983</v>
      </c>
      <c r="V42" s="74"/>
      <c r="W42" s="74"/>
      <c r="X42" s="74"/>
      <c r="Y42" s="74"/>
      <c r="Z42" s="74"/>
      <c r="AA42" s="92">
        <v>2249220.0</v>
      </c>
      <c r="AB42" s="85">
        <v>1094.99</v>
      </c>
      <c r="AC42" s="36">
        <f t="shared" ref="AC42:AD42" si="30">(AA42-AA43)*100/AA43</f>
        <v>12.50352633</v>
      </c>
      <c r="AD42" s="36">
        <f t="shared" si="30"/>
        <v>7.306723636</v>
      </c>
    </row>
    <row r="43">
      <c r="A43" s="94">
        <v>41285.0</v>
      </c>
      <c r="B43" s="90">
        <v>671216.0</v>
      </c>
      <c r="C43" s="91">
        <v>784080.0</v>
      </c>
      <c r="D43" s="91">
        <v>531000.0</v>
      </c>
      <c r="E43" s="91">
        <v>959280.0</v>
      </c>
      <c r="F43" s="91">
        <v>735939.0</v>
      </c>
      <c r="G43" s="91">
        <v>761886.0</v>
      </c>
      <c r="H43" s="91">
        <v>833000.0</v>
      </c>
      <c r="I43" s="91">
        <v>888000.0</v>
      </c>
      <c r="J43" s="91">
        <v>1070784.0</v>
      </c>
      <c r="K43" s="79">
        <v>7235185.0</v>
      </c>
      <c r="L43" s="85">
        <v>1290.71</v>
      </c>
      <c r="M43" s="42">
        <f t="shared" si="3"/>
        <v>0.001186800912</v>
      </c>
      <c r="N43" s="86">
        <f t="shared" si="4"/>
        <v>-0.002464064463</v>
      </c>
      <c r="O43" s="51">
        <f t="shared" si="5"/>
        <v>-0.003650865375</v>
      </c>
      <c r="Q43" s="41" t="s">
        <v>53</v>
      </c>
      <c r="R43" s="78" t="s">
        <v>926</v>
      </c>
      <c r="S43" s="78" t="s">
        <v>927</v>
      </c>
      <c r="T43" s="78" t="s">
        <v>928</v>
      </c>
      <c r="U43" s="78" t="s">
        <v>929</v>
      </c>
      <c r="V43" s="74"/>
      <c r="W43" s="74"/>
      <c r="X43" s="74"/>
      <c r="Y43" s="74"/>
      <c r="Z43" s="74"/>
      <c r="AA43" s="92">
        <v>1999244.0</v>
      </c>
      <c r="AB43" s="85">
        <v>1020.43</v>
      </c>
    </row>
    <row r="44">
      <c r="A44" s="81" t="s">
        <v>79</v>
      </c>
      <c r="B44" s="90">
        <v>653640.0</v>
      </c>
      <c r="C44" s="91">
        <v>783240.0</v>
      </c>
      <c r="D44" s="91">
        <v>503100.0</v>
      </c>
      <c r="E44" s="91">
        <v>946960.0</v>
      </c>
      <c r="F44" s="91">
        <v>756697.0</v>
      </c>
      <c r="G44" s="91">
        <v>784080.0</v>
      </c>
      <c r="H44" s="91">
        <v>859460.0</v>
      </c>
      <c r="I44" s="91">
        <v>895360.0</v>
      </c>
      <c r="J44" s="91">
        <v>1070520.0</v>
      </c>
      <c r="K44" s="79">
        <v>7253057.0</v>
      </c>
      <c r="L44" s="85">
        <v>1289.18</v>
      </c>
      <c r="M44" s="42">
        <f t="shared" si="3"/>
        <v>-0.001316931086</v>
      </c>
      <c r="N44" s="86">
        <f t="shared" si="4"/>
        <v>0.000631166636</v>
      </c>
      <c r="O44" s="51">
        <f t="shared" si="5"/>
        <v>0.001948097722</v>
      </c>
      <c r="R44" s="11" t="s">
        <v>38</v>
      </c>
      <c r="S44" s="11" t="s">
        <v>984</v>
      </c>
      <c r="T44" s="11" t="s">
        <v>985</v>
      </c>
    </row>
    <row r="45">
      <c r="A45" s="81" t="s">
        <v>80</v>
      </c>
      <c r="B45" s="90">
        <v>648752.0</v>
      </c>
      <c r="C45" s="91">
        <v>780720.0</v>
      </c>
      <c r="D45" s="91">
        <v>507060.0</v>
      </c>
      <c r="E45" s="91">
        <v>954800.0</v>
      </c>
      <c r="F45" s="91">
        <v>774060.0</v>
      </c>
      <c r="G45" s="91">
        <v>777924.0</v>
      </c>
      <c r="H45" s="91">
        <v>850150.0</v>
      </c>
      <c r="I45" s="91">
        <v>886080.0</v>
      </c>
      <c r="J45" s="91">
        <v>1068936.0</v>
      </c>
      <c r="K45" s="79">
        <v>7248482.0</v>
      </c>
      <c r="L45" s="85">
        <v>1290.88</v>
      </c>
      <c r="M45" s="42">
        <f t="shared" si="3"/>
        <v>-0.006854953492</v>
      </c>
      <c r="N45" s="86">
        <f t="shared" si="4"/>
        <v>-0.01324274139</v>
      </c>
      <c r="O45" s="51">
        <f t="shared" si="5"/>
        <v>-0.006387787898</v>
      </c>
      <c r="R45" s="95">
        <v>41609.0</v>
      </c>
      <c r="S45" s="36">
        <v>6.547829838546139</v>
      </c>
      <c r="T45" s="36">
        <v>2.9405450167921536</v>
      </c>
    </row>
    <row r="46">
      <c r="A46" s="81" t="s">
        <v>81</v>
      </c>
      <c r="B46" s="90">
        <v>658008.0</v>
      </c>
      <c r="C46" s="91">
        <v>788820.0</v>
      </c>
      <c r="D46" s="91">
        <v>506520.0</v>
      </c>
      <c r="E46" s="91">
        <v>971600.0</v>
      </c>
      <c r="F46" s="91">
        <v>820814.0</v>
      </c>
      <c r="G46" s="91">
        <v>785376.0</v>
      </c>
      <c r="H46" s="91">
        <v>848190.0</v>
      </c>
      <c r="I46" s="91">
        <v>892480.0</v>
      </c>
      <c r="J46" s="91">
        <v>1073952.0</v>
      </c>
      <c r="K46" s="79">
        <v>7345760.0</v>
      </c>
      <c r="L46" s="85">
        <v>1299.79</v>
      </c>
      <c r="M46" s="42">
        <f t="shared" si="3"/>
        <v>0.004396878139</v>
      </c>
      <c r="N46" s="86">
        <f t="shared" si="4"/>
        <v>0.004599069683</v>
      </c>
      <c r="O46" s="51">
        <f t="shared" si="5"/>
        <v>0.0002021915437</v>
      </c>
      <c r="R46" s="95">
        <v>41579.0</v>
      </c>
      <c r="S46" s="36">
        <v>1.3036296281691981</v>
      </c>
      <c r="T46" s="36">
        <v>1.1635303060860391</v>
      </c>
    </row>
    <row r="47">
      <c r="A47" s="81" t="s">
        <v>82</v>
      </c>
      <c r="B47" s="90">
        <v>650000.0</v>
      </c>
      <c r="C47" s="91">
        <v>785340.0</v>
      </c>
      <c r="D47" s="91">
        <v>507420.0</v>
      </c>
      <c r="E47" s="91">
        <v>963760.0</v>
      </c>
      <c r="F47" s="91">
        <v>806749.0</v>
      </c>
      <c r="G47" s="91">
        <v>790560.0</v>
      </c>
      <c r="H47" s="91">
        <v>850150.0</v>
      </c>
      <c r="I47" s="91">
        <v>882880.0</v>
      </c>
      <c r="J47" s="91">
        <v>1075272.0</v>
      </c>
      <c r="K47" s="79">
        <v>7312131.0</v>
      </c>
      <c r="L47" s="85">
        <v>1294.1</v>
      </c>
      <c r="M47" s="42">
        <f t="shared" si="3"/>
        <v>-0.0007721411474</v>
      </c>
      <c r="N47" s="86">
        <f t="shared" si="4"/>
        <v>-0.003176092359</v>
      </c>
      <c r="O47" s="51">
        <f t="shared" si="5"/>
        <v>-0.002403951212</v>
      </c>
      <c r="R47" s="95">
        <v>41548.0</v>
      </c>
      <c r="S47" s="36">
        <v>3.061131694125263</v>
      </c>
      <c r="T47" s="36">
        <v>3.6443301041122447</v>
      </c>
    </row>
    <row r="48">
      <c r="A48" s="81" t="s">
        <v>83</v>
      </c>
      <c r="B48" s="90">
        <v>666952.0</v>
      </c>
      <c r="C48" s="91">
        <v>795540.0</v>
      </c>
      <c r="D48" s="91">
        <v>516960.0</v>
      </c>
      <c r="E48" s="91">
        <v>969360.0</v>
      </c>
      <c r="F48" s="91">
        <v>814315.0</v>
      </c>
      <c r="G48" s="91">
        <v>774360.0</v>
      </c>
      <c r="H48" s="91">
        <v>848190.0</v>
      </c>
      <c r="I48" s="91">
        <v>877120.0</v>
      </c>
      <c r="J48" s="91">
        <v>1072632.0</v>
      </c>
      <c r="K48" s="79">
        <v>7335429.0</v>
      </c>
      <c r="L48" s="85">
        <v>1295.1</v>
      </c>
      <c r="M48" s="42">
        <f t="shared" si="3"/>
        <v>0.002919470623</v>
      </c>
      <c r="N48" s="86">
        <f t="shared" si="4"/>
        <v>0.009490999954</v>
      </c>
      <c r="O48" s="51">
        <f t="shared" si="5"/>
        <v>0.006571529331</v>
      </c>
      <c r="R48" s="11" t="s">
        <v>947</v>
      </c>
      <c r="S48" s="36">
        <v>7.717981217757568</v>
      </c>
      <c r="T48" s="36">
        <v>3.5668800412875843</v>
      </c>
    </row>
    <row r="49">
      <c r="A49" s="81" t="s">
        <v>84</v>
      </c>
      <c r="B49" s="90">
        <v>682552.0</v>
      </c>
      <c r="C49" s="91">
        <v>795900.0</v>
      </c>
      <c r="D49" s="91">
        <v>518220.0</v>
      </c>
      <c r="E49" s="91">
        <v>941360.0</v>
      </c>
      <c r="F49" s="91">
        <v>802093.0</v>
      </c>
      <c r="G49" s="91">
        <v>752976.0</v>
      </c>
      <c r="H49" s="91">
        <v>847210.0</v>
      </c>
      <c r="I49" s="91">
        <v>861440.0</v>
      </c>
      <c r="J49" s="91">
        <v>1064712.0</v>
      </c>
      <c r="K49" s="79">
        <v>7266463.0</v>
      </c>
      <c r="L49" s="85">
        <v>1291.33</v>
      </c>
      <c r="M49" s="42">
        <f t="shared" si="3"/>
        <v>0.001760973112</v>
      </c>
      <c r="N49" s="86">
        <f t="shared" si="4"/>
        <v>0.001738938872</v>
      </c>
      <c r="O49" s="51">
        <f t="shared" si="5"/>
        <v>-0.00002203423988</v>
      </c>
      <c r="R49" s="95">
        <v>41487.0</v>
      </c>
      <c r="S49" s="36">
        <v>3.37830950016027</v>
      </c>
      <c r="T49" s="36">
        <v>-1.7766912498160368</v>
      </c>
    </row>
    <row r="50">
      <c r="A50" s="81" t="s">
        <v>85</v>
      </c>
      <c r="B50" s="90">
        <v>681200.0</v>
      </c>
      <c r="C50" s="91">
        <v>794460.0</v>
      </c>
      <c r="D50" s="91">
        <v>521460.0</v>
      </c>
      <c r="E50" s="91">
        <v>971040.0</v>
      </c>
      <c r="F50" s="91">
        <v>787543.0</v>
      </c>
      <c r="G50" s="91">
        <v>752166.0</v>
      </c>
      <c r="H50" s="91">
        <v>839860.0</v>
      </c>
      <c r="I50" s="91">
        <v>843520.0</v>
      </c>
      <c r="J50" s="91">
        <v>1062600.0</v>
      </c>
      <c r="K50" s="79">
        <v>7253849.0</v>
      </c>
      <c r="L50" s="85">
        <v>1289.06</v>
      </c>
      <c r="M50" s="42">
        <f t="shared" si="3"/>
        <v>-0.006535443994</v>
      </c>
      <c r="N50" s="86">
        <f t="shared" si="4"/>
        <v>-0.005760922603</v>
      </c>
      <c r="O50" s="51">
        <f t="shared" si="5"/>
        <v>0.0007745213911</v>
      </c>
      <c r="R50" s="96">
        <v>41456.0</v>
      </c>
      <c r="S50" s="36">
        <v>8.034187150675846</v>
      </c>
      <c r="T50" s="36">
        <v>5.361727055012837</v>
      </c>
    </row>
    <row r="51">
      <c r="A51" s="81" t="s">
        <v>86</v>
      </c>
      <c r="B51" s="90">
        <v>679744.0</v>
      </c>
      <c r="C51" s="91">
        <v>781680.0</v>
      </c>
      <c r="D51" s="91">
        <v>527400.0</v>
      </c>
      <c r="E51" s="91">
        <v>976640.0</v>
      </c>
      <c r="F51" s="91">
        <v>804324.0</v>
      </c>
      <c r="G51" s="91">
        <v>755892.0</v>
      </c>
      <c r="H51" s="91">
        <v>854560.0</v>
      </c>
      <c r="I51" s="91">
        <v>855680.0</v>
      </c>
      <c r="J51" s="91">
        <v>1059960.0</v>
      </c>
      <c r="K51" s="79">
        <v>7295880.0</v>
      </c>
      <c r="L51" s="85">
        <v>1297.54</v>
      </c>
      <c r="M51" s="42">
        <f t="shared" si="3"/>
        <v>0.005486415697</v>
      </c>
      <c r="N51" s="86">
        <f t="shared" si="4"/>
        <v>-0.002339263013</v>
      </c>
      <c r="O51" s="51">
        <f t="shared" si="5"/>
        <v>-0.007825678709</v>
      </c>
      <c r="R51" s="95">
        <v>41426.0</v>
      </c>
      <c r="S51" s="36">
        <v>-2.4428680281799298</v>
      </c>
      <c r="T51" s="36">
        <v>-2.852606951871647</v>
      </c>
    </row>
    <row r="52">
      <c r="A52" s="81" t="s">
        <v>87</v>
      </c>
      <c r="B52" s="90">
        <v>684216.0</v>
      </c>
      <c r="C52" s="91">
        <v>813600.0</v>
      </c>
      <c r="D52" s="91">
        <v>515160.0</v>
      </c>
      <c r="E52" s="91">
        <v>976080.0</v>
      </c>
      <c r="F52" s="91">
        <v>824209.0</v>
      </c>
      <c r="G52" s="91">
        <v>747306.0</v>
      </c>
      <c r="H52" s="91">
        <v>850640.0</v>
      </c>
      <c r="I52" s="91">
        <v>847360.0</v>
      </c>
      <c r="J52" s="91">
        <v>1054416.0</v>
      </c>
      <c r="K52" s="79">
        <v>7312987.0</v>
      </c>
      <c r="L52" s="85">
        <v>1290.46</v>
      </c>
      <c r="M52" s="42">
        <f t="shared" si="3"/>
        <v>-0.0001007291239</v>
      </c>
      <c r="N52" s="86">
        <f t="shared" si="4"/>
        <v>0.0009593513695</v>
      </c>
      <c r="O52" s="51">
        <f t="shared" si="5"/>
        <v>0.001060080493</v>
      </c>
      <c r="R52" s="96">
        <v>41395.0</v>
      </c>
      <c r="S52" s="36">
        <v>10.26494275353374</v>
      </c>
      <c r="T52" s="36">
        <v>4.085856916734795</v>
      </c>
    </row>
    <row r="53">
      <c r="A53" s="81" t="s">
        <v>88</v>
      </c>
      <c r="B53" s="90">
        <v>683592.0</v>
      </c>
      <c r="C53" s="91">
        <v>805920.0</v>
      </c>
      <c r="D53" s="91">
        <v>523080.0</v>
      </c>
      <c r="E53" s="91">
        <v>979440.0</v>
      </c>
      <c r="F53" s="91">
        <v>821978.0</v>
      </c>
      <c r="G53" s="91">
        <v>750870.0</v>
      </c>
      <c r="H53" s="91">
        <v>851130.0</v>
      </c>
      <c r="I53" s="91">
        <v>838720.0</v>
      </c>
      <c r="J53" s="91">
        <v>1051248.0</v>
      </c>
      <c r="K53" s="79">
        <v>7305978.0</v>
      </c>
      <c r="L53" s="85">
        <v>1290.59</v>
      </c>
      <c r="M53" s="42">
        <f t="shared" si="3"/>
        <v>0.008564975813</v>
      </c>
      <c r="N53" s="86">
        <f t="shared" si="4"/>
        <v>0.009342594925</v>
      </c>
      <c r="O53" s="51">
        <f t="shared" si="5"/>
        <v>0.0007776191112</v>
      </c>
      <c r="R53" s="96">
        <v>41365.0</v>
      </c>
      <c r="S53" s="36">
        <v>-4.224515408305576</v>
      </c>
      <c r="T53" s="36">
        <v>-0.33458151307122663</v>
      </c>
    </row>
    <row r="54">
      <c r="A54" s="81" t="s">
        <v>89</v>
      </c>
      <c r="B54" s="90">
        <v>682344.0</v>
      </c>
      <c r="C54" s="91">
        <v>795000.0</v>
      </c>
      <c r="D54" s="91">
        <v>510300.0</v>
      </c>
      <c r="E54" s="91">
        <v>969920.0</v>
      </c>
      <c r="F54" s="91">
        <v>809853.0</v>
      </c>
      <c r="G54" s="91">
        <v>745686.0</v>
      </c>
      <c r="H54" s="91">
        <v>833490.0</v>
      </c>
      <c r="I54" s="91">
        <v>848960.0</v>
      </c>
      <c r="J54" s="91">
        <v>1042800.0</v>
      </c>
      <c r="K54" s="79">
        <v>7238353.0</v>
      </c>
      <c r="L54" s="85">
        <v>1279.63</v>
      </c>
      <c r="M54" s="42">
        <f t="shared" si="3"/>
        <v>0.008241606719</v>
      </c>
      <c r="N54" s="86">
        <f t="shared" si="4"/>
        <v>0.004541867702</v>
      </c>
      <c r="O54" s="51">
        <f t="shared" si="5"/>
        <v>-0.003699739018</v>
      </c>
      <c r="R54" s="95">
        <v>41334.0</v>
      </c>
      <c r="S54" s="36">
        <v>3.6384698875654014</v>
      </c>
      <c r="T54" s="36">
        <v>3.842076170972398</v>
      </c>
    </row>
    <row r="55">
      <c r="A55" s="81" t="s">
        <v>90</v>
      </c>
      <c r="B55" s="90">
        <v>680784.0</v>
      </c>
      <c r="C55" s="91">
        <v>792360.0</v>
      </c>
      <c r="D55" s="91">
        <v>509040.0</v>
      </c>
      <c r="E55" s="91">
        <v>971600.0</v>
      </c>
      <c r="F55" s="91">
        <v>806846.0</v>
      </c>
      <c r="G55" s="91">
        <v>734346.0</v>
      </c>
      <c r="H55" s="91">
        <v>835450.0</v>
      </c>
      <c r="I55" s="91">
        <v>840320.0</v>
      </c>
      <c r="J55" s="91">
        <v>1034880.0</v>
      </c>
      <c r="K55" s="79">
        <v>7205626.0</v>
      </c>
      <c r="L55" s="85">
        <v>1269.17</v>
      </c>
      <c r="M55" s="42">
        <f t="shared" si="3"/>
        <v>0.01254946388</v>
      </c>
      <c r="N55" s="86">
        <f t="shared" si="4"/>
        <v>0.01830270117</v>
      </c>
      <c r="O55" s="51">
        <f t="shared" si="5"/>
        <v>0.005753237296</v>
      </c>
      <c r="R55" s="96">
        <v>41306.0</v>
      </c>
      <c r="S55" s="36">
        <v>2.2420216786263683</v>
      </c>
      <c r="T55" s="36">
        <v>0.7835687997150592</v>
      </c>
    </row>
    <row r="56">
      <c r="A56" s="81" t="s">
        <v>91</v>
      </c>
      <c r="B56" s="90">
        <v>679016.0</v>
      </c>
      <c r="C56" s="91">
        <v>778140.0</v>
      </c>
      <c r="D56" s="91">
        <v>501840.0</v>
      </c>
      <c r="E56" s="91">
        <v>945280.0</v>
      </c>
      <c r="F56" s="91">
        <v>777552.0</v>
      </c>
      <c r="G56" s="91">
        <v>725274.0</v>
      </c>
      <c r="H56" s="91">
        <v>818300.0</v>
      </c>
      <c r="I56" s="91">
        <v>836160.0</v>
      </c>
      <c r="J56" s="91">
        <v>1014552.0</v>
      </c>
      <c r="K56" s="79">
        <v>7076114.0</v>
      </c>
      <c r="L56" s="85">
        <v>1253.44</v>
      </c>
      <c r="M56" s="42">
        <f t="shared" si="3"/>
        <v>-0.01000702941</v>
      </c>
      <c r="N56" s="86">
        <f t="shared" si="4"/>
        <v>-0.001533093297</v>
      </c>
      <c r="O56" s="51">
        <f t="shared" si="5"/>
        <v>0.008473936108</v>
      </c>
      <c r="R56" s="95">
        <v>41275.0</v>
      </c>
      <c r="S56" s="36">
        <v>12.503526332953857</v>
      </c>
      <c r="T56" s="36">
        <v>7.306723636114193</v>
      </c>
    </row>
    <row r="57">
      <c r="A57" s="81" t="s">
        <v>92</v>
      </c>
      <c r="B57" s="90">
        <v>676936.0</v>
      </c>
      <c r="C57" s="91">
        <v>785160.0</v>
      </c>
      <c r="D57" s="91">
        <v>496620.0</v>
      </c>
      <c r="E57" s="91">
        <v>947520.0</v>
      </c>
      <c r="F57" s="91">
        <v>778425.0</v>
      </c>
      <c r="G57" s="91">
        <v>725598.0</v>
      </c>
      <c r="H57" s="91">
        <v>823200.0</v>
      </c>
      <c r="I57" s="91">
        <v>837120.0</v>
      </c>
      <c r="J57" s="91">
        <v>1016400.0</v>
      </c>
      <c r="K57" s="79">
        <v>7086979.0</v>
      </c>
      <c r="L57" s="85">
        <v>1266.11</v>
      </c>
      <c r="M57" s="42">
        <f t="shared" si="3"/>
        <v>0.003893117666</v>
      </c>
      <c r="N57" s="86">
        <f t="shared" si="4"/>
        <v>-0.001050682979</v>
      </c>
      <c r="O57" s="51">
        <f t="shared" si="5"/>
        <v>-0.004943800645</v>
      </c>
    </row>
    <row r="58">
      <c r="A58" s="93">
        <v>41588.0</v>
      </c>
      <c r="B58" s="90">
        <v>682552.0</v>
      </c>
      <c r="C58" s="91">
        <v>779760.0</v>
      </c>
      <c r="D58" s="91">
        <v>496440.0</v>
      </c>
      <c r="E58" s="91">
        <v>952000.0</v>
      </c>
      <c r="F58" s="91">
        <v>776291.0</v>
      </c>
      <c r="G58" s="91">
        <v>731268.0</v>
      </c>
      <c r="H58" s="91">
        <v>825650.0</v>
      </c>
      <c r="I58" s="91">
        <v>833280.0</v>
      </c>
      <c r="J58" s="91">
        <v>1017192.0</v>
      </c>
      <c r="K58" s="79">
        <v>7094433.0</v>
      </c>
      <c r="L58" s="85">
        <v>1261.2</v>
      </c>
      <c r="M58" s="42">
        <f t="shared" si="3"/>
        <v>0.008919643214</v>
      </c>
      <c r="N58" s="86">
        <f t="shared" si="4"/>
        <v>0.01108289576</v>
      </c>
      <c r="O58" s="51">
        <f t="shared" si="5"/>
        <v>0.002163252542</v>
      </c>
    </row>
    <row r="59">
      <c r="A59" s="93">
        <v>41557.0</v>
      </c>
      <c r="B59" s="90">
        <v>675168.0</v>
      </c>
      <c r="C59" s="91">
        <v>772080.0</v>
      </c>
      <c r="D59" s="91">
        <v>491400.0</v>
      </c>
      <c r="E59" s="91">
        <v>938000.0</v>
      </c>
      <c r="F59" s="91">
        <v>773284.0</v>
      </c>
      <c r="G59" s="91">
        <v>716526.0</v>
      </c>
      <c r="H59" s="91">
        <v>811930.0</v>
      </c>
      <c r="I59" s="91">
        <v>828480.0</v>
      </c>
      <c r="J59" s="91">
        <v>1009800.0</v>
      </c>
      <c r="K59" s="79">
        <v>7016668.0</v>
      </c>
      <c r="L59" s="85">
        <v>1250.05</v>
      </c>
      <c r="M59" s="42">
        <f t="shared" si="3"/>
        <v>0.02223476113</v>
      </c>
      <c r="N59" s="86">
        <f t="shared" si="4"/>
        <v>0.02377810526</v>
      </c>
      <c r="O59" s="51">
        <f t="shared" si="5"/>
        <v>0.001543344123</v>
      </c>
    </row>
    <row r="60">
      <c r="A60" s="94">
        <v>41527.0</v>
      </c>
      <c r="B60" s="90">
        <v>664352.0</v>
      </c>
      <c r="C60" s="91">
        <v>745860.0</v>
      </c>
      <c r="D60" s="91">
        <v>481500.0</v>
      </c>
      <c r="E60" s="91">
        <v>910560.0</v>
      </c>
      <c r="F60" s="91">
        <v>744766.0</v>
      </c>
      <c r="G60" s="91">
        <v>710694.0</v>
      </c>
      <c r="H60" s="91">
        <v>791840.0</v>
      </c>
      <c r="I60" s="91">
        <v>818880.0</v>
      </c>
      <c r="J60" s="91">
        <v>985248.0</v>
      </c>
      <c r="K60" s="79">
        <v>6853700.0</v>
      </c>
      <c r="L60" s="85">
        <v>1222.86</v>
      </c>
      <c r="M60" s="42">
        <f t="shared" si="3"/>
        <v>-0.002398433676</v>
      </c>
      <c r="N60" s="86">
        <f t="shared" si="4"/>
        <v>0.000729042723</v>
      </c>
      <c r="O60" s="51">
        <f t="shared" si="5"/>
        <v>0.003127476399</v>
      </c>
    </row>
    <row r="61">
      <c r="A61" s="94">
        <v>41496.0</v>
      </c>
      <c r="B61" s="90">
        <v>670800.0</v>
      </c>
      <c r="C61" s="91">
        <v>753540.0</v>
      </c>
      <c r="D61" s="91">
        <v>482400.0</v>
      </c>
      <c r="E61" s="91">
        <v>906640.0</v>
      </c>
      <c r="F61" s="91">
        <v>750101.0</v>
      </c>
      <c r="G61" s="91">
        <v>710694.0</v>
      </c>
      <c r="H61" s="91">
        <v>783020.0</v>
      </c>
      <c r="I61" s="91">
        <v>819200.0</v>
      </c>
      <c r="J61" s="91">
        <v>972312.0</v>
      </c>
      <c r="K61" s="79">
        <v>6848707.0</v>
      </c>
      <c r="L61" s="85">
        <v>1225.8</v>
      </c>
      <c r="M61" s="42">
        <f t="shared" si="3"/>
        <v>-0.01320238287</v>
      </c>
      <c r="N61" s="86">
        <f t="shared" si="4"/>
        <v>-0.02244741737</v>
      </c>
      <c r="O61" s="51">
        <f t="shared" si="5"/>
        <v>-0.009245034499</v>
      </c>
      <c r="R61" s="11" t="s">
        <v>2</v>
      </c>
      <c r="S61" s="11" t="s">
        <v>1</v>
      </c>
    </row>
    <row r="62">
      <c r="A62" s="94">
        <v>41465.0</v>
      </c>
      <c r="B62" s="90">
        <v>682552.0</v>
      </c>
      <c r="C62" s="91">
        <v>777240.0</v>
      </c>
      <c r="D62" s="91">
        <v>486720.0</v>
      </c>
      <c r="E62" s="91">
        <v>938560.0</v>
      </c>
      <c r="F62" s="91">
        <v>762905.0</v>
      </c>
      <c r="G62" s="91">
        <v>728838.0</v>
      </c>
      <c r="H62" s="91">
        <v>807030.0</v>
      </c>
      <c r="I62" s="91">
        <v>823680.0</v>
      </c>
      <c r="J62" s="91">
        <v>998448.0</v>
      </c>
      <c r="K62" s="79">
        <v>7005973.0</v>
      </c>
      <c r="L62" s="85">
        <v>1242.2</v>
      </c>
      <c r="M62" s="42">
        <f t="shared" si="3"/>
        <v>-0.01054610336</v>
      </c>
      <c r="N62" s="86">
        <f t="shared" si="4"/>
        <v>-0.01981887425</v>
      </c>
      <c r="O62" s="51">
        <f t="shared" si="5"/>
        <v>-0.009272770895</v>
      </c>
      <c r="Q62" s="11" t="s">
        <v>5</v>
      </c>
      <c r="R62" s="97">
        <f>SUM(B255:E255,F195:G195,H131:I131,J67)</f>
        <v>5509070</v>
      </c>
    </row>
    <row r="63">
      <c r="A63" s="94">
        <v>41374.0</v>
      </c>
      <c r="B63" s="90">
        <v>698776.0</v>
      </c>
      <c r="C63" s="91">
        <v>803460.0</v>
      </c>
      <c r="D63" s="91">
        <v>497880.0</v>
      </c>
      <c r="E63" s="91">
        <v>959280.0</v>
      </c>
      <c r="F63" s="91">
        <v>787155.0</v>
      </c>
      <c r="G63" s="91">
        <v>735156.0</v>
      </c>
      <c r="H63" s="91">
        <v>820260.0</v>
      </c>
      <c r="I63" s="91">
        <v>832960.0</v>
      </c>
      <c r="J63" s="91">
        <v>1012704.0</v>
      </c>
      <c r="K63" s="79">
        <v>7147631.0</v>
      </c>
      <c r="L63" s="85">
        <v>1255.44</v>
      </c>
      <c r="M63" s="42">
        <f t="shared" si="3"/>
        <v>0.006034088997</v>
      </c>
      <c r="N63" s="86">
        <f t="shared" si="4"/>
        <v>0.01203202253</v>
      </c>
      <c r="O63" s="51">
        <f t="shared" si="5"/>
        <v>0.005997933531</v>
      </c>
      <c r="Q63" s="11" t="s">
        <v>7</v>
      </c>
      <c r="R63" s="97">
        <f>K3</f>
        <v>7828719</v>
      </c>
    </row>
    <row r="64">
      <c r="A64" s="94">
        <v>41343.0</v>
      </c>
      <c r="B64" s="90">
        <v>682760.0</v>
      </c>
      <c r="C64" s="91">
        <v>775920.0</v>
      </c>
      <c r="D64" s="91">
        <v>492840.0</v>
      </c>
      <c r="E64" s="91">
        <v>944720.0</v>
      </c>
      <c r="F64" s="91">
        <v>774351.0</v>
      </c>
      <c r="G64" s="91">
        <v>736776.0</v>
      </c>
      <c r="H64" s="91">
        <v>812910.0</v>
      </c>
      <c r="I64" s="91">
        <v>836800.0</v>
      </c>
      <c r="J64" s="91">
        <v>1005576.0</v>
      </c>
      <c r="K64" s="79">
        <v>7062653.0</v>
      </c>
      <c r="L64" s="85">
        <v>1247.91</v>
      </c>
      <c r="M64" s="42">
        <f t="shared" si="3"/>
        <v>-0.008328101781</v>
      </c>
      <c r="N64" s="86">
        <f t="shared" si="4"/>
        <v>-0.0006572526021</v>
      </c>
      <c r="O64" s="51">
        <f t="shared" si="5"/>
        <v>0.007670849179</v>
      </c>
      <c r="Q64" s="11" t="s">
        <v>9</v>
      </c>
      <c r="R64" s="51">
        <f>(R63-R62)/R62</f>
        <v>0.4210599974</v>
      </c>
      <c r="S64" s="51">
        <f>(L3-L255)/L255</f>
        <v>0.3156512451</v>
      </c>
    </row>
    <row r="65">
      <c r="A65" s="94">
        <v>41315.0</v>
      </c>
      <c r="B65" s="90">
        <v>690664.0</v>
      </c>
      <c r="C65" s="91">
        <v>768600.0</v>
      </c>
      <c r="D65" s="91">
        <v>490500.0</v>
      </c>
      <c r="E65" s="91">
        <v>934080.0</v>
      </c>
      <c r="F65" s="91">
        <v>757764.0</v>
      </c>
      <c r="G65" s="91">
        <v>749088.0</v>
      </c>
      <c r="H65" s="91">
        <v>817810.0</v>
      </c>
      <c r="I65" s="91">
        <v>841600.0</v>
      </c>
      <c r="J65" s="91">
        <v>1017192.0</v>
      </c>
      <c r="K65" s="79">
        <v>7067298.0</v>
      </c>
      <c r="L65" s="85">
        <v>1258.39</v>
      </c>
      <c r="M65" s="42">
        <f t="shared" si="3"/>
        <v>-0.003152799892</v>
      </c>
      <c r="N65" s="86">
        <f t="shared" si="4"/>
        <v>-0.004028532597</v>
      </c>
      <c r="O65" s="51">
        <f t="shared" si="5"/>
        <v>-0.0008757327049</v>
      </c>
      <c r="R65" s="51"/>
      <c r="S65" s="51"/>
    </row>
    <row r="66">
      <c r="A66" s="94">
        <v>41284.0</v>
      </c>
      <c r="B66" s="90">
        <v>693368.0</v>
      </c>
      <c r="C66" s="91">
        <v>781500.0</v>
      </c>
      <c r="D66" s="91">
        <v>491940.0</v>
      </c>
      <c r="E66" s="91">
        <v>940800.0</v>
      </c>
      <c r="F66" s="91">
        <v>760092.0</v>
      </c>
      <c r="G66" s="91">
        <v>742446.0</v>
      </c>
      <c r="H66" s="91">
        <v>825650.0</v>
      </c>
      <c r="I66" s="91">
        <v>844480.0</v>
      </c>
      <c r="J66" s="91">
        <v>1015608.0</v>
      </c>
      <c r="K66" s="79">
        <v>7095884.0</v>
      </c>
      <c r="L66" s="85">
        <v>1262.37</v>
      </c>
      <c r="M66" s="42">
        <f t="shared" si="3"/>
        <v>0.01488925514</v>
      </c>
      <c r="N66" s="86">
        <f t="shared" si="4"/>
        <v>0.00827807559</v>
      </c>
      <c r="O66" s="51">
        <f t="shared" si="5"/>
        <v>-0.006611179546</v>
      </c>
      <c r="Q66" s="11" t="s">
        <v>12</v>
      </c>
      <c r="R66" s="51">
        <f t="shared" ref="R66:S66" si="31">R64/252</f>
        <v>0.001670873006</v>
      </c>
      <c r="S66" s="51">
        <f t="shared" si="31"/>
        <v>0.001252584306</v>
      </c>
    </row>
    <row r="67">
      <c r="A67" s="81" t="s">
        <v>93</v>
      </c>
      <c r="B67" s="90">
        <v>691392.0</v>
      </c>
      <c r="C67" s="91">
        <v>772680.0</v>
      </c>
      <c r="D67" s="91">
        <v>482400.0</v>
      </c>
      <c r="E67" s="91">
        <v>924000.0</v>
      </c>
      <c r="F67" s="91">
        <v>737976.0</v>
      </c>
      <c r="G67" s="91">
        <v>737586.0</v>
      </c>
      <c r="H67" s="91">
        <v>838880.0</v>
      </c>
      <c r="I67" s="91">
        <v>846080.0</v>
      </c>
      <c r="J67" s="91">
        <v>1006632.0</v>
      </c>
      <c r="K67" s="79">
        <v>7037626.0</v>
      </c>
      <c r="L67" s="85">
        <v>1243.85</v>
      </c>
      <c r="M67" s="42">
        <f t="shared" si="3"/>
        <v>-0.0002652349339</v>
      </c>
      <c r="N67" s="86">
        <f>(K67-K68-J67)/K68</f>
        <v>-0.003436173997</v>
      </c>
      <c r="O67" s="51">
        <f t="shared" si="5"/>
        <v>-0.003170939064</v>
      </c>
      <c r="Q67" s="11" t="s">
        <v>13</v>
      </c>
      <c r="R67" s="51">
        <f>STDEV(N3:N255)</f>
        <v>0.01055649734</v>
      </c>
      <c r="S67" s="51">
        <f>STDEV(M3:M255)</f>
        <v>0.008316139176</v>
      </c>
    </row>
    <row r="68">
      <c r="A68" s="98" t="s">
        <v>94</v>
      </c>
      <c r="B68" s="99">
        <v>692120.0</v>
      </c>
      <c r="C68" s="100">
        <v>766800.0</v>
      </c>
      <c r="D68" s="100">
        <v>486000.0</v>
      </c>
      <c r="E68" s="100">
        <v>938560.0</v>
      </c>
      <c r="F68" s="100">
        <v>740013.0</v>
      </c>
      <c r="G68" s="100">
        <v>740826.0</v>
      </c>
      <c r="H68" s="100">
        <v>844270.0</v>
      </c>
      <c r="I68" s="100">
        <v>843200.0</v>
      </c>
      <c r="J68" s="101"/>
      <c r="K68" s="79">
        <v>6051789.0</v>
      </c>
      <c r="L68" s="85">
        <v>1244.18</v>
      </c>
      <c r="M68" s="42">
        <f t="shared" si="3"/>
        <v>-0.003787302528</v>
      </c>
      <c r="N68" s="86">
        <f t="shared" ref="N68:N130" si="33">(K68-K69)/K69</f>
        <v>-0.005310237493</v>
      </c>
      <c r="O68" s="51">
        <f t="shared" si="5"/>
        <v>-0.001522934965</v>
      </c>
      <c r="Q68" s="11" t="s">
        <v>15</v>
      </c>
      <c r="R68" s="51">
        <f t="shared" ref="R68:S68" si="32">R67*SQRT(252)</f>
        <v>0.1675792001</v>
      </c>
      <c r="S68" s="51">
        <f t="shared" si="32"/>
        <v>0.1320146168</v>
      </c>
    </row>
    <row r="69">
      <c r="A69" s="98" t="s">
        <v>95</v>
      </c>
      <c r="B69" s="99">
        <v>705120.0</v>
      </c>
      <c r="C69" s="100">
        <v>767580.0</v>
      </c>
      <c r="D69" s="100">
        <v>482400.0</v>
      </c>
      <c r="E69" s="100">
        <v>940800.0</v>
      </c>
      <c r="F69" s="100">
        <v>748549.0</v>
      </c>
      <c r="G69" s="100">
        <v>738558.0</v>
      </c>
      <c r="H69" s="100">
        <v>853090.0</v>
      </c>
      <c r="I69" s="100">
        <v>848000.0</v>
      </c>
      <c r="J69" s="101"/>
      <c r="K69" s="79">
        <v>6084097.0</v>
      </c>
      <c r="L69" s="85">
        <v>1248.91</v>
      </c>
      <c r="M69" s="42">
        <f t="shared" si="3"/>
        <v>0.005142774362</v>
      </c>
      <c r="N69" s="86">
        <f t="shared" si="33"/>
        <v>0.009335876209</v>
      </c>
      <c r="O69" s="51">
        <f t="shared" si="5"/>
        <v>0.004193101847</v>
      </c>
      <c r="Q69" s="32" t="s">
        <v>17</v>
      </c>
      <c r="R69" s="102">
        <v>0.02</v>
      </c>
    </row>
    <row r="70">
      <c r="A70" s="98" t="s">
        <v>96</v>
      </c>
      <c r="B70" s="99">
        <v>691184.0</v>
      </c>
      <c r="C70" s="100">
        <v>754320.0</v>
      </c>
      <c r="D70" s="100">
        <v>477360.0</v>
      </c>
      <c r="E70" s="100">
        <v>940240.0</v>
      </c>
      <c r="F70" s="100">
        <v>735454.0</v>
      </c>
      <c r="G70" s="100">
        <v>739854.0</v>
      </c>
      <c r="H70" s="100">
        <v>845250.0</v>
      </c>
      <c r="I70" s="100">
        <v>844160.0</v>
      </c>
      <c r="J70" s="101"/>
      <c r="K70" s="79">
        <v>6027822.0</v>
      </c>
      <c r="L70" s="85">
        <v>1242.52</v>
      </c>
      <c r="M70" s="42">
        <f t="shared" si="3"/>
        <v>0.0008377098302</v>
      </c>
      <c r="N70" s="86">
        <f t="shared" si="33"/>
        <v>0.006366776761</v>
      </c>
      <c r="O70" s="51">
        <f t="shared" si="5"/>
        <v>0.005529066931</v>
      </c>
      <c r="Q70" s="54" t="s">
        <v>16</v>
      </c>
      <c r="R70" s="47">
        <f>PEARSON(M3:M255,N3:N255)</f>
        <v>0.814208235</v>
      </c>
    </row>
    <row r="71">
      <c r="A71" s="98" t="s">
        <v>97</v>
      </c>
      <c r="B71" s="99">
        <v>688272.0</v>
      </c>
      <c r="C71" s="100">
        <v>750900.0</v>
      </c>
      <c r="D71" s="100">
        <v>477900.0</v>
      </c>
      <c r="E71" s="100">
        <v>932960.0</v>
      </c>
      <c r="F71" s="100">
        <v>733417.0</v>
      </c>
      <c r="G71" s="100">
        <v>728028.0</v>
      </c>
      <c r="H71" s="100">
        <v>845250.0</v>
      </c>
      <c r="I71" s="100">
        <v>832960.0</v>
      </c>
      <c r="J71" s="101"/>
      <c r="K71" s="79">
        <v>5989687.0</v>
      </c>
      <c r="L71" s="85">
        <v>1241.48</v>
      </c>
      <c r="M71" s="42">
        <f t="shared" si="3"/>
        <v>0.001258145687</v>
      </c>
      <c r="N71" s="86">
        <f t="shared" si="33"/>
        <v>0.003662638457</v>
      </c>
      <c r="O71" s="51">
        <f t="shared" si="5"/>
        <v>0.00240449277</v>
      </c>
      <c r="Q71" s="54" t="s">
        <v>18</v>
      </c>
      <c r="R71" s="47">
        <f>(_xlfn.COVARIANCE.P(M3:M255,N3:N255)/(VAR(N3:N255)))</f>
        <v>0.6388671792</v>
      </c>
    </row>
    <row r="72">
      <c r="A72" s="98" t="s">
        <v>98</v>
      </c>
      <c r="B72" s="99">
        <v>683696.0</v>
      </c>
      <c r="C72" s="100">
        <v>748680.0</v>
      </c>
      <c r="D72" s="100">
        <v>477000.0</v>
      </c>
      <c r="E72" s="100">
        <v>922320.0</v>
      </c>
      <c r="F72" s="100">
        <v>730119.0</v>
      </c>
      <c r="G72" s="100">
        <v>742284.0</v>
      </c>
      <c r="H72" s="100">
        <v>841330.0</v>
      </c>
      <c r="I72" s="100">
        <v>822400.0</v>
      </c>
      <c r="J72" s="101"/>
      <c r="K72" s="79">
        <v>5967829.0</v>
      </c>
      <c r="L72" s="85">
        <v>1239.92</v>
      </c>
      <c r="M72" s="42">
        <f t="shared" si="3"/>
        <v>-0.004400192709</v>
      </c>
      <c r="N72" s="86">
        <f t="shared" si="33"/>
        <v>0.001826774688</v>
      </c>
      <c r="O72" s="51">
        <f t="shared" si="5"/>
        <v>0.006226967398</v>
      </c>
      <c r="Q72" s="54" t="s">
        <v>19</v>
      </c>
      <c r="R72" s="56">
        <f>(R64-R69)/R68</f>
        <v>2.393256426</v>
      </c>
    </row>
    <row r="73">
      <c r="A73" s="98" t="s">
        <v>99</v>
      </c>
      <c r="B73" s="99">
        <v>702208.0</v>
      </c>
      <c r="C73" s="100">
        <v>746280.0</v>
      </c>
      <c r="D73" s="100">
        <v>477000.0</v>
      </c>
      <c r="E73" s="100">
        <v>935760.0</v>
      </c>
      <c r="F73" s="100">
        <v>723911.0</v>
      </c>
      <c r="G73" s="100">
        <v>702108.0</v>
      </c>
      <c r="H73" s="100">
        <v>842800.0</v>
      </c>
      <c r="I73" s="100">
        <v>826880.0</v>
      </c>
      <c r="J73" s="101"/>
      <c r="K73" s="79">
        <v>5956947.0</v>
      </c>
      <c r="L73" s="85">
        <v>1245.4</v>
      </c>
      <c r="M73" s="42">
        <f t="shared" si="3"/>
        <v>-0.007301364622</v>
      </c>
      <c r="N73" s="86">
        <f t="shared" si="33"/>
        <v>-0.004601399218</v>
      </c>
      <c r="O73" s="51">
        <f t="shared" si="5"/>
        <v>0.002699965403</v>
      </c>
      <c r="Q73" s="54" t="s">
        <v>20</v>
      </c>
      <c r="R73" s="47">
        <f>(R64-R69)/R71</f>
        <v>0.6277674147</v>
      </c>
    </row>
    <row r="74">
      <c r="A74" s="98" t="s">
        <v>100</v>
      </c>
      <c r="B74" s="99">
        <v>703768.0</v>
      </c>
      <c r="C74" s="100">
        <v>757200.0</v>
      </c>
      <c r="D74" s="100">
        <v>475020.0</v>
      </c>
      <c r="E74" s="100">
        <v>944160.0</v>
      </c>
      <c r="F74" s="100">
        <v>730798.0</v>
      </c>
      <c r="G74" s="100">
        <v>700488.0</v>
      </c>
      <c r="H74" s="100">
        <v>843290.0</v>
      </c>
      <c r="I74" s="100">
        <v>829760.0</v>
      </c>
      <c r="J74" s="101"/>
      <c r="K74" s="79">
        <v>5984484.0</v>
      </c>
      <c r="L74" s="85">
        <v>1254.56</v>
      </c>
      <c r="M74" s="42">
        <f t="shared" si="3"/>
        <v>-0.002250693898</v>
      </c>
      <c r="N74" s="86">
        <f t="shared" si="33"/>
        <v>-0.002765003682</v>
      </c>
      <c r="O74" s="51">
        <f t="shared" si="5"/>
        <v>-0.0005143097842</v>
      </c>
      <c r="Q74" s="54" t="s">
        <v>21</v>
      </c>
      <c r="R74" s="56">
        <f>(R64 -R69) - R71  * (S64 - R69)</f>
        <v>0.2121781205</v>
      </c>
    </row>
    <row r="75">
      <c r="A75" s="98" t="s">
        <v>101</v>
      </c>
      <c r="B75" s="99">
        <v>709800.0</v>
      </c>
      <c r="C75" s="100">
        <v>755880.0</v>
      </c>
      <c r="D75" s="100">
        <v>477900.0</v>
      </c>
      <c r="E75" s="100">
        <v>950880.0</v>
      </c>
      <c r="F75" s="100">
        <v>720419.0</v>
      </c>
      <c r="G75" s="100">
        <v>706968.0</v>
      </c>
      <c r="H75" s="100">
        <v>848190.0</v>
      </c>
      <c r="I75" s="100">
        <v>831040.0</v>
      </c>
      <c r="J75" s="101"/>
      <c r="K75" s="79">
        <v>6001077.0</v>
      </c>
      <c r="L75" s="85">
        <v>1257.39</v>
      </c>
      <c r="M75" s="42">
        <f t="shared" si="3"/>
        <v>0.009846361424</v>
      </c>
      <c r="N75" s="86">
        <f t="shared" si="33"/>
        <v>0.005946760435</v>
      </c>
      <c r="O75" s="51">
        <f t="shared" si="5"/>
        <v>-0.003899600989</v>
      </c>
      <c r="Q75" s="54" t="s">
        <v>22</v>
      </c>
      <c r="R75" s="42">
        <f>STDEV(O3:O254)</f>
        <v>0.006135166104</v>
      </c>
    </row>
    <row r="76">
      <c r="A76" s="98" t="s">
        <v>102</v>
      </c>
      <c r="B76" s="99">
        <v>694512.0</v>
      </c>
      <c r="C76" s="100">
        <v>751740.0</v>
      </c>
      <c r="D76" s="100">
        <v>475920.0</v>
      </c>
      <c r="E76" s="100">
        <v>978880.0</v>
      </c>
      <c r="F76" s="100">
        <v>703347.0</v>
      </c>
      <c r="G76" s="100">
        <v>696762.0</v>
      </c>
      <c r="H76" s="100">
        <v>852600.0</v>
      </c>
      <c r="I76" s="100">
        <v>811840.0</v>
      </c>
      <c r="J76" s="101"/>
      <c r="K76" s="79">
        <v>5965601.0</v>
      </c>
      <c r="L76" s="85">
        <v>1245.13</v>
      </c>
      <c r="M76" s="42">
        <f t="shared" si="3"/>
        <v>0.007818886739</v>
      </c>
      <c r="N76" s="86">
        <f t="shared" si="33"/>
        <v>0.01576793173</v>
      </c>
      <c r="O76" s="51">
        <f t="shared" si="5"/>
        <v>0.007949044994</v>
      </c>
      <c r="Q76" s="54" t="s">
        <v>23</v>
      </c>
      <c r="R76" s="42">
        <f>R75*SQRT(252)</f>
        <v>0.09739274257</v>
      </c>
    </row>
    <row r="77">
      <c r="A77" s="98" t="s">
        <v>103</v>
      </c>
      <c r="B77" s="99">
        <v>688376.0</v>
      </c>
      <c r="C77" s="100">
        <v>741000.0</v>
      </c>
      <c r="D77" s="100">
        <v>479520.0</v>
      </c>
      <c r="E77" s="100">
        <v>955920.0</v>
      </c>
      <c r="F77" s="100">
        <v>684820.0</v>
      </c>
      <c r="G77" s="100">
        <v>689310.0</v>
      </c>
      <c r="H77" s="100">
        <v>845250.0</v>
      </c>
      <c r="I77" s="100">
        <v>788800.0</v>
      </c>
      <c r="J77" s="101"/>
      <c r="K77" s="79">
        <v>5872996.0</v>
      </c>
      <c r="L77" s="85">
        <v>1235.47</v>
      </c>
      <c r="M77" s="42">
        <f t="shared" si="3"/>
        <v>0.004937367822</v>
      </c>
      <c r="N77" s="86">
        <f t="shared" si="33"/>
        <v>0.00225212503</v>
      </c>
      <c r="O77" s="51">
        <f t="shared" si="5"/>
        <v>-0.002685242791</v>
      </c>
      <c r="Q77" s="54" t="s">
        <v>24</v>
      </c>
      <c r="R77" s="56">
        <f>(R64-S64)/R76</f>
        <v>1.082306028</v>
      </c>
    </row>
    <row r="78">
      <c r="A78" s="98" t="s">
        <v>104</v>
      </c>
      <c r="B78" s="99">
        <v>681928.0</v>
      </c>
      <c r="C78" s="100">
        <v>729660.0</v>
      </c>
      <c r="D78" s="100">
        <v>480240.0</v>
      </c>
      <c r="E78" s="100">
        <v>958160.0</v>
      </c>
      <c r="F78" s="100">
        <v>683171.0</v>
      </c>
      <c r="G78" s="100">
        <v>716040.0</v>
      </c>
      <c r="H78" s="100">
        <v>833000.0</v>
      </c>
      <c r="I78" s="100">
        <v>777600.0</v>
      </c>
      <c r="J78" s="101"/>
      <c r="K78" s="79">
        <v>5859799.0</v>
      </c>
      <c r="L78" s="85">
        <v>1229.4</v>
      </c>
      <c r="M78" s="42">
        <f t="shared" si="3"/>
        <v>0.002225537431</v>
      </c>
      <c r="N78" s="86">
        <f t="shared" si="33"/>
        <v>0.004472283414</v>
      </c>
      <c r="O78" s="51">
        <f t="shared" si="5"/>
        <v>0.002246745983</v>
      </c>
    </row>
    <row r="79">
      <c r="A79" s="103">
        <v>41617.0</v>
      </c>
      <c r="B79" s="99">
        <v>670488.0</v>
      </c>
      <c r="C79" s="100">
        <v>721320.0</v>
      </c>
      <c r="D79" s="100">
        <v>483480.0</v>
      </c>
      <c r="E79" s="100">
        <v>952000.0</v>
      </c>
      <c r="F79" s="100">
        <v>679873.0</v>
      </c>
      <c r="G79" s="100">
        <v>710208.0</v>
      </c>
      <c r="H79" s="100">
        <v>847700.0</v>
      </c>
      <c r="I79" s="100">
        <v>768640.0</v>
      </c>
      <c r="J79" s="101"/>
      <c r="K79" s="79">
        <v>5833709.0</v>
      </c>
      <c r="L79" s="85">
        <v>1226.67</v>
      </c>
      <c r="M79" s="42">
        <f t="shared" si="3"/>
        <v>-0.003104454323</v>
      </c>
      <c r="N79" s="86">
        <f t="shared" si="33"/>
        <v>-0.004620028781</v>
      </c>
      <c r="O79" s="51">
        <f t="shared" si="5"/>
        <v>-0.001515574458</v>
      </c>
    </row>
    <row r="80">
      <c r="A80" s="103">
        <v>41587.0</v>
      </c>
      <c r="B80" s="99">
        <v>675064.0</v>
      </c>
      <c r="C80" s="100">
        <v>723840.0</v>
      </c>
      <c r="D80" s="100">
        <v>488700.0</v>
      </c>
      <c r="E80" s="100">
        <v>953120.0</v>
      </c>
      <c r="F80" s="100">
        <v>670852.0</v>
      </c>
      <c r="G80" s="100">
        <v>720090.0</v>
      </c>
      <c r="H80" s="100">
        <v>846720.0</v>
      </c>
      <c r="I80" s="100">
        <v>782400.0</v>
      </c>
      <c r="J80" s="101"/>
      <c r="K80" s="79">
        <v>5860786.0</v>
      </c>
      <c r="L80" s="85">
        <v>1230.49</v>
      </c>
      <c r="M80" s="42">
        <f t="shared" si="3"/>
        <v>0.00100874517</v>
      </c>
      <c r="N80" s="86">
        <f t="shared" si="33"/>
        <v>-0.003924453213</v>
      </c>
      <c r="O80" s="51">
        <f t="shared" si="5"/>
        <v>-0.004933198383</v>
      </c>
    </row>
    <row r="81">
      <c r="A81" s="103">
        <v>41556.0</v>
      </c>
      <c r="B81" s="99">
        <v>671216.0</v>
      </c>
      <c r="C81" s="100">
        <v>724320.0</v>
      </c>
      <c r="D81" s="100">
        <v>488880.0</v>
      </c>
      <c r="E81" s="100">
        <v>957600.0</v>
      </c>
      <c r="F81" s="100">
        <v>671725.0</v>
      </c>
      <c r="G81" s="100">
        <v>727866.0</v>
      </c>
      <c r="H81" s="100">
        <v>856030.0</v>
      </c>
      <c r="I81" s="100">
        <v>786240.0</v>
      </c>
      <c r="J81" s="101"/>
      <c r="K81" s="79">
        <v>5883877.0</v>
      </c>
      <c r="L81" s="85">
        <v>1229.25</v>
      </c>
      <c r="M81" s="42">
        <f t="shared" si="3"/>
        <v>0.009899769964</v>
      </c>
      <c r="N81" s="86">
        <f t="shared" si="33"/>
        <v>0.01407725141</v>
      </c>
      <c r="O81" s="51">
        <f t="shared" si="5"/>
        <v>0.00417748145</v>
      </c>
    </row>
    <row r="82">
      <c r="A82" s="103">
        <v>41526.0</v>
      </c>
      <c r="B82" s="99">
        <v>662688.0</v>
      </c>
      <c r="C82" s="100">
        <v>686220.0</v>
      </c>
      <c r="D82" s="100">
        <v>479160.0</v>
      </c>
      <c r="E82" s="100">
        <v>924560.0</v>
      </c>
      <c r="F82" s="100">
        <v>675508.0</v>
      </c>
      <c r="G82" s="100">
        <v>721872.0</v>
      </c>
      <c r="H82" s="100">
        <v>856030.0</v>
      </c>
      <c r="I82" s="100">
        <v>796160.0</v>
      </c>
      <c r="J82" s="101"/>
      <c r="K82" s="79">
        <v>5802198.0</v>
      </c>
      <c r="L82" s="85">
        <v>1217.2</v>
      </c>
      <c r="M82" s="42">
        <f t="shared" si="3"/>
        <v>0.01544185736</v>
      </c>
      <c r="N82" s="86">
        <f t="shared" si="33"/>
        <v>0.01886271618</v>
      </c>
      <c r="O82" s="51">
        <f t="shared" si="5"/>
        <v>0.003420858822</v>
      </c>
    </row>
    <row r="83">
      <c r="A83" s="103">
        <v>41434.0</v>
      </c>
      <c r="B83" s="99">
        <v>655408.0</v>
      </c>
      <c r="C83" s="100">
        <v>667320.0</v>
      </c>
      <c r="D83" s="100">
        <v>474120.0</v>
      </c>
      <c r="E83" s="100">
        <v>910560.0</v>
      </c>
      <c r="F83" s="100">
        <v>658727.0</v>
      </c>
      <c r="G83" s="100">
        <v>697734.0</v>
      </c>
      <c r="H83" s="100">
        <v>848190.0</v>
      </c>
      <c r="I83" s="100">
        <v>782720.0</v>
      </c>
      <c r="J83" s="101"/>
      <c r="K83" s="79">
        <v>5694779.0</v>
      </c>
      <c r="L83" s="85">
        <v>1198.69</v>
      </c>
      <c r="M83" s="42">
        <f t="shared" si="3"/>
        <v>0.00157084249</v>
      </c>
      <c r="N83" s="86">
        <f t="shared" si="33"/>
        <v>0.009361459719</v>
      </c>
      <c r="O83" s="51">
        <f t="shared" si="5"/>
        <v>0.00779061723</v>
      </c>
    </row>
    <row r="84">
      <c r="A84" s="103">
        <v>41403.0</v>
      </c>
      <c r="B84" s="99">
        <v>656344.0</v>
      </c>
      <c r="C84" s="100">
        <v>671340.0</v>
      </c>
      <c r="D84" s="100">
        <v>468180.0</v>
      </c>
      <c r="E84" s="100">
        <v>870800.0</v>
      </c>
      <c r="F84" s="100">
        <v>654556.0</v>
      </c>
      <c r="G84" s="100">
        <v>705672.0</v>
      </c>
      <c r="H84" s="100">
        <v>840350.0</v>
      </c>
      <c r="I84" s="100">
        <v>774720.0</v>
      </c>
      <c r="J84" s="101"/>
      <c r="K84" s="79">
        <v>5641962.0</v>
      </c>
      <c r="L84" s="85">
        <v>1196.81</v>
      </c>
      <c r="M84" s="42">
        <f t="shared" si="3"/>
        <v>0.002042918024</v>
      </c>
      <c r="N84" s="86">
        <f t="shared" si="33"/>
        <v>-0.0004978057573</v>
      </c>
      <c r="O84" s="51">
        <f t="shared" si="5"/>
        <v>-0.002540723781</v>
      </c>
    </row>
    <row r="85">
      <c r="A85" s="103">
        <v>41373.0</v>
      </c>
      <c r="B85" s="99">
        <v>655928.0</v>
      </c>
      <c r="C85" s="100">
        <v>664620.0</v>
      </c>
      <c r="D85" s="100">
        <v>469980.0</v>
      </c>
      <c r="E85" s="100">
        <v>879760.0</v>
      </c>
      <c r="F85" s="100">
        <v>654556.0</v>
      </c>
      <c r="G85" s="100">
        <v>698868.0</v>
      </c>
      <c r="H85" s="100">
        <v>843780.0</v>
      </c>
      <c r="I85" s="100">
        <v>777280.0</v>
      </c>
      <c r="J85" s="101"/>
      <c r="K85" s="79">
        <v>5644772.0</v>
      </c>
      <c r="L85" s="85">
        <v>1194.37</v>
      </c>
      <c r="M85" s="42">
        <f t="shared" si="3"/>
        <v>0.01091004503</v>
      </c>
      <c r="N85" s="86">
        <f t="shared" si="33"/>
        <v>0.01077209633</v>
      </c>
      <c r="O85" s="51">
        <f t="shared" si="5"/>
        <v>-0.0001379486936</v>
      </c>
    </row>
    <row r="86">
      <c r="A86" s="103">
        <v>41342.0</v>
      </c>
      <c r="B86" s="99">
        <v>657384.0</v>
      </c>
      <c r="C86" s="100">
        <v>657120.0</v>
      </c>
      <c r="D86" s="100">
        <v>478260.0</v>
      </c>
      <c r="E86" s="100">
        <v>814240.0</v>
      </c>
      <c r="F86" s="100">
        <v>646020.0</v>
      </c>
      <c r="G86" s="100">
        <v>694980.0</v>
      </c>
      <c r="H86" s="100">
        <v>860930.0</v>
      </c>
      <c r="I86" s="100">
        <v>775680.0</v>
      </c>
      <c r="J86" s="101"/>
      <c r="K86" s="79">
        <v>5584614.0</v>
      </c>
      <c r="L86" s="85">
        <v>1181.48</v>
      </c>
      <c r="M86" s="42">
        <f t="shared" si="3"/>
        <v>-0.00201880274</v>
      </c>
      <c r="N86" s="86">
        <f t="shared" si="33"/>
        <v>0.01013569855</v>
      </c>
      <c r="O86" s="51">
        <f t="shared" si="5"/>
        <v>0.01215450129</v>
      </c>
    </row>
    <row r="87">
      <c r="A87" s="98" t="s">
        <v>105</v>
      </c>
      <c r="B87" s="99">
        <v>655304.0</v>
      </c>
      <c r="C87" s="100">
        <v>653220.0</v>
      </c>
      <c r="D87" s="100">
        <v>472500.0</v>
      </c>
      <c r="E87" s="100">
        <v>786240.0</v>
      </c>
      <c r="F87" s="100">
        <v>640588.0</v>
      </c>
      <c r="G87" s="100">
        <v>693036.0</v>
      </c>
      <c r="H87" s="100">
        <v>878570.0</v>
      </c>
      <c r="I87" s="100">
        <v>749120.0</v>
      </c>
      <c r="J87" s="101"/>
      <c r="K87" s="79">
        <v>5528578.0</v>
      </c>
      <c r="L87" s="85">
        <v>1183.87</v>
      </c>
      <c r="M87" s="42">
        <f t="shared" si="3"/>
        <v>-0.0145338916</v>
      </c>
      <c r="N87" s="86">
        <f t="shared" si="33"/>
        <v>-0.01594840606</v>
      </c>
      <c r="O87" s="51">
        <f t="shared" si="5"/>
        <v>-0.001414514455</v>
      </c>
    </row>
    <row r="88">
      <c r="A88" s="98" t="s">
        <v>106</v>
      </c>
      <c r="B88" s="99">
        <v>655616.0</v>
      </c>
      <c r="C88" s="100">
        <v>664500.0</v>
      </c>
      <c r="D88" s="100">
        <v>475200.0</v>
      </c>
      <c r="E88" s="100">
        <v>803040.0</v>
      </c>
      <c r="F88" s="100">
        <v>648639.0</v>
      </c>
      <c r="G88" s="100">
        <v>708264.0</v>
      </c>
      <c r="H88" s="100">
        <v>903560.0</v>
      </c>
      <c r="I88" s="100">
        <v>759360.0</v>
      </c>
      <c r="J88" s="101"/>
      <c r="K88" s="79">
        <v>5618179.0</v>
      </c>
      <c r="L88" s="85">
        <v>1201.33</v>
      </c>
      <c r="M88" s="42">
        <f t="shared" si="3"/>
        <v>0.004397735918</v>
      </c>
      <c r="N88" s="86">
        <f t="shared" si="33"/>
        <v>0.009251113904</v>
      </c>
      <c r="O88" s="51">
        <f t="shared" si="5"/>
        <v>0.004853377986</v>
      </c>
    </row>
    <row r="89">
      <c r="A89" s="98" t="s">
        <v>107</v>
      </c>
      <c r="B89" s="99">
        <v>650104.0</v>
      </c>
      <c r="C89" s="100">
        <v>660120.0</v>
      </c>
      <c r="D89" s="100">
        <v>462240.0</v>
      </c>
      <c r="E89" s="100">
        <v>790160.0</v>
      </c>
      <c r="F89" s="100">
        <v>659115.0</v>
      </c>
      <c r="G89" s="100">
        <v>700812.0</v>
      </c>
      <c r="H89" s="100">
        <v>884450.0</v>
      </c>
      <c r="I89" s="100">
        <v>759680.0</v>
      </c>
      <c r="J89" s="101"/>
      <c r="K89" s="79">
        <v>5566681.0</v>
      </c>
      <c r="L89" s="85">
        <v>1196.07</v>
      </c>
      <c r="M89" s="42">
        <f t="shared" si="3"/>
        <v>0.002648984416</v>
      </c>
      <c r="N89" s="86">
        <f t="shared" si="33"/>
        <v>0.006835733847</v>
      </c>
      <c r="O89" s="51">
        <f t="shared" si="5"/>
        <v>0.00418674943</v>
      </c>
    </row>
    <row r="90">
      <c r="A90" s="98" t="s">
        <v>108</v>
      </c>
      <c r="B90" s="99">
        <v>651664.0</v>
      </c>
      <c r="C90" s="100">
        <v>654780.0</v>
      </c>
      <c r="D90" s="100">
        <v>457200.0</v>
      </c>
      <c r="E90" s="100">
        <v>787360.0</v>
      </c>
      <c r="F90" s="100">
        <v>645341.0</v>
      </c>
      <c r="G90" s="100">
        <v>692712.0</v>
      </c>
      <c r="H90" s="100">
        <v>877590.0</v>
      </c>
      <c r="I90" s="100">
        <v>762240.0</v>
      </c>
      <c r="J90" s="101"/>
      <c r="K90" s="79">
        <v>5528887.0</v>
      </c>
      <c r="L90" s="85">
        <v>1192.91</v>
      </c>
      <c r="M90" s="42">
        <f t="shared" si="3"/>
        <v>-0.02046262615</v>
      </c>
      <c r="N90" s="86">
        <f t="shared" si="33"/>
        <v>-0.02526826386</v>
      </c>
      <c r="O90" s="51">
        <f t="shared" si="5"/>
        <v>-0.00480563771</v>
      </c>
    </row>
    <row r="91">
      <c r="A91" s="98" t="s">
        <v>109</v>
      </c>
      <c r="B91" s="99">
        <v>666224.0</v>
      </c>
      <c r="C91" s="100">
        <v>676560.0</v>
      </c>
      <c r="D91" s="100">
        <v>457020.0</v>
      </c>
      <c r="E91" s="100">
        <v>813680.0</v>
      </c>
      <c r="F91" s="100">
        <v>655332.0</v>
      </c>
      <c r="G91" s="100">
        <v>703728.0</v>
      </c>
      <c r="H91" s="100">
        <v>924630.0</v>
      </c>
      <c r="I91" s="100">
        <v>775040.0</v>
      </c>
      <c r="J91" s="101"/>
      <c r="K91" s="79">
        <v>5672214.0</v>
      </c>
      <c r="L91" s="85">
        <v>1217.83</v>
      </c>
      <c r="M91" s="42">
        <f t="shared" si="3"/>
        <v>0.000328560985</v>
      </c>
      <c r="N91" s="86">
        <f t="shared" si="33"/>
        <v>0.0003932991698</v>
      </c>
      <c r="O91" s="51">
        <f t="shared" si="5"/>
        <v>0.00006473818478</v>
      </c>
    </row>
    <row r="92">
      <c r="A92" s="98" t="s">
        <v>110</v>
      </c>
      <c r="B92" s="99">
        <v>666120.0</v>
      </c>
      <c r="C92" s="100">
        <v>679380.0</v>
      </c>
      <c r="D92" s="100">
        <v>466380.0</v>
      </c>
      <c r="E92" s="100">
        <v>820400.0</v>
      </c>
      <c r="F92" s="100">
        <v>653392.0</v>
      </c>
      <c r="G92" s="100">
        <v>705672.0</v>
      </c>
      <c r="H92" s="100">
        <v>905520.0</v>
      </c>
      <c r="I92" s="100">
        <v>773120.0</v>
      </c>
      <c r="J92" s="101"/>
      <c r="K92" s="79">
        <v>5669984.0</v>
      </c>
      <c r="L92" s="85">
        <v>1217.43</v>
      </c>
      <c r="M92" s="42">
        <f t="shared" si="3"/>
        <v>0.001398336802</v>
      </c>
      <c r="N92" s="86">
        <f t="shared" si="33"/>
        <v>0.004255255839</v>
      </c>
      <c r="O92" s="51">
        <f t="shared" si="5"/>
        <v>0.002856919037</v>
      </c>
    </row>
    <row r="93">
      <c r="A93" s="98" t="s">
        <v>111</v>
      </c>
      <c r="B93" s="99">
        <v>663312.0</v>
      </c>
      <c r="C93" s="100">
        <v>673200.0</v>
      </c>
      <c r="D93" s="100">
        <v>461520.0</v>
      </c>
      <c r="E93" s="100">
        <v>822640.0</v>
      </c>
      <c r="F93" s="100">
        <v>650773.0</v>
      </c>
      <c r="G93" s="100">
        <v>700164.0</v>
      </c>
      <c r="H93" s="100">
        <v>906990.0</v>
      </c>
      <c r="I93" s="100">
        <v>767360.0</v>
      </c>
      <c r="J93" s="101"/>
      <c r="K93" s="79">
        <v>5645959.0</v>
      </c>
      <c r="L93" s="85">
        <v>1215.73</v>
      </c>
      <c r="M93" s="42">
        <f t="shared" si="3"/>
        <v>0.01074991686</v>
      </c>
      <c r="N93" s="86">
        <f t="shared" si="33"/>
        <v>0.01279111005</v>
      </c>
      <c r="O93" s="51">
        <f t="shared" si="5"/>
        <v>0.002041193187</v>
      </c>
    </row>
    <row r="94">
      <c r="A94" s="98" t="s">
        <v>112</v>
      </c>
      <c r="B94" s="99">
        <v>650936.0</v>
      </c>
      <c r="C94" s="100">
        <v>675720.0</v>
      </c>
      <c r="D94" s="100">
        <v>458100.0</v>
      </c>
      <c r="E94" s="100">
        <v>808080.0</v>
      </c>
      <c r="F94" s="100">
        <v>630209.0</v>
      </c>
      <c r="G94" s="100">
        <v>691578.0</v>
      </c>
      <c r="H94" s="100">
        <v>895230.0</v>
      </c>
      <c r="I94" s="100">
        <v>764800.0</v>
      </c>
      <c r="J94" s="101"/>
      <c r="K94" s="79">
        <v>5574653.0</v>
      </c>
      <c r="L94" s="85">
        <v>1202.8</v>
      </c>
      <c r="M94" s="42">
        <f t="shared" si="3"/>
        <v>-0.007901812963</v>
      </c>
      <c r="N94" s="86">
        <f t="shared" si="33"/>
        <v>-0.006360402236</v>
      </c>
      <c r="O94" s="51">
        <f t="shared" si="5"/>
        <v>0.001541410727</v>
      </c>
    </row>
    <row r="95">
      <c r="A95" s="98" t="s">
        <v>113</v>
      </c>
      <c r="B95" s="99">
        <v>653536.0</v>
      </c>
      <c r="C95" s="100">
        <v>679380.0</v>
      </c>
      <c r="D95" s="100">
        <v>468000.0</v>
      </c>
      <c r="E95" s="100">
        <v>817040.0</v>
      </c>
      <c r="F95" s="100">
        <v>630985.0</v>
      </c>
      <c r="G95" s="100">
        <v>693036.0</v>
      </c>
      <c r="H95" s="100">
        <v>903560.0</v>
      </c>
      <c r="I95" s="100">
        <v>764800.0</v>
      </c>
      <c r="J95" s="101"/>
      <c r="K95" s="79">
        <v>5610337.0</v>
      </c>
      <c r="L95" s="85">
        <v>1212.38</v>
      </c>
      <c r="M95" s="42">
        <f t="shared" si="3"/>
        <v>0.01223992252</v>
      </c>
      <c r="N95" s="86">
        <f t="shared" si="33"/>
        <v>0.008802305325</v>
      </c>
      <c r="O95" s="51">
        <f t="shared" si="5"/>
        <v>-0.003437617194</v>
      </c>
    </row>
    <row r="96">
      <c r="A96" s="98" t="s">
        <v>114</v>
      </c>
      <c r="B96" s="99">
        <v>653640.0</v>
      </c>
      <c r="C96" s="100">
        <v>672720.0</v>
      </c>
      <c r="D96" s="100">
        <v>458100.0</v>
      </c>
      <c r="E96" s="100">
        <v>804720.0</v>
      </c>
      <c r="F96" s="100">
        <v>631276.0</v>
      </c>
      <c r="G96" s="100">
        <v>687528.0</v>
      </c>
      <c r="H96" s="100">
        <v>891800.0</v>
      </c>
      <c r="I96" s="100">
        <v>761600.0</v>
      </c>
      <c r="J96" s="101"/>
      <c r="K96" s="79">
        <v>5561384.0</v>
      </c>
      <c r="L96" s="85">
        <v>1197.72</v>
      </c>
      <c r="M96" s="42">
        <f t="shared" si="3"/>
        <v>-0.006618561831</v>
      </c>
      <c r="N96" s="86">
        <f t="shared" si="33"/>
        <v>-0.01146451348</v>
      </c>
      <c r="O96" s="51">
        <f t="shared" si="5"/>
        <v>-0.004845951644</v>
      </c>
    </row>
    <row r="97">
      <c r="A97" s="98" t="s">
        <v>115</v>
      </c>
      <c r="B97" s="99">
        <v>665288.0</v>
      </c>
      <c r="C97" s="100">
        <v>676920.0</v>
      </c>
      <c r="D97" s="100">
        <v>461340.0</v>
      </c>
      <c r="E97" s="100">
        <v>815360.0</v>
      </c>
      <c r="F97" s="100">
        <v>640782.0</v>
      </c>
      <c r="G97" s="100">
        <v>686232.0</v>
      </c>
      <c r="H97" s="100">
        <v>907480.0</v>
      </c>
      <c r="I97" s="100">
        <v>772480.0</v>
      </c>
      <c r="J97" s="101"/>
      <c r="K97" s="79">
        <v>5625882.0</v>
      </c>
      <c r="L97" s="85">
        <v>1205.7</v>
      </c>
      <c r="M97" s="42">
        <f t="shared" si="3"/>
        <v>-0.003207724995</v>
      </c>
      <c r="N97" s="86">
        <f t="shared" si="33"/>
        <v>0.005312579072</v>
      </c>
      <c r="O97" s="51">
        <f t="shared" si="5"/>
        <v>0.008520304068</v>
      </c>
    </row>
    <row r="98">
      <c r="A98" s="98" t="s">
        <v>116</v>
      </c>
      <c r="B98" s="99">
        <v>668720.0</v>
      </c>
      <c r="C98" s="100">
        <v>674340.0</v>
      </c>
      <c r="D98" s="100">
        <v>452340.0</v>
      </c>
      <c r="E98" s="100">
        <v>814800.0</v>
      </c>
      <c r="F98" s="100">
        <v>643304.0</v>
      </c>
      <c r="G98" s="100">
        <v>689148.0</v>
      </c>
      <c r="H98" s="100">
        <v>881020.0</v>
      </c>
      <c r="I98" s="100">
        <v>772480.0</v>
      </c>
      <c r="J98" s="101"/>
      <c r="K98" s="79">
        <v>5596152.0</v>
      </c>
      <c r="L98" s="85">
        <v>1209.58</v>
      </c>
      <c r="M98" s="42">
        <f t="shared" si="3"/>
        <v>-0.0174563591</v>
      </c>
      <c r="N98" s="86">
        <f t="shared" si="33"/>
        <v>-0.01070184343</v>
      </c>
      <c r="O98" s="51">
        <f t="shared" si="5"/>
        <v>0.006754515674</v>
      </c>
    </row>
    <row r="99">
      <c r="A99" s="98" t="s">
        <v>117</v>
      </c>
      <c r="B99" s="99">
        <v>671632.0</v>
      </c>
      <c r="C99" s="100">
        <v>691020.0</v>
      </c>
      <c r="D99" s="100">
        <v>444240.0</v>
      </c>
      <c r="E99" s="100">
        <v>825440.0</v>
      </c>
      <c r="F99" s="100">
        <v>639133.0</v>
      </c>
      <c r="G99" s="100">
        <v>702594.0</v>
      </c>
      <c r="H99" s="100">
        <v>905030.0</v>
      </c>
      <c r="I99" s="100">
        <v>777600.0</v>
      </c>
      <c r="J99" s="101"/>
      <c r="K99" s="79">
        <v>5656689.0</v>
      </c>
      <c r="L99" s="85">
        <v>1231.07</v>
      </c>
      <c r="M99" s="42">
        <f t="shared" si="3"/>
        <v>-0.006464473642</v>
      </c>
      <c r="N99" s="86">
        <f t="shared" si="33"/>
        <v>0.0001055499097</v>
      </c>
      <c r="O99" s="51">
        <f t="shared" si="5"/>
        <v>0.006570023551</v>
      </c>
    </row>
    <row r="100">
      <c r="A100" s="98" t="s">
        <v>118</v>
      </c>
      <c r="B100" s="99">
        <v>676104.0</v>
      </c>
      <c r="C100" s="100">
        <v>693540.0</v>
      </c>
      <c r="D100" s="100">
        <v>437940.0</v>
      </c>
      <c r="E100" s="100">
        <v>818160.0</v>
      </c>
      <c r="F100" s="100">
        <v>642722.0</v>
      </c>
      <c r="G100" s="100">
        <v>708426.0</v>
      </c>
      <c r="H100" s="100">
        <v>901600.0</v>
      </c>
      <c r="I100" s="100">
        <v>777600.0</v>
      </c>
      <c r="J100" s="101"/>
      <c r="K100" s="79">
        <v>5656092.0</v>
      </c>
      <c r="L100" s="85">
        <v>1239.08</v>
      </c>
      <c r="M100" s="42">
        <f t="shared" si="3"/>
        <v>-0.001217162802</v>
      </c>
      <c r="N100" s="86">
        <f t="shared" si="33"/>
        <v>0.004038277094</v>
      </c>
      <c r="O100" s="51">
        <f t="shared" si="5"/>
        <v>0.005255439896</v>
      </c>
    </row>
    <row r="101">
      <c r="A101" s="103">
        <v>41616.0</v>
      </c>
      <c r="B101" s="99">
        <v>672048.0</v>
      </c>
      <c r="C101" s="100">
        <v>674040.0</v>
      </c>
      <c r="D101" s="100">
        <v>436860.0</v>
      </c>
      <c r="E101" s="100">
        <v>812560.0</v>
      </c>
      <c r="F101" s="100">
        <v>643983.0</v>
      </c>
      <c r="G101" s="100">
        <v>708102.0</v>
      </c>
      <c r="H101" s="100">
        <v>901110.0</v>
      </c>
      <c r="I101" s="100">
        <v>784640.0</v>
      </c>
      <c r="J101" s="101"/>
      <c r="K101" s="79">
        <v>5633343.0</v>
      </c>
      <c r="L101" s="85">
        <v>1240.59</v>
      </c>
      <c r="M101" s="42">
        <f t="shared" si="3"/>
        <v>0.002334976165</v>
      </c>
      <c r="N101" s="86">
        <f t="shared" si="33"/>
        <v>-0.0009596091619</v>
      </c>
      <c r="O101" s="51">
        <f t="shared" si="5"/>
        <v>-0.003294585327</v>
      </c>
    </row>
    <row r="102">
      <c r="A102" s="103">
        <v>41525.0</v>
      </c>
      <c r="B102" s="99">
        <v>673504.0</v>
      </c>
      <c r="C102" s="100">
        <v>675780.0</v>
      </c>
      <c r="D102" s="100">
        <v>435960.0</v>
      </c>
      <c r="E102" s="100">
        <v>822080.0</v>
      </c>
      <c r="F102" s="100">
        <v>656690.0</v>
      </c>
      <c r="G102" s="100">
        <v>707940.0</v>
      </c>
      <c r="H102" s="100">
        <v>889840.0</v>
      </c>
      <c r="I102" s="100">
        <v>776960.0</v>
      </c>
      <c r="J102" s="101"/>
      <c r="K102" s="79">
        <v>5638754.0</v>
      </c>
      <c r="L102" s="85">
        <v>1237.7</v>
      </c>
      <c r="M102" s="42">
        <f t="shared" si="3"/>
        <v>0.0005011801985</v>
      </c>
      <c r="N102" s="86">
        <f t="shared" si="33"/>
        <v>0.004622104682</v>
      </c>
      <c r="O102" s="51">
        <f t="shared" si="5"/>
        <v>0.004120924483</v>
      </c>
    </row>
    <row r="103">
      <c r="A103" s="103">
        <v>41494.0</v>
      </c>
      <c r="B103" s="99">
        <v>671840.0</v>
      </c>
      <c r="C103" s="100">
        <v>676260.0</v>
      </c>
      <c r="D103" s="100">
        <v>434880.0</v>
      </c>
      <c r="E103" s="100">
        <v>819280.0</v>
      </c>
      <c r="F103" s="100">
        <v>641073.0</v>
      </c>
      <c r="G103" s="100">
        <v>702108.0</v>
      </c>
      <c r="H103" s="100">
        <v>894250.0</v>
      </c>
      <c r="I103" s="100">
        <v>773120.0</v>
      </c>
      <c r="J103" s="101"/>
      <c r="K103" s="79">
        <v>5612811.0</v>
      </c>
      <c r="L103" s="85">
        <v>1237.08</v>
      </c>
      <c r="M103" s="42">
        <f t="shared" si="3"/>
        <v>0.005037046666</v>
      </c>
      <c r="N103" s="86">
        <f t="shared" si="33"/>
        <v>0.01057366075</v>
      </c>
      <c r="O103" s="51">
        <f t="shared" si="5"/>
        <v>0.005536614085</v>
      </c>
    </row>
    <row r="104">
      <c r="A104" s="103">
        <v>41463.0</v>
      </c>
      <c r="B104" s="99">
        <v>665912.0</v>
      </c>
      <c r="C104" s="100">
        <v>671340.0</v>
      </c>
      <c r="D104" s="100">
        <v>433260.0</v>
      </c>
      <c r="E104" s="100">
        <v>818720.0</v>
      </c>
      <c r="F104" s="100">
        <v>617308.0</v>
      </c>
      <c r="G104" s="100">
        <v>694494.0</v>
      </c>
      <c r="H104" s="100">
        <v>882490.0</v>
      </c>
      <c r="I104" s="100">
        <v>770560.0</v>
      </c>
      <c r="J104" s="101"/>
      <c r="K104" s="79">
        <v>5554084.0</v>
      </c>
      <c r="L104" s="85">
        <v>1230.88</v>
      </c>
      <c r="M104" s="42">
        <f t="shared" si="3"/>
        <v>-0.007378853737</v>
      </c>
      <c r="N104" s="86">
        <f t="shared" si="33"/>
        <v>-0.01560073767</v>
      </c>
      <c r="O104" s="51">
        <f t="shared" si="5"/>
        <v>-0.008221883931</v>
      </c>
    </row>
    <row r="105">
      <c r="A105" s="103">
        <v>41433.0</v>
      </c>
      <c r="B105" s="99">
        <v>680680.0</v>
      </c>
      <c r="C105" s="100">
        <v>686460.0</v>
      </c>
      <c r="D105" s="100">
        <v>442620.0</v>
      </c>
      <c r="E105" s="100">
        <v>847840.0</v>
      </c>
      <c r="F105" s="100">
        <v>622643.0</v>
      </c>
      <c r="G105" s="100">
        <v>694332.0</v>
      </c>
      <c r="H105" s="100">
        <v>886410.0</v>
      </c>
      <c r="I105" s="100">
        <v>781120.0</v>
      </c>
      <c r="J105" s="101"/>
      <c r="K105" s="79">
        <v>5642105.0</v>
      </c>
      <c r="L105" s="85">
        <v>1240.03</v>
      </c>
      <c r="M105" s="42">
        <f t="shared" si="3"/>
        <v>-0.01065119916</v>
      </c>
      <c r="N105" s="86">
        <f t="shared" si="33"/>
        <v>-0.006397364625</v>
      </c>
      <c r="O105" s="51">
        <f t="shared" si="5"/>
        <v>0.004253834533</v>
      </c>
    </row>
    <row r="106">
      <c r="A106" s="103">
        <v>41402.0</v>
      </c>
      <c r="B106" s="99">
        <v>697840.0</v>
      </c>
      <c r="C106" s="100">
        <v>686040.0</v>
      </c>
      <c r="D106" s="100">
        <v>445500.0</v>
      </c>
      <c r="E106" s="100">
        <v>857360.0</v>
      </c>
      <c r="F106" s="100">
        <v>640394.0</v>
      </c>
      <c r="G106" s="100">
        <v>681858.0</v>
      </c>
      <c r="H106" s="100">
        <v>878080.0</v>
      </c>
      <c r="I106" s="100">
        <v>791360.0</v>
      </c>
      <c r="J106" s="101"/>
      <c r="K106" s="79">
        <v>5678432.0</v>
      </c>
      <c r="L106" s="85">
        <v>1253.38</v>
      </c>
      <c r="M106" s="42">
        <f t="shared" si="3"/>
        <v>-0.0003030883104</v>
      </c>
      <c r="N106" s="86">
        <f t="shared" si="33"/>
        <v>0.00382105343</v>
      </c>
      <c r="O106" s="51">
        <f t="shared" si="5"/>
        <v>0.00412414174</v>
      </c>
    </row>
    <row r="107">
      <c r="A107" s="103">
        <v>41313.0</v>
      </c>
      <c r="B107" s="99">
        <v>700232.0</v>
      </c>
      <c r="C107" s="100">
        <v>685620.0</v>
      </c>
      <c r="D107" s="100">
        <v>435060.0</v>
      </c>
      <c r="E107" s="100">
        <v>856240.0</v>
      </c>
      <c r="F107" s="100">
        <v>630597.0</v>
      </c>
      <c r="G107" s="100">
        <v>647028.0</v>
      </c>
      <c r="H107" s="100">
        <v>907480.0</v>
      </c>
      <c r="I107" s="100">
        <v>794560.0</v>
      </c>
      <c r="J107" s="101"/>
      <c r="K107" s="79">
        <v>5656817.0</v>
      </c>
      <c r="L107" s="85">
        <v>1253.76</v>
      </c>
      <c r="M107" s="42">
        <f t="shared" si="3"/>
        <v>-0.003148554527</v>
      </c>
      <c r="N107" s="86">
        <f t="shared" si="33"/>
        <v>-0.008318508177</v>
      </c>
      <c r="O107" s="51">
        <f t="shared" si="5"/>
        <v>-0.005169953649</v>
      </c>
    </row>
    <row r="108">
      <c r="A108" s="103">
        <v>41282.0</v>
      </c>
      <c r="B108" s="99">
        <v>697112.0</v>
      </c>
      <c r="C108" s="100">
        <v>685920.0</v>
      </c>
      <c r="D108" s="100">
        <v>488700.0</v>
      </c>
      <c r="E108" s="100">
        <v>851760.0</v>
      </c>
      <c r="F108" s="100">
        <v>635932.0</v>
      </c>
      <c r="G108" s="100">
        <v>653184.0</v>
      </c>
      <c r="H108" s="100">
        <v>900620.0</v>
      </c>
      <c r="I108" s="100">
        <v>791040.0</v>
      </c>
      <c r="J108" s="101"/>
      <c r="K108" s="79">
        <v>5704268.0</v>
      </c>
      <c r="L108" s="85">
        <v>1257.72</v>
      </c>
      <c r="M108" s="42">
        <f t="shared" si="3"/>
        <v>0.02095949347</v>
      </c>
      <c r="N108" s="86">
        <f t="shared" si="33"/>
        <v>0.01895626911</v>
      </c>
      <c r="O108" s="51">
        <f t="shared" si="5"/>
        <v>-0.002003224356</v>
      </c>
    </row>
    <row r="109">
      <c r="A109" s="98" t="s">
        <v>119</v>
      </c>
      <c r="B109" s="99">
        <v>695032.0</v>
      </c>
      <c r="C109" s="100">
        <v>668220.0</v>
      </c>
      <c r="D109" s="100">
        <v>482760.0</v>
      </c>
      <c r="E109" s="100">
        <v>834400.0</v>
      </c>
      <c r="F109" s="100">
        <v>577344.0</v>
      </c>
      <c r="G109" s="100">
        <v>643302.0</v>
      </c>
      <c r="H109" s="100">
        <v>923650.0</v>
      </c>
      <c r="I109" s="100">
        <v>773440.0</v>
      </c>
      <c r="J109" s="101"/>
      <c r="K109" s="79">
        <v>5598148.0</v>
      </c>
      <c r="L109" s="85">
        <v>1231.9</v>
      </c>
      <c r="M109" s="42">
        <f t="shared" si="3"/>
        <v>0.004009845311</v>
      </c>
      <c r="N109" s="86">
        <f t="shared" si="33"/>
        <v>0.02670330031</v>
      </c>
      <c r="O109" s="51">
        <f t="shared" si="5"/>
        <v>0.022693455</v>
      </c>
    </row>
    <row r="110">
      <c r="A110" s="98" t="s">
        <v>120</v>
      </c>
      <c r="B110" s="99">
        <v>688584.0</v>
      </c>
      <c r="C110" s="100">
        <v>655980.0</v>
      </c>
      <c r="D110" s="100">
        <v>485820.0</v>
      </c>
      <c r="E110" s="100">
        <v>834960.0</v>
      </c>
      <c r="F110" s="100">
        <v>544849.0</v>
      </c>
      <c r="G110" s="100">
        <v>637794.0</v>
      </c>
      <c r="H110" s="100">
        <v>834960.0</v>
      </c>
      <c r="I110" s="100">
        <v>769600.0</v>
      </c>
      <c r="J110" s="101"/>
      <c r="K110" s="79">
        <v>5452547.0</v>
      </c>
      <c r="L110" s="85">
        <v>1226.98</v>
      </c>
      <c r="M110" s="42">
        <f t="shared" si="3"/>
        <v>0.003205075794</v>
      </c>
      <c r="N110" s="86">
        <f t="shared" si="33"/>
        <v>0.003305682019</v>
      </c>
      <c r="O110" s="51">
        <f t="shared" si="5"/>
        <v>0.0001006062258</v>
      </c>
    </row>
    <row r="111">
      <c r="A111" s="98" t="s">
        <v>121</v>
      </c>
      <c r="B111" s="99">
        <v>690872.0</v>
      </c>
      <c r="C111" s="100">
        <v>648840.0</v>
      </c>
      <c r="D111" s="100">
        <v>481320.0</v>
      </c>
      <c r="E111" s="100">
        <v>833280.0</v>
      </c>
      <c r="F111" s="100">
        <v>544558.0</v>
      </c>
      <c r="G111" s="100">
        <v>640062.0</v>
      </c>
      <c r="H111" s="100">
        <v>813890.0</v>
      </c>
      <c r="I111" s="100">
        <v>781760.0</v>
      </c>
      <c r="J111" s="101"/>
      <c r="K111" s="79">
        <v>5434582.0</v>
      </c>
      <c r="L111" s="85">
        <v>1223.06</v>
      </c>
      <c r="M111" s="42">
        <f t="shared" si="3"/>
        <v>-0.00424173838</v>
      </c>
      <c r="N111" s="86">
        <f t="shared" si="33"/>
        <v>0.0001925081568</v>
      </c>
      <c r="O111" s="51">
        <f t="shared" si="5"/>
        <v>0.004434246537</v>
      </c>
    </row>
    <row r="112">
      <c r="A112" s="98" t="s">
        <v>122</v>
      </c>
      <c r="B112" s="99">
        <v>678184.0</v>
      </c>
      <c r="C112" s="100">
        <v>648660.0</v>
      </c>
      <c r="D112" s="100">
        <v>488700.0</v>
      </c>
      <c r="E112" s="100">
        <v>831600.0</v>
      </c>
      <c r="F112" s="100">
        <v>551542.0</v>
      </c>
      <c r="G112" s="100">
        <v>643140.0</v>
      </c>
      <c r="H112" s="100">
        <v>808990.0</v>
      </c>
      <c r="I112" s="100">
        <v>782720.0</v>
      </c>
      <c r="J112" s="101"/>
      <c r="K112" s="79">
        <v>5433536.0</v>
      </c>
      <c r="L112" s="85">
        <v>1228.27</v>
      </c>
      <c r="M112" s="42">
        <f t="shared" si="3"/>
        <v>-0.005223856421</v>
      </c>
      <c r="N112" s="86">
        <f t="shared" si="33"/>
        <v>0.0007754185326</v>
      </c>
      <c r="O112" s="51">
        <f t="shared" si="5"/>
        <v>0.005999274954</v>
      </c>
    </row>
    <row r="113">
      <c r="A113" s="98" t="s">
        <v>123</v>
      </c>
      <c r="B113" s="99">
        <v>685256.0</v>
      </c>
      <c r="C113" s="100">
        <v>653040.0</v>
      </c>
      <c r="D113" s="100">
        <v>479520.0</v>
      </c>
      <c r="E113" s="100">
        <v>822640.0</v>
      </c>
      <c r="F113" s="100">
        <v>543200.0</v>
      </c>
      <c r="G113" s="100">
        <v>652050.0</v>
      </c>
      <c r="H113" s="100">
        <v>816340.0</v>
      </c>
      <c r="I113" s="100">
        <v>777280.0</v>
      </c>
      <c r="J113" s="101"/>
      <c r="K113" s="79">
        <v>5429326.0</v>
      </c>
      <c r="L113" s="85">
        <v>1234.72</v>
      </c>
      <c r="M113" s="42">
        <f t="shared" si="3"/>
        <v>0.0039598325</v>
      </c>
      <c r="N113" s="86">
        <f t="shared" si="33"/>
        <v>0.01197333576</v>
      </c>
      <c r="O113" s="51">
        <f t="shared" si="5"/>
        <v>0.008013503259</v>
      </c>
    </row>
    <row r="114">
      <c r="A114" s="98" t="s">
        <v>124</v>
      </c>
      <c r="B114" s="99">
        <v>686192.0</v>
      </c>
      <c r="C114" s="100">
        <v>641220.0</v>
      </c>
      <c r="D114" s="100">
        <v>490860.0</v>
      </c>
      <c r="E114" s="100">
        <v>762720.0</v>
      </c>
      <c r="F114" s="100">
        <v>542618.0</v>
      </c>
      <c r="G114" s="100">
        <v>654318.0</v>
      </c>
      <c r="H114" s="100">
        <v>813400.0</v>
      </c>
      <c r="I114" s="100">
        <v>773760.0</v>
      </c>
      <c r="J114" s="101"/>
      <c r="K114" s="79">
        <v>5365088.0</v>
      </c>
      <c r="L114" s="85">
        <v>1229.85</v>
      </c>
      <c r="M114" s="42">
        <f t="shared" si="3"/>
        <v>-0.007969477225</v>
      </c>
      <c r="N114" s="86">
        <f t="shared" si="33"/>
        <v>-0.004267936432</v>
      </c>
      <c r="O114" s="51">
        <f t="shared" si="5"/>
        <v>0.003701540793</v>
      </c>
    </row>
    <row r="115">
      <c r="A115" s="98" t="s">
        <v>125</v>
      </c>
      <c r="B115" s="99">
        <v>689832.0</v>
      </c>
      <c r="C115" s="100">
        <v>631740.0</v>
      </c>
      <c r="D115" s="100">
        <v>501660.0</v>
      </c>
      <c r="E115" s="100">
        <v>762160.0</v>
      </c>
      <c r="F115" s="100">
        <v>553676.0</v>
      </c>
      <c r="G115" s="100">
        <v>662256.0</v>
      </c>
      <c r="H115" s="100">
        <v>809480.0</v>
      </c>
      <c r="I115" s="100">
        <v>777280.0</v>
      </c>
      <c r="J115" s="101"/>
      <c r="K115" s="79">
        <v>5388084.0</v>
      </c>
      <c r="L115" s="85">
        <v>1239.73</v>
      </c>
      <c r="M115" s="42">
        <f t="shared" si="3"/>
        <v>0.0004357685262</v>
      </c>
      <c r="N115" s="86">
        <f t="shared" si="33"/>
        <v>0.001287083561</v>
      </c>
      <c r="O115" s="51">
        <f t="shared" si="5"/>
        <v>0.0008513150346</v>
      </c>
    </row>
    <row r="116">
      <c r="A116" s="98" t="s">
        <v>126</v>
      </c>
      <c r="B116" s="99">
        <v>689728.0</v>
      </c>
      <c r="C116" s="100">
        <v>616560.0</v>
      </c>
      <c r="D116" s="100">
        <v>504000.0</v>
      </c>
      <c r="E116" s="100">
        <v>760480.0</v>
      </c>
      <c r="F116" s="100">
        <v>547856.0</v>
      </c>
      <c r="G116" s="100">
        <v>663714.0</v>
      </c>
      <c r="H116" s="100">
        <v>820260.0</v>
      </c>
      <c r="I116" s="100">
        <v>778560.0</v>
      </c>
      <c r="J116" s="101"/>
      <c r="K116" s="79">
        <v>5381158.0</v>
      </c>
      <c r="L116" s="85">
        <v>1239.19</v>
      </c>
      <c r="M116" s="42">
        <f t="shared" si="3"/>
        <v>0.004002430626</v>
      </c>
      <c r="N116" s="86">
        <f t="shared" si="33"/>
        <v>0.005790273559</v>
      </c>
      <c r="O116" s="51">
        <f t="shared" si="5"/>
        <v>0.001787842933</v>
      </c>
    </row>
    <row r="117">
      <c r="A117" s="98" t="s">
        <v>127</v>
      </c>
      <c r="B117" s="99">
        <v>688376.0</v>
      </c>
      <c r="C117" s="100">
        <v>613680.0</v>
      </c>
      <c r="D117" s="100">
        <v>509940.0</v>
      </c>
      <c r="E117" s="100">
        <v>755440.0</v>
      </c>
      <c r="F117" s="100">
        <v>548729.0</v>
      </c>
      <c r="G117" s="100">
        <v>648324.0</v>
      </c>
      <c r="H117" s="100">
        <v>811930.0</v>
      </c>
      <c r="I117" s="100">
        <v>773760.0</v>
      </c>
      <c r="J117" s="101"/>
      <c r="K117" s="79">
        <v>5350179.0</v>
      </c>
      <c r="L117" s="85">
        <v>1234.25</v>
      </c>
      <c r="M117" s="42">
        <f t="shared" si="3"/>
        <v>0.001306139668</v>
      </c>
      <c r="N117" s="86">
        <f t="shared" si="33"/>
        <v>0.0004676796172</v>
      </c>
      <c r="O117" s="51">
        <f t="shared" si="5"/>
        <v>-0.0008384600505</v>
      </c>
    </row>
    <row r="118">
      <c r="A118" s="98" t="s">
        <v>128</v>
      </c>
      <c r="B118" s="99">
        <v>686816.0</v>
      </c>
      <c r="C118" s="100">
        <v>614760.0</v>
      </c>
      <c r="D118" s="100">
        <v>513000.0</v>
      </c>
      <c r="E118" s="100">
        <v>753200.0</v>
      </c>
      <c r="F118" s="100">
        <v>542230.0</v>
      </c>
      <c r="G118" s="100">
        <v>649782.0</v>
      </c>
      <c r="H118" s="100">
        <v>809970.0</v>
      </c>
      <c r="I118" s="100">
        <v>777920.0</v>
      </c>
      <c r="J118" s="101"/>
      <c r="K118" s="79">
        <v>5347678.0</v>
      </c>
      <c r="L118" s="85">
        <v>1232.64</v>
      </c>
      <c r="M118" s="42">
        <f t="shared" si="3"/>
        <v>0.008979511652</v>
      </c>
      <c r="N118" s="86">
        <f t="shared" si="33"/>
        <v>0.006276434458</v>
      </c>
      <c r="O118" s="51">
        <f t="shared" si="5"/>
        <v>-0.002703077194</v>
      </c>
    </row>
    <row r="119">
      <c r="A119" s="98" t="s">
        <v>129</v>
      </c>
      <c r="B119" s="99">
        <v>685464.0</v>
      </c>
      <c r="C119" s="100">
        <v>607440.0</v>
      </c>
      <c r="D119" s="100">
        <v>521460.0</v>
      </c>
      <c r="E119" s="100">
        <v>747040.0</v>
      </c>
      <c r="F119" s="100">
        <v>533597.0</v>
      </c>
      <c r="G119" s="100">
        <v>636012.0</v>
      </c>
      <c r="H119" s="100">
        <v>805070.0</v>
      </c>
      <c r="I119" s="100">
        <v>778240.0</v>
      </c>
      <c r="J119" s="101"/>
      <c r="K119" s="79">
        <v>5314323.0</v>
      </c>
      <c r="L119" s="85">
        <v>1221.67</v>
      </c>
      <c r="M119" s="42">
        <f t="shared" si="3"/>
        <v>0.003804312101</v>
      </c>
      <c r="N119" s="86">
        <f t="shared" si="33"/>
        <v>0.01025439032</v>
      </c>
      <c r="O119" s="51">
        <f t="shared" si="5"/>
        <v>0.006450078217</v>
      </c>
    </row>
    <row r="120">
      <c r="A120" s="98" t="s">
        <v>130</v>
      </c>
      <c r="B120" s="99">
        <v>677248.0</v>
      </c>
      <c r="C120" s="100">
        <v>605640.0</v>
      </c>
      <c r="D120" s="100">
        <v>518040.0</v>
      </c>
      <c r="E120" s="100">
        <v>739760.0</v>
      </c>
      <c r="F120" s="100">
        <v>533015.0</v>
      </c>
      <c r="G120" s="100">
        <v>642978.0</v>
      </c>
      <c r="H120" s="100">
        <v>784980.0</v>
      </c>
      <c r="I120" s="100">
        <v>758720.0</v>
      </c>
      <c r="J120" s="101"/>
      <c r="K120" s="79">
        <v>5260381.0</v>
      </c>
      <c r="L120" s="85">
        <v>1217.04</v>
      </c>
      <c r="M120" s="42">
        <f t="shared" si="3"/>
        <v>-0.006368178701</v>
      </c>
      <c r="N120" s="86">
        <f t="shared" si="33"/>
        <v>-0.005960216345</v>
      </c>
      <c r="O120" s="51">
        <f t="shared" si="5"/>
        <v>0.0004079623561</v>
      </c>
    </row>
    <row r="121">
      <c r="A121" s="98" t="s">
        <v>131</v>
      </c>
      <c r="B121" s="99">
        <v>687856.0</v>
      </c>
      <c r="C121" s="100">
        <v>606900.0</v>
      </c>
      <c r="D121" s="100">
        <v>513720.0</v>
      </c>
      <c r="E121" s="100">
        <v>756560.0</v>
      </c>
      <c r="F121" s="100">
        <v>536992.0</v>
      </c>
      <c r="G121" s="100">
        <v>628074.0</v>
      </c>
      <c r="H121" s="100">
        <v>794780.0</v>
      </c>
      <c r="I121" s="100">
        <v>767040.0</v>
      </c>
      <c r="J121" s="101"/>
      <c r="K121" s="79">
        <v>5291922.0</v>
      </c>
      <c r="L121" s="85">
        <v>1224.84</v>
      </c>
      <c r="M121" s="42">
        <f t="shared" si="3"/>
        <v>0.002947823524</v>
      </c>
      <c r="N121" s="86">
        <f t="shared" si="33"/>
        <v>0.01210818242</v>
      </c>
      <c r="O121" s="51">
        <f t="shared" si="5"/>
        <v>0.009160358895</v>
      </c>
    </row>
    <row r="122">
      <c r="A122" s="103">
        <v>41615.0</v>
      </c>
      <c r="B122" s="99">
        <v>689208.0</v>
      </c>
      <c r="C122" s="100">
        <v>603000.0</v>
      </c>
      <c r="D122" s="100">
        <v>514440.0</v>
      </c>
      <c r="E122" s="100">
        <v>751520.0</v>
      </c>
      <c r="F122" s="100">
        <v>534373.0</v>
      </c>
      <c r="G122" s="100">
        <v>580122.0</v>
      </c>
      <c r="H122" s="100">
        <v>797230.0</v>
      </c>
      <c r="I122" s="100">
        <v>758720.0</v>
      </c>
      <c r="J122" s="101"/>
      <c r="K122" s="79">
        <v>5228613.0</v>
      </c>
      <c r="L122" s="85">
        <v>1221.24</v>
      </c>
      <c r="M122" s="42">
        <f t="shared" si="3"/>
        <v>0.003450995859</v>
      </c>
      <c r="N122" s="86">
        <f t="shared" si="33"/>
        <v>0.003098150894</v>
      </c>
      <c r="O122" s="51">
        <f t="shared" si="5"/>
        <v>-0.0003528449651</v>
      </c>
    </row>
    <row r="123">
      <c r="A123" s="103">
        <v>41585.0</v>
      </c>
      <c r="B123" s="99">
        <v>686400.0</v>
      </c>
      <c r="C123" s="100">
        <v>598440.0</v>
      </c>
      <c r="D123" s="100">
        <v>517680.0</v>
      </c>
      <c r="E123" s="100">
        <v>748160.0</v>
      </c>
      <c r="F123" s="100">
        <v>543782.0</v>
      </c>
      <c r="G123" s="100">
        <v>576882.0</v>
      </c>
      <c r="H123" s="100">
        <v>784000.0</v>
      </c>
      <c r="I123" s="100">
        <v>757120.0</v>
      </c>
      <c r="J123" s="101"/>
      <c r="K123" s="79">
        <v>5212464.0</v>
      </c>
      <c r="L123" s="85">
        <v>1217.04</v>
      </c>
      <c r="M123" s="42">
        <f t="shared" si="3"/>
        <v>0.01324586015</v>
      </c>
      <c r="N123" s="86">
        <f t="shared" si="33"/>
        <v>0.007183368346</v>
      </c>
      <c r="O123" s="51">
        <f t="shared" si="5"/>
        <v>-0.006062491802</v>
      </c>
    </row>
    <row r="124">
      <c r="A124" s="103">
        <v>41554.0</v>
      </c>
      <c r="B124" s="99">
        <v>685464.0</v>
      </c>
      <c r="C124" s="100">
        <v>585300.0</v>
      </c>
      <c r="D124" s="100">
        <v>515700.0</v>
      </c>
      <c r="E124" s="100">
        <v>757680.0</v>
      </c>
      <c r="F124" s="100">
        <v>543200.0</v>
      </c>
      <c r="G124" s="100">
        <v>566514.0</v>
      </c>
      <c r="H124" s="100">
        <v>783510.0</v>
      </c>
      <c r="I124" s="100">
        <v>737920.0</v>
      </c>
      <c r="J124" s="101"/>
      <c r="K124" s="79">
        <v>5175288.0</v>
      </c>
      <c r="L124" s="85">
        <v>1201.13</v>
      </c>
      <c r="M124" s="42">
        <f t="shared" si="3"/>
        <v>-0.000116543325</v>
      </c>
      <c r="N124" s="86">
        <f t="shared" si="33"/>
        <v>-0.001706360214</v>
      </c>
      <c r="O124" s="51">
        <f t="shared" si="5"/>
        <v>-0.001589816889</v>
      </c>
    </row>
    <row r="125">
      <c r="A125" s="103">
        <v>41524.0</v>
      </c>
      <c r="B125" s="99">
        <v>691496.0</v>
      </c>
      <c r="C125" s="100">
        <v>587580.0</v>
      </c>
      <c r="D125" s="100">
        <v>515160.0</v>
      </c>
      <c r="E125" s="100">
        <v>756560.0</v>
      </c>
      <c r="F125" s="100">
        <v>537768.0</v>
      </c>
      <c r="G125" s="100">
        <v>567000.0</v>
      </c>
      <c r="H125" s="100">
        <v>772730.0</v>
      </c>
      <c r="I125" s="100">
        <v>755840.0</v>
      </c>
      <c r="J125" s="101"/>
      <c r="K125" s="79">
        <v>5184134.0</v>
      </c>
      <c r="L125" s="85">
        <v>1201.27</v>
      </c>
      <c r="M125" s="42">
        <f t="shared" si="3"/>
        <v>0.01091475217</v>
      </c>
      <c r="N125" s="86">
        <f t="shared" si="33"/>
        <v>0.005547436987</v>
      </c>
      <c r="O125" s="51">
        <f t="shared" si="5"/>
        <v>-0.00536731518</v>
      </c>
    </row>
    <row r="126">
      <c r="A126" s="103">
        <v>41493.0</v>
      </c>
      <c r="B126" s="99">
        <v>692328.0</v>
      </c>
      <c r="C126" s="100">
        <v>577560.0</v>
      </c>
      <c r="D126" s="100">
        <v>515160.0</v>
      </c>
      <c r="E126" s="100">
        <v>750400.0</v>
      </c>
      <c r="F126" s="100">
        <v>530008.0</v>
      </c>
      <c r="G126" s="100">
        <v>567648.0</v>
      </c>
      <c r="H126" s="100">
        <v>769790.0</v>
      </c>
      <c r="I126" s="100">
        <v>752640.0</v>
      </c>
      <c r="J126" s="101"/>
      <c r="K126" s="79">
        <v>5155534.0</v>
      </c>
      <c r="L126" s="85">
        <v>1188.3</v>
      </c>
      <c r="M126" s="42">
        <f t="shared" si="3"/>
        <v>0.001846371753</v>
      </c>
      <c r="N126" s="86">
        <f t="shared" si="33"/>
        <v>0.002868626924</v>
      </c>
      <c r="O126" s="51">
        <f t="shared" si="5"/>
        <v>0.001022255171</v>
      </c>
    </row>
    <row r="127">
      <c r="A127" s="103">
        <v>41401.0</v>
      </c>
      <c r="B127" s="99">
        <v>679432.0</v>
      </c>
      <c r="C127" s="100">
        <v>576000.0</v>
      </c>
      <c r="D127" s="100">
        <v>521100.0</v>
      </c>
      <c r="E127" s="100">
        <v>736960.0</v>
      </c>
      <c r="F127" s="100">
        <v>534373.0</v>
      </c>
      <c r="G127" s="100">
        <v>567972.0</v>
      </c>
      <c r="H127" s="100">
        <v>767830.0</v>
      </c>
      <c r="I127" s="100">
        <v>757120.0</v>
      </c>
      <c r="J127" s="101"/>
      <c r="K127" s="79">
        <v>5140787.0</v>
      </c>
      <c r="L127" s="85">
        <v>1186.11</v>
      </c>
      <c r="M127" s="42">
        <f t="shared" si="3"/>
        <v>0.01260948999</v>
      </c>
      <c r="N127" s="86">
        <f t="shared" si="33"/>
        <v>0.01300826658</v>
      </c>
      <c r="O127" s="51">
        <f t="shared" si="5"/>
        <v>0.0003987765908</v>
      </c>
    </row>
    <row r="128">
      <c r="A128" s="103">
        <v>41340.0</v>
      </c>
      <c r="B128" s="99">
        <v>671216.0</v>
      </c>
      <c r="C128" s="100">
        <v>571020.0</v>
      </c>
      <c r="D128" s="100">
        <v>514260.0</v>
      </c>
      <c r="E128" s="100">
        <v>720160.0</v>
      </c>
      <c r="F128" s="100">
        <v>525449.0</v>
      </c>
      <c r="G128" s="100">
        <v>561168.0</v>
      </c>
      <c r="H128" s="100">
        <v>759500.0</v>
      </c>
      <c r="I128" s="100">
        <v>752000.0</v>
      </c>
      <c r="J128" s="101"/>
      <c r="K128" s="79">
        <v>5074773.0</v>
      </c>
      <c r="L128" s="85">
        <v>1171.34</v>
      </c>
      <c r="M128" s="42">
        <f t="shared" si="3"/>
        <v>0.0005637749001</v>
      </c>
      <c r="N128" s="86">
        <f t="shared" si="33"/>
        <v>0.001621614047</v>
      </c>
      <c r="O128" s="51">
        <f t="shared" si="5"/>
        <v>0.001057839147</v>
      </c>
    </row>
    <row r="129">
      <c r="A129" s="103">
        <v>41312.0</v>
      </c>
      <c r="B129" s="99">
        <v>672360.0</v>
      </c>
      <c r="C129" s="100">
        <v>572220.0</v>
      </c>
      <c r="D129" s="100">
        <v>509580.0</v>
      </c>
      <c r="E129" s="100">
        <v>722400.0</v>
      </c>
      <c r="F129" s="100">
        <v>518853.0</v>
      </c>
      <c r="G129" s="100">
        <v>564894.0</v>
      </c>
      <c r="H129" s="100">
        <v>760970.0</v>
      </c>
      <c r="I129" s="100">
        <v>745280.0</v>
      </c>
      <c r="J129" s="101"/>
      <c r="K129" s="79">
        <v>5066557.0</v>
      </c>
      <c r="L129" s="85">
        <v>1170.68</v>
      </c>
      <c r="M129" s="42">
        <f t="shared" si="3"/>
        <v>-0.001407453533</v>
      </c>
      <c r="N129" s="86">
        <f t="shared" si="33"/>
        <v>0.004733786716</v>
      </c>
      <c r="O129" s="51">
        <f t="shared" si="5"/>
        <v>0.006141240249</v>
      </c>
    </row>
    <row r="130">
      <c r="A130" s="103">
        <v>41281.0</v>
      </c>
      <c r="B130" s="99">
        <v>661856.0</v>
      </c>
      <c r="C130" s="100">
        <v>570240.0</v>
      </c>
      <c r="D130" s="100">
        <v>506160.0</v>
      </c>
      <c r="E130" s="100">
        <v>717920.0</v>
      </c>
      <c r="F130" s="100">
        <v>513518.0</v>
      </c>
      <c r="G130" s="100">
        <v>562302.0</v>
      </c>
      <c r="H130" s="100">
        <v>759010.0</v>
      </c>
      <c r="I130" s="100">
        <v>751680.0</v>
      </c>
      <c r="J130" s="101"/>
      <c r="K130" s="79">
        <v>5042686.0</v>
      </c>
      <c r="L130" s="85">
        <v>1172.33</v>
      </c>
      <c r="M130" s="42">
        <f t="shared" si="3"/>
        <v>0.009915404628</v>
      </c>
      <c r="N130" s="86">
        <f t="shared" si="33"/>
        <v>0.002436770788</v>
      </c>
      <c r="O130" s="51">
        <f t="shared" si="5"/>
        <v>-0.00747863384</v>
      </c>
    </row>
    <row r="131">
      <c r="A131" s="98" t="s">
        <v>132</v>
      </c>
      <c r="B131" s="99">
        <v>657072.0</v>
      </c>
      <c r="C131" s="100">
        <v>566040.0</v>
      </c>
      <c r="D131" s="100">
        <v>497160.0</v>
      </c>
      <c r="E131" s="100">
        <v>708960.0</v>
      </c>
      <c r="F131" s="100">
        <v>503818.0</v>
      </c>
      <c r="G131" s="100">
        <v>594378.0</v>
      </c>
      <c r="H131" s="100">
        <v>750680.0</v>
      </c>
      <c r="I131" s="100">
        <v>752320.0</v>
      </c>
      <c r="J131" s="47"/>
      <c r="K131" s="79">
        <v>5030428.0</v>
      </c>
      <c r="L131" s="85">
        <v>1160.82</v>
      </c>
      <c r="M131" s="42">
        <f t="shared" si="3"/>
        <v>-0.001582577882</v>
      </c>
      <c r="N131" s="86">
        <f>(K131-K132-I131-H131)/K132</f>
        <v>0.004413816119</v>
      </c>
      <c r="O131" s="51">
        <f t="shared" si="5"/>
        <v>0.005996394</v>
      </c>
    </row>
    <row r="132">
      <c r="A132" s="81" t="s">
        <v>133</v>
      </c>
      <c r="B132" s="90">
        <v>662168.0</v>
      </c>
      <c r="C132" s="91">
        <v>565740.0</v>
      </c>
      <c r="D132" s="91">
        <v>513900.0</v>
      </c>
      <c r="E132" s="91">
        <v>705040.0</v>
      </c>
      <c r="F132" s="91">
        <v>505855.0</v>
      </c>
      <c r="G132" s="91">
        <v>559224.0</v>
      </c>
      <c r="H132" s="101"/>
      <c r="I132" s="101"/>
      <c r="J132" s="104"/>
      <c r="K132" s="79">
        <v>3511927.0</v>
      </c>
      <c r="L132" s="85">
        <v>1162.66</v>
      </c>
      <c r="M132" s="42">
        <f t="shared" si="3"/>
        <v>0.0143693454</v>
      </c>
      <c r="N132" s="86">
        <f t="shared" ref="N132:N194" si="34">(K132-K133)/K133</f>
        <v>0.01701950332</v>
      </c>
      <c r="O132" s="51">
        <f t="shared" si="5"/>
        <v>0.002650157922</v>
      </c>
    </row>
    <row r="133">
      <c r="A133" s="81" t="s">
        <v>134</v>
      </c>
      <c r="B133" s="90">
        <v>655512.0</v>
      </c>
      <c r="C133" s="91">
        <v>557100.0</v>
      </c>
      <c r="D133" s="91">
        <v>502560.0</v>
      </c>
      <c r="E133" s="91">
        <v>685440.0</v>
      </c>
      <c r="F133" s="91">
        <v>504012.0</v>
      </c>
      <c r="G133" s="91">
        <v>548532.0</v>
      </c>
      <c r="H133" s="101"/>
      <c r="I133" s="101"/>
      <c r="J133" s="101"/>
      <c r="K133" s="79">
        <v>3453156.0</v>
      </c>
      <c r="L133" s="85">
        <v>1146.19</v>
      </c>
      <c r="M133" s="42">
        <f t="shared" si="3"/>
        <v>0.00697562047</v>
      </c>
      <c r="N133" s="86">
        <f t="shared" si="34"/>
        <v>0.01154924379</v>
      </c>
      <c r="O133" s="51">
        <f t="shared" si="5"/>
        <v>0.004573623319</v>
      </c>
    </row>
    <row r="134">
      <c r="A134" s="81" t="s">
        <v>135</v>
      </c>
      <c r="B134" s="90">
        <v>644800.0</v>
      </c>
      <c r="C134" s="91">
        <v>555000.0</v>
      </c>
      <c r="D134" s="91">
        <v>500400.0</v>
      </c>
      <c r="E134" s="91">
        <v>668080.0</v>
      </c>
      <c r="F134" s="91">
        <v>503236.0</v>
      </c>
      <c r="G134" s="91">
        <v>542214.0</v>
      </c>
      <c r="H134" s="101"/>
      <c r="I134" s="101"/>
      <c r="J134" s="101"/>
      <c r="K134" s="79">
        <v>3413730.0</v>
      </c>
      <c r="L134" s="85">
        <v>1138.25</v>
      </c>
      <c r="M134" s="42">
        <f t="shared" si="3"/>
        <v>0.01204765715</v>
      </c>
      <c r="N134" s="86">
        <f t="shared" si="34"/>
        <v>0.01085227153</v>
      </c>
      <c r="O134" s="51">
        <f t="shared" si="5"/>
        <v>-0.00119538562</v>
      </c>
    </row>
    <row r="135">
      <c r="A135" s="81" t="s">
        <v>136</v>
      </c>
      <c r="B135" s="90">
        <v>637104.0</v>
      </c>
      <c r="C135" s="91">
        <v>552540.0</v>
      </c>
      <c r="D135" s="91">
        <v>491760.0</v>
      </c>
      <c r="E135" s="91">
        <v>665840.0</v>
      </c>
      <c r="F135" s="91">
        <v>501393.0</v>
      </c>
      <c r="G135" s="91">
        <v>528444.0</v>
      </c>
      <c r="H135" s="101"/>
      <c r="I135" s="101"/>
      <c r="J135" s="101"/>
      <c r="K135" s="79">
        <v>3377081.0</v>
      </c>
      <c r="L135" s="85">
        <v>1124.7</v>
      </c>
      <c r="M135" s="42">
        <f t="shared" si="3"/>
        <v>-0.01098321301</v>
      </c>
      <c r="N135" s="86">
        <f t="shared" si="34"/>
        <v>-0.01262274673</v>
      </c>
      <c r="O135" s="51">
        <f t="shared" si="5"/>
        <v>-0.001639533724</v>
      </c>
    </row>
    <row r="136">
      <c r="A136" s="81" t="s">
        <v>137</v>
      </c>
      <c r="B136" s="90">
        <v>643656.0</v>
      </c>
      <c r="C136" s="91">
        <v>557100.0</v>
      </c>
      <c r="D136" s="91">
        <v>493020.0</v>
      </c>
      <c r="E136" s="91">
        <v>685440.0</v>
      </c>
      <c r="F136" s="91">
        <v>505952.0</v>
      </c>
      <c r="G136" s="91">
        <v>535086.0</v>
      </c>
      <c r="H136" s="101"/>
      <c r="I136" s="101"/>
      <c r="J136" s="101"/>
      <c r="K136" s="79">
        <v>3420254.0</v>
      </c>
      <c r="L136" s="85">
        <v>1137.19</v>
      </c>
      <c r="M136" s="42">
        <f t="shared" si="3"/>
        <v>-0.002666128763</v>
      </c>
      <c r="N136" s="86">
        <f t="shared" si="34"/>
        <v>-0.004838106167</v>
      </c>
      <c r="O136" s="51">
        <f t="shared" si="5"/>
        <v>-0.002171977404</v>
      </c>
    </row>
    <row r="137">
      <c r="A137" s="81" t="s">
        <v>138</v>
      </c>
      <c r="B137" s="90">
        <v>661336.0</v>
      </c>
      <c r="C137" s="91">
        <v>566280.0</v>
      </c>
      <c r="D137" s="91">
        <v>490500.0</v>
      </c>
      <c r="E137" s="91">
        <v>679840.0</v>
      </c>
      <c r="F137" s="91">
        <v>508862.0</v>
      </c>
      <c r="G137" s="91">
        <v>530064.0</v>
      </c>
      <c r="H137" s="101"/>
      <c r="I137" s="101"/>
      <c r="J137" s="101"/>
      <c r="K137" s="79">
        <v>3436882.0</v>
      </c>
      <c r="L137" s="85">
        <v>1140.23</v>
      </c>
      <c r="M137" s="42">
        <f t="shared" si="3"/>
        <v>-0.02655101466</v>
      </c>
      <c r="N137" s="86">
        <f t="shared" si="34"/>
        <v>-0.01724076798</v>
      </c>
      <c r="O137" s="51">
        <f t="shared" si="5"/>
        <v>0.009310246679</v>
      </c>
    </row>
    <row r="138">
      <c r="A138" s="81" t="s">
        <v>139</v>
      </c>
      <c r="B138" s="90">
        <v>679432.0</v>
      </c>
      <c r="C138" s="91">
        <v>575580.0</v>
      </c>
      <c r="D138" s="91">
        <v>496800.0</v>
      </c>
      <c r="E138" s="91">
        <v>674800.0</v>
      </c>
      <c r="F138" s="91">
        <v>532724.0</v>
      </c>
      <c r="G138" s="91">
        <v>537840.0</v>
      </c>
      <c r="H138" s="101"/>
      <c r="I138" s="101"/>
      <c r="J138" s="101"/>
      <c r="K138" s="79">
        <v>3497176.0</v>
      </c>
      <c r="L138" s="85">
        <v>1171.33</v>
      </c>
      <c r="M138" s="42">
        <f t="shared" si="3"/>
        <v>-0.01428920063</v>
      </c>
      <c r="N138" s="86">
        <f t="shared" si="34"/>
        <v>-0.007439148751</v>
      </c>
      <c r="O138" s="51">
        <f t="shared" si="5"/>
        <v>0.006850051879</v>
      </c>
    </row>
    <row r="139">
      <c r="A139" s="81" t="s">
        <v>140</v>
      </c>
      <c r="B139" s="90">
        <v>692744.0</v>
      </c>
      <c r="C139" s="91">
        <v>576540.0</v>
      </c>
      <c r="D139" s="91">
        <v>498240.0</v>
      </c>
      <c r="E139" s="91">
        <v>677040.0</v>
      </c>
      <c r="F139" s="91">
        <v>534179.0</v>
      </c>
      <c r="G139" s="91">
        <v>544644.0</v>
      </c>
      <c r="H139" s="101"/>
      <c r="I139" s="101"/>
      <c r="J139" s="101"/>
      <c r="K139" s="79">
        <v>3523387.0</v>
      </c>
      <c r="L139" s="85">
        <v>1188.31</v>
      </c>
      <c r="M139" s="42">
        <f t="shared" si="3"/>
        <v>0.008024769903</v>
      </c>
      <c r="N139" s="86">
        <f t="shared" si="34"/>
        <v>0.01276117127</v>
      </c>
      <c r="O139" s="51">
        <f t="shared" si="5"/>
        <v>0.004736401368</v>
      </c>
    </row>
    <row r="140">
      <c r="A140" s="81" t="s">
        <v>141</v>
      </c>
      <c r="B140" s="90">
        <v>689312.0</v>
      </c>
      <c r="C140" s="91">
        <v>568500.0</v>
      </c>
      <c r="D140" s="91">
        <v>483300.0</v>
      </c>
      <c r="E140" s="91">
        <v>666400.0</v>
      </c>
      <c r="F140" s="91">
        <v>528941.0</v>
      </c>
      <c r="G140" s="91">
        <v>542538.0</v>
      </c>
      <c r="H140" s="101"/>
      <c r="I140" s="101"/>
      <c r="J140" s="101"/>
      <c r="K140" s="79">
        <v>3478991.0</v>
      </c>
      <c r="L140" s="85">
        <v>1178.85</v>
      </c>
      <c r="M140" s="42">
        <f t="shared" si="3"/>
        <v>0.005733152466</v>
      </c>
      <c r="N140" s="86">
        <f t="shared" si="34"/>
        <v>0.01045895984</v>
      </c>
      <c r="O140" s="51">
        <f t="shared" si="5"/>
        <v>0.004725807371</v>
      </c>
    </row>
    <row r="141">
      <c r="A141" s="81" t="s">
        <v>142</v>
      </c>
      <c r="B141" s="90">
        <v>682968.0</v>
      </c>
      <c r="C141" s="91">
        <v>569160.0</v>
      </c>
      <c r="D141" s="91">
        <v>485100.0</v>
      </c>
      <c r="E141" s="91">
        <v>640640.0</v>
      </c>
      <c r="F141" s="91">
        <v>520793.0</v>
      </c>
      <c r="G141" s="91">
        <v>544320.0</v>
      </c>
      <c r="H141" s="101"/>
      <c r="I141" s="101"/>
      <c r="J141" s="101"/>
      <c r="K141" s="79">
        <v>3442981.0</v>
      </c>
      <c r="L141" s="85">
        <v>1172.13</v>
      </c>
      <c r="M141" s="42">
        <f t="shared" si="3"/>
        <v>-0.003578897258</v>
      </c>
      <c r="N141" s="86">
        <f t="shared" si="34"/>
        <v>0.0003512725422</v>
      </c>
      <c r="O141" s="51">
        <f t="shared" si="5"/>
        <v>0.0039301698</v>
      </c>
    </row>
    <row r="142">
      <c r="A142" s="81" t="s">
        <v>143</v>
      </c>
      <c r="B142" s="90">
        <v>669552.0</v>
      </c>
      <c r="C142" s="91">
        <v>566100.0</v>
      </c>
      <c r="D142" s="91">
        <v>486180.0</v>
      </c>
      <c r="E142" s="91">
        <v>654080.0</v>
      </c>
      <c r="F142" s="91">
        <v>519920.0</v>
      </c>
      <c r="G142" s="91">
        <v>545940.0</v>
      </c>
      <c r="H142" s="101"/>
      <c r="I142" s="101"/>
      <c r="J142" s="101"/>
      <c r="K142" s="79">
        <v>3441772.0</v>
      </c>
      <c r="L142" s="85">
        <v>1176.34</v>
      </c>
      <c r="M142" s="42">
        <f t="shared" si="3"/>
        <v>0.01768319059</v>
      </c>
      <c r="N142" s="86">
        <f t="shared" si="34"/>
        <v>0.01474365117</v>
      </c>
      <c r="O142" s="51">
        <f t="shared" si="5"/>
        <v>-0.002939539421</v>
      </c>
    </row>
    <row r="143">
      <c r="A143" s="94">
        <v>41614.0</v>
      </c>
      <c r="B143" s="90">
        <v>657072.0</v>
      </c>
      <c r="C143" s="91">
        <v>560100.0</v>
      </c>
      <c r="D143" s="91">
        <v>485280.0</v>
      </c>
      <c r="E143" s="91">
        <v>644000.0</v>
      </c>
      <c r="F143" s="91">
        <v>506825.0</v>
      </c>
      <c r="G143" s="91">
        <v>538488.0</v>
      </c>
      <c r="H143" s="101"/>
      <c r="I143" s="101"/>
      <c r="J143" s="101"/>
      <c r="K143" s="79">
        <v>3391765.0</v>
      </c>
      <c r="L143" s="85">
        <v>1155.9</v>
      </c>
      <c r="M143" s="42">
        <f t="shared" si="3"/>
        <v>-0.009757643773</v>
      </c>
      <c r="N143" s="86">
        <f t="shared" si="34"/>
        <v>-0.00735085379</v>
      </c>
      <c r="O143" s="51">
        <f t="shared" si="5"/>
        <v>0.002406789983</v>
      </c>
    </row>
    <row r="144">
      <c r="A144" s="94">
        <v>41584.0</v>
      </c>
      <c r="B144" s="90">
        <v>663520.0</v>
      </c>
      <c r="C144" s="91">
        <v>563820.0</v>
      </c>
      <c r="D144" s="91">
        <v>491400.0</v>
      </c>
      <c r="E144" s="91">
        <v>645680.0</v>
      </c>
      <c r="F144" s="91">
        <v>512354.0</v>
      </c>
      <c r="G144" s="91">
        <v>540108.0</v>
      </c>
      <c r="H144" s="101"/>
      <c r="I144" s="101"/>
      <c r="J144" s="101"/>
      <c r="K144" s="79">
        <v>3416882.0</v>
      </c>
      <c r="L144" s="85">
        <v>1167.29</v>
      </c>
      <c r="M144" s="42">
        <f t="shared" si="3"/>
        <v>-0.01221937329</v>
      </c>
      <c r="N144" s="86">
        <f t="shared" si="34"/>
        <v>-0.01561614561</v>
      </c>
      <c r="O144" s="51">
        <f t="shared" si="5"/>
        <v>-0.003396772313</v>
      </c>
    </row>
    <row r="145">
      <c r="A145" s="94">
        <v>41553.0</v>
      </c>
      <c r="B145" s="90">
        <v>671944.0</v>
      </c>
      <c r="C145" s="91">
        <v>572220.0</v>
      </c>
      <c r="D145" s="91">
        <v>491040.0</v>
      </c>
      <c r="E145" s="91">
        <v>664720.0</v>
      </c>
      <c r="F145" s="91">
        <v>525061.0</v>
      </c>
      <c r="G145" s="91">
        <v>546102.0</v>
      </c>
      <c r="H145" s="101"/>
      <c r="I145" s="101"/>
      <c r="J145" s="101"/>
      <c r="K145" s="79">
        <v>3471087.0</v>
      </c>
      <c r="L145" s="85">
        <v>1181.73</v>
      </c>
      <c r="M145" s="42">
        <f t="shared" si="3"/>
        <v>0.0003978802296</v>
      </c>
      <c r="N145" s="86">
        <f t="shared" si="34"/>
        <v>0.002938817354</v>
      </c>
      <c r="O145" s="51">
        <f t="shared" si="5"/>
        <v>0.002540937124</v>
      </c>
    </row>
    <row r="146">
      <c r="A146" s="94">
        <v>41461.0</v>
      </c>
      <c r="B146" s="90">
        <v>665184.0</v>
      </c>
      <c r="C146" s="91">
        <v>572820.0</v>
      </c>
      <c r="D146" s="91">
        <v>491580.0</v>
      </c>
      <c r="E146" s="91">
        <v>658560.0</v>
      </c>
      <c r="F146" s="91">
        <v>530396.0</v>
      </c>
      <c r="G146" s="91">
        <v>542376.0</v>
      </c>
      <c r="H146" s="101"/>
      <c r="I146" s="101"/>
      <c r="J146" s="101"/>
      <c r="K146" s="79">
        <v>3460916.0</v>
      </c>
      <c r="L146" s="85">
        <v>1181.26</v>
      </c>
      <c r="M146" s="42">
        <f t="shared" si="3"/>
        <v>0.009373744969</v>
      </c>
      <c r="N146" s="86">
        <f t="shared" si="34"/>
        <v>0.005927004142</v>
      </c>
      <c r="O146" s="51">
        <f t="shared" si="5"/>
        <v>-0.003446740827</v>
      </c>
    </row>
    <row r="147">
      <c r="A147" s="94">
        <v>41431.0</v>
      </c>
      <c r="B147" s="90">
        <v>657280.0</v>
      </c>
      <c r="C147" s="91">
        <v>568380.0</v>
      </c>
      <c r="D147" s="91">
        <v>492120.0</v>
      </c>
      <c r="E147" s="91">
        <v>637840.0</v>
      </c>
      <c r="F147" s="91">
        <v>523412.0</v>
      </c>
      <c r="G147" s="91">
        <v>561492.0</v>
      </c>
      <c r="H147" s="101"/>
      <c r="I147" s="101"/>
      <c r="J147" s="101"/>
      <c r="K147" s="79">
        <v>3440524.0</v>
      </c>
      <c r="L147" s="85">
        <v>1170.29</v>
      </c>
      <c r="M147" s="42">
        <f t="shared" si="3"/>
        <v>0.01209018343</v>
      </c>
      <c r="N147" s="86">
        <f t="shared" si="34"/>
        <v>0.01030382315</v>
      </c>
      <c r="O147" s="51">
        <f t="shared" si="5"/>
        <v>-0.001786360275</v>
      </c>
    </row>
    <row r="148">
      <c r="A148" s="94">
        <v>41400.0</v>
      </c>
      <c r="B148" s="90">
        <v>658320.0</v>
      </c>
      <c r="C148" s="91">
        <v>562860.0</v>
      </c>
      <c r="D148" s="91">
        <v>484740.0</v>
      </c>
      <c r="E148" s="91">
        <v>621600.0</v>
      </c>
      <c r="F148" s="91">
        <v>518853.0</v>
      </c>
      <c r="G148" s="91">
        <v>559062.0</v>
      </c>
      <c r="H148" s="101"/>
      <c r="I148" s="101"/>
      <c r="J148" s="101"/>
      <c r="K148" s="79">
        <v>3405435.0</v>
      </c>
      <c r="L148" s="85">
        <v>1156.31</v>
      </c>
      <c r="M148" s="42">
        <f t="shared" si="3"/>
        <v>-0.01344629587</v>
      </c>
      <c r="N148" s="86">
        <f t="shared" si="34"/>
        <v>-0.01499475309</v>
      </c>
      <c r="O148" s="51">
        <f t="shared" si="5"/>
        <v>-0.001548457225</v>
      </c>
    </row>
    <row r="149">
      <c r="A149" s="94">
        <v>41370.0</v>
      </c>
      <c r="B149" s="90">
        <v>679640.0</v>
      </c>
      <c r="C149" s="91">
        <v>568500.0</v>
      </c>
      <c r="D149" s="91">
        <v>484740.0</v>
      </c>
      <c r="E149" s="91">
        <v>641760.0</v>
      </c>
      <c r="F149" s="91">
        <v>523412.0</v>
      </c>
      <c r="G149" s="91">
        <v>559224.0</v>
      </c>
      <c r="H149" s="101"/>
      <c r="I149" s="101"/>
      <c r="J149" s="101"/>
      <c r="K149" s="79">
        <v>3457276.0</v>
      </c>
      <c r="L149" s="85">
        <v>1172.07</v>
      </c>
      <c r="M149" s="42">
        <f t="shared" si="3"/>
        <v>-0.007368073376</v>
      </c>
      <c r="N149" s="86">
        <f t="shared" si="34"/>
        <v>-0.01106308096</v>
      </c>
      <c r="O149" s="51">
        <f t="shared" si="5"/>
        <v>-0.003695007582</v>
      </c>
    </row>
    <row r="150">
      <c r="A150" s="94">
        <v>41339.0</v>
      </c>
      <c r="B150" s="90">
        <v>682656.0</v>
      </c>
      <c r="C150" s="91">
        <v>570660.0</v>
      </c>
      <c r="D150" s="91">
        <v>507960.0</v>
      </c>
      <c r="E150" s="91">
        <v>648480.0</v>
      </c>
      <c r="F150" s="91">
        <v>525352.0</v>
      </c>
      <c r="G150" s="91">
        <v>560844.0</v>
      </c>
      <c r="H150" s="101"/>
      <c r="I150" s="101"/>
      <c r="J150" s="101"/>
      <c r="K150" s="79">
        <v>3495952.0</v>
      </c>
      <c r="L150" s="85">
        <v>1180.77</v>
      </c>
      <c r="M150" s="42">
        <f t="shared" si="3"/>
        <v>-0.002997500675</v>
      </c>
      <c r="N150" s="86">
        <f t="shared" si="34"/>
        <v>0.002021267448</v>
      </c>
      <c r="O150" s="51">
        <f t="shared" si="5"/>
        <v>0.005018768124</v>
      </c>
    </row>
    <row r="151">
      <c r="A151" s="81" t="s">
        <v>144</v>
      </c>
      <c r="B151" s="90">
        <v>684008.0</v>
      </c>
      <c r="C151" s="91">
        <v>569100.0</v>
      </c>
      <c r="D151" s="91">
        <v>511020.0</v>
      </c>
      <c r="E151" s="91">
        <v>650720.0</v>
      </c>
      <c r="F151" s="91">
        <v>522442.0</v>
      </c>
      <c r="G151" s="91">
        <v>551610.0</v>
      </c>
      <c r="H151" s="101"/>
      <c r="I151" s="101"/>
      <c r="J151" s="101"/>
      <c r="K151" s="79">
        <v>3488900.0</v>
      </c>
      <c r="L151" s="85">
        <v>1184.32</v>
      </c>
      <c r="M151" s="42">
        <f t="shared" si="3"/>
        <v>-0.009169399639</v>
      </c>
      <c r="N151" s="86">
        <f t="shared" si="34"/>
        <v>-0.0009970272439</v>
      </c>
      <c r="O151" s="51">
        <f t="shared" si="5"/>
        <v>0.008172372395</v>
      </c>
    </row>
    <row r="152">
      <c r="A152" s="81" t="s">
        <v>145</v>
      </c>
      <c r="B152" s="90">
        <v>687752.0</v>
      </c>
      <c r="C152" s="91">
        <v>566460.0</v>
      </c>
      <c r="D152" s="91">
        <v>493200.0</v>
      </c>
      <c r="E152" s="91">
        <v>660800.0</v>
      </c>
      <c r="F152" s="91">
        <v>533694.0</v>
      </c>
      <c r="G152" s="91">
        <v>550476.0</v>
      </c>
      <c r="H152" s="101"/>
      <c r="I152" s="101"/>
      <c r="J152" s="101"/>
      <c r="K152" s="79">
        <v>3492382.0</v>
      </c>
      <c r="L152" s="85">
        <v>1195.28</v>
      </c>
      <c r="M152" s="42">
        <f t="shared" si="3"/>
        <v>0.007433878934</v>
      </c>
      <c r="N152" s="86">
        <f t="shared" si="34"/>
        <v>0.0005039215063</v>
      </c>
      <c r="O152" s="51">
        <f t="shared" si="5"/>
        <v>-0.006929957428</v>
      </c>
    </row>
    <row r="153">
      <c r="A153" s="81" t="s">
        <v>146</v>
      </c>
      <c r="B153" s="90">
        <v>680992.0</v>
      </c>
      <c r="C153" s="91">
        <v>543480.0</v>
      </c>
      <c r="D153" s="91">
        <v>513180.0</v>
      </c>
      <c r="E153" s="91">
        <v>658000.0</v>
      </c>
      <c r="F153" s="91">
        <v>543685.0</v>
      </c>
      <c r="G153" s="91">
        <v>551286.0</v>
      </c>
      <c r="H153" s="101"/>
      <c r="I153" s="101"/>
      <c r="J153" s="101"/>
      <c r="K153" s="79">
        <v>3490623.0</v>
      </c>
      <c r="L153" s="85">
        <v>1186.46</v>
      </c>
      <c r="M153" s="42">
        <f t="shared" si="3"/>
        <v>-0.008639705882</v>
      </c>
      <c r="N153" s="86">
        <f t="shared" si="34"/>
        <v>-0.0303466767</v>
      </c>
      <c r="O153" s="51">
        <f t="shared" si="5"/>
        <v>-0.02170697081</v>
      </c>
    </row>
    <row r="154">
      <c r="A154" s="81" t="s">
        <v>147</v>
      </c>
      <c r="B154" s="90">
        <v>690248.0</v>
      </c>
      <c r="C154" s="91">
        <v>552360.0</v>
      </c>
      <c r="D154" s="91">
        <v>597600.0</v>
      </c>
      <c r="E154" s="91">
        <v>658560.0</v>
      </c>
      <c r="F154" s="91">
        <v>541551.0</v>
      </c>
      <c r="G154" s="91">
        <v>559548.0</v>
      </c>
      <c r="H154" s="101"/>
      <c r="I154" s="101"/>
      <c r="J154" s="101"/>
      <c r="K154" s="79">
        <v>3599867.0</v>
      </c>
      <c r="L154" s="85">
        <v>1196.8</v>
      </c>
      <c r="M154" s="42">
        <f t="shared" si="3"/>
        <v>0.007348051882</v>
      </c>
      <c r="N154" s="86">
        <f t="shared" si="34"/>
        <v>0.01445110813</v>
      </c>
      <c r="O154" s="51">
        <f t="shared" si="5"/>
        <v>0.007103056249</v>
      </c>
    </row>
    <row r="155">
      <c r="A155" s="81" t="s">
        <v>148</v>
      </c>
      <c r="B155" s="90">
        <v>685880.0</v>
      </c>
      <c r="C155" s="91">
        <v>546300.0</v>
      </c>
      <c r="D155" s="91">
        <v>589320.0</v>
      </c>
      <c r="E155" s="91">
        <v>633360.0</v>
      </c>
      <c r="F155" s="91">
        <v>534664.0</v>
      </c>
      <c r="G155" s="91">
        <v>559062.0</v>
      </c>
      <c r="H155" s="101"/>
      <c r="I155" s="101"/>
      <c r="J155" s="101"/>
      <c r="K155" s="79">
        <v>3548586.0</v>
      </c>
      <c r="L155" s="85">
        <v>1188.07</v>
      </c>
      <c r="M155" s="42">
        <f t="shared" si="3"/>
        <v>-0.004249291785</v>
      </c>
      <c r="N155" s="86">
        <f t="shared" si="34"/>
        <v>-0.006210717429</v>
      </c>
      <c r="O155" s="51">
        <f t="shared" si="5"/>
        <v>-0.001961425645</v>
      </c>
    </row>
    <row r="156">
      <c r="A156" s="81" t="s">
        <v>149</v>
      </c>
      <c r="B156" s="90">
        <v>689000.0</v>
      </c>
      <c r="C156" s="91">
        <v>549240.0</v>
      </c>
      <c r="D156" s="91">
        <v>596160.0</v>
      </c>
      <c r="E156" s="91">
        <v>638400.0</v>
      </c>
      <c r="F156" s="91">
        <v>538253.0</v>
      </c>
      <c r="G156" s="91">
        <v>559710.0</v>
      </c>
      <c r="H156" s="101"/>
      <c r="I156" s="101"/>
      <c r="J156" s="101"/>
      <c r="K156" s="79">
        <v>3570763.0</v>
      </c>
      <c r="L156" s="85">
        <v>1193.14</v>
      </c>
      <c r="M156" s="42">
        <f t="shared" si="3"/>
        <v>-0.0005277398494</v>
      </c>
      <c r="N156" s="86">
        <f t="shared" si="34"/>
        <v>0.004443643062</v>
      </c>
      <c r="O156" s="51">
        <f t="shared" si="5"/>
        <v>0.004971382911</v>
      </c>
    </row>
    <row r="157">
      <c r="A157" s="81" t="s">
        <v>150</v>
      </c>
      <c r="B157" s="90">
        <v>688064.0</v>
      </c>
      <c r="C157" s="91">
        <v>547140.0</v>
      </c>
      <c r="D157" s="91">
        <v>595800.0</v>
      </c>
      <c r="E157" s="91">
        <v>633920.0</v>
      </c>
      <c r="F157" s="91">
        <v>530008.0</v>
      </c>
      <c r="G157" s="91">
        <v>560034.0</v>
      </c>
      <c r="H157" s="101"/>
      <c r="I157" s="101"/>
      <c r="J157" s="101"/>
      <c r="K157" s="79">
        <v>3554966.0</v>
      </c>
      <c r="L157" s="85">
        <v>1193.77</v>
      </c>
      <c r="M157" s="42">
        <f t="shared" si="3"/>
        <v>-0.01738428994</v>
      </c>
      <c r="N157" s="86">
        <f t="shared" si="34"/>
        <v>-0.008993573868</v>
      </c>
      <c r="O157" s="51">
        <f t="shared" si="5"/>
        <v>0.008390716068</v>
      </c>
    </row>
    <row r="158">
      <c r="A158" s="81" t="s">
        <v>151</v>
      </c>
      <c r="B158" s="90">
        <v>693992.0</v>
      </c>
      <c r="C158" s="91">
        <v>557580.0</v>
      </c>
      <c r="D158" s="91">
        <v>606600.0</v>
      </c>
      <c r="E158" s="91">
        <v>642320.0</v>
      </c>
      <c r="F158" s="91">
        <v>514876.0</v>
      </c>
      <c r="G158" s="91">
        <v>571860.0</v>
      </c>
      <c r="H158" s="101"/>
      <c r="I158" s="101"/>
      <c r="J158" s="101"/>
      <c r="K158" s="79">
        <v>3587228.0</v>
      </c>
      <c r="L158" s="85">
        <v>1214.89</v>
      </c>
      <c r="M158" s="42">
        <f t="shared" si="3"/>
        <v>0.002136434876</v>
      </c>
      <c r="N158" s="86">
        <f t="shared" si="34"/>
        <v>0.0076352946</v>
      </c>
      <c r="O158" s="51">
        <f t="shared" si="5"/>
        <v>0.005498859724</v>
      </c>
    </row>
    <row r="159">
      <c r="A159" s="81" t="s">
        <v>152</v>
      </c>
      <c r="B159" s="90">
        <v>689000.0</v>
      </c>
      <c r="C159" s="91">
        <v>545940.0</v>
      </c>
      <c r="D159" s="91">
        <v>606240.0</v>
      </c>
      <c r="E159" s="91">
        <v>645120.0</v>
      </c>
      <c r="F159" s="91">
        <v>513712.0</v>
      </c>
      <c r="G159" s="91">
        <v>560034.0</v>
      </c>
      <c r="H159" s="101"/>
      <c r="I159" s="101"/>
      <c r="J159" s="101"/>
      <c r="K159" s="79">
        <v>3560046.0</v>
      </c>
      <c r="L159" s="85">
        <v>1212.3</v>
      </c>
      <c r="M159" s="42">
        <f t="shared" si="3"/>
        <v>0.0006273007907</v>
      </c>
      <c r="N159" s="86">
        <f t="shared" si="34"/>
        <v>0.006231488477</v>
      </c>
      <c r="O159" s="51">
        <f t="shared" si="5"/>
        <v>0.005604187686</v>
      </c>
    </row>
    <row r="160">
      <c r="A160" s="81" t="s">
        <v>153</v>
      </c>
      <c r="B160" s="90">
        <v>693784.0</v>
      </c>
      <c r="C160" s="91">
        <v>542460.0</v>
      </c>
      <c r="D160" s="91">
        <v>599580.0</v>
      </c>
      <c r="E160" s="91">
        <v>645680.0</v>
      </c>
      <c r="F160" s="91">
        <v>504885.0</v>
      </c>
      <c r="G160" s="91">
        <v>551610.0</v>
      </c>
      <c r="H160" s="101"/>
      <c r="I160" s="101"/>
      <c r="J160" s="101"/>
      <c r="K160" s="79">
        <v>3537999.0</v>
      </c>
      <c r="L160" s="85">
        <v>1211.54</v>
      </c>
      <c r="M160" s="42">
        <f t="shared" si="3"/>
        <v>0.00984388154</v>
      </c>
      <c r="N160" s="86">
        <f t="shared" si="34"/>
        <v>0.02339697892</v>
      </c>
      <c r="O160" s="51">
        <f t="shared" si="5"/>
        <v>0.01355309738</v>
      </c>
    </row>
    <row r="161">
      <c r="A161" s="81" t="s">
        <v>154</v>
      </c>
      <c r="B161" s="90">
        <v>682032.0</v>
      </c>
      <c r="C161" s="91">
        <v>536040.0</v>
      </c>
      <c r="D161" s="91">
        <v>585540.0</v>
      </c>
      <c r="E161" s="91">
        <v>633920.0</v>
      </c>
      <c r="F161" s="91">
        <v>494215.0</v>
      </c>
      <c r="G161" s="91">
        <v>525366.0</v>
      </c>
      <c r="H161" s="101"/>
      <c r="I161" s="101"/>
      <c r="J161" s="101"/>
      <c r="K161" s="79">
        <v>3457113.0</v>
      </c>
      <c r="L161" s="85">
        <v>1199.73</v>
      </c>
      <c r="M161" s="42">
        <f t="shared" si="3"/>
        <v>-0.005479383922</v>
      </c>
      <c r="N161" s="86">
        <f t="shared" si="34"/>
        <v>-0.001627608585</v>
      </c>
      <c r="O161" s="51">
        <f t="shared" si="5"/>
        <v>0.003851775337</v>
      </c>
    </row>
    <row r="162">
      <c r="A162" s="81" t="s">
        <v>155</v>
      </c>
      <c r="B162" s="90">
        <v>687752.0</v>
      </c>
      <c r="C162" s="91">
        <v>535440.0</v>
      </c>
      <c r="D162" s="91">
        <v>585900.0</v>
      </c>
      <c r="E162" s="91">
        <v>635040.0</v>
      </c>
      <c r="F162" s="91">
        <v>490335.0</v>
      </c>
      <c r="G162" s="91">
        <v>528282.0</v>
      </c>
      <c r="H162" s="101"/>
      <c r="I162" s="101"/>
      <c r="J162" s="101"/>
      <c r="K162" s="79">
        <v>3462749.0</v>
      </c>
      <c r="L162" s="85">
        <v>1206.34</v>
      </c>
      <c r="M162" s="42">
        <f t="shared" si="3"/>
        <v>0.004563396233</v>
      </c>
      <c r="N162" s="86">
        <f t="shared" si="34"/>
        <v>0.001705887322</v>
      </c>
      <c r="O162" s="51">
        <f t="shared" si="5"/>
        <v>-0.002857508911</v>
      </c>
    </row>
    <row r="163">
      <c r="A163" s="81" t="s">
        <v>156</v>
      </c>
      <c r="B163" s="90">
        <v>680680.0</v>
      </c>
      <c r="C163" s="91">
        <v>530220.0</v>
      </c>
      <c r="D163" s="91">
        <v>577980.0</v>
      </c>
      <c r="E163" s="91">
        <v>645120.0</v>
      </c>
      <c r="F163" s="91">
        <v>494894.0</v>
      </c>
      <c r="G163" s="91">
        <v>527958.0</v>
      </c>
      <c r="H163" s="101"/>
      <c r="I163" s="101"/>
      <c r="J163" s="101"/>
      <c r="K163" s="79">
        <v>3456852.0</v>
      </c>
      <c r="L163" s="85">
        <v>1200.86</v>
      </c>
      <c r="M163" s="42">
        <f t="shared" si="3"/>
        <v>0.01095256135</v>
      </c>
      <c r="N163" s="86">
        <f t="shared" si="34"/>
        <v>0.01999716737</v>
      </c>
      <c r="O163" s="51">
        <f t="shared" si="5"/>
        <v>0.009044606023</v>
      </c>
    </row>
    <row r="164">
      <c r="A164" s="81" t="s">
        <v>157</v>
      </c>
      <c r="B164" s="90">
        <v>668616.0</v>
      </c>
      <c r="C164" s="91">
        <v>522780.0</v>
      </c>
      <c r="D164" s="91">
        <v>563040.0</v>
      </c>
      <c r="E164" s="91">
        <v>626640.0</v>
      </c>
      <c r="F164" s="91">
        <v>483448.0</v>
      </c>
      <c r="G164" s="91">
        <v>524556.0</v>
      </c>
      <c r="H164" s="101"/>
      <c r="I164" s="101"/>
      <c r="J164" s="101"/>
      <c r="K164" s="79">
        <v>3389080.0</v>
      </c>
      <c r="L164" s="85">
        <v>1187.85</v>
      </c>
      <c r="M164" s="42">
        <f t="shared" si="3"/>
        <v>-0.001748001983</v>
      </c>
      <c r="N164" s="86">
        <f t="shared" si="34"/>
        <v>-0.00243131391</v>
      </c>
      <c r="O164" s="51">
        <f t="shared" si="5"/>
        <v>-0.000683311927</v>
      </c>
    </row>
    <row r="165">
      <c r="A165" s="94">
        <v>41552.0</v>
      </c>
      <c r="B165" s="90">
        <v>678288.0</v>
      </c>
      <c r="C165" s="91">
        <v>520860.0</v>
      </c>
      <c r="D165" s="91">
        <v>563220.0</v>
      </c>
      <c r="E165" s="91">
        <v>624960.0</v>
      </c>
      <c r="F165" s="91">
        <v>483836.0</v>
      </c>
      <c r="G165" s="91">
        <v>526176.0</v>
      </c>
      <c r="H165" s="101"/>
      <c r="I165" s="101"/>
      <c r="J165" s="101"/>
      <c r="K165" s="79">
        <v>3397340.0</v>
      </c>
      <c r="L165" s="85">
        <v>1189.93</v>
      </c>
      <c r="M165" s="42">
        <f t="shared" si="3"/>
        <v>0.006096117424</v>
      </c>
      <c r="N165" s="86">
        <f t="shared" si="34"/>
        <v>0.005075463348</v>
      </c>
      <c r="O165" s="51">
        <f t="shared" si="5"/>
        <v>-0.001020654077</v>
      </c>
    </row>
    <row r="166">
      <c r="A166" s="94">
        <v>41522.0</v>
      </c>
      <c r="B166" s="90">
        <v>679016.0</v>
      </c>
      <c r="C166" s="91">
        <v>514860.0</v>
      </c>
      <c r="D166" s="91">
        <v>568980.0</v>
      </c>
      <c r="E166" s="91">
        <v>609840.0</v>
      </c>
      <c r="F166" s="91">
        <v>482284.0</v>
      </c>
      <c r="G166" s="91">
        <v>525204.0</v>
      </c>
      <c r="H166" s="101"/>
      <c r="I166" s="101"/>
      <c r="J166" s="101"/>
      <c r="K166" s="79">
        <v>3380184.0</v>
      </c>
      <c r="L166" s="85">
        <v>1182.72</v>
      </c>
      <c r="M166" s="42">
        <f t="shared" si="3"/>
        <v>-0.003219444772</v>
      </c>
      <c r="N166" s="86">
        <f t="shared" si="34"/>
        <v>-0.003523443636</v>
      </c>
      <c r="O166" s="51">
        <f t="shared" si="5"/>
        <v>-0.0003039988633</v>
      </c>
    </row>
    <row r="167">
      <c r="A167" s="94">
        <v>41491.0</v>
      </c>
      <c r="B167" s="90">
        <v>680264.0</v>
      </c>
      <c r="C167" s="91">
        <v>522000.0</v>
      </c>
      <c r="D167" s="91">
        <v>577260.0</v>
      </c>
      <c r="E167" s="91">
        <v>609840.0</v>
      </c>
      <c r="F167" s="91">
        <v>475300.0</v>
      </c>
      <c r="G167" s="91">
        <v>527472.0</v>
      </c>
      <c r="H167" s="101"/>
      <c r="I167" s="101"/>
      <c r="J167" s="101"/>
      <c r="K167" s="79">
        <v>3392136.0</v>
      </c>
      <c r="L167" s="85">
        <v>1186.54</v>
      </c>
      <c r="M167" s="42">
        <f t="shared" si="3"/>
        <v>0.004520826278</v>
      </c>
      <c r="N167" s="86">
        <f t="shared" si="34"/>
        <v>0.004740038381</v>
      </c>
      <c r="O167" s="51">
        <f t="shared" si="5"/>
        <v>0.0002192121028</v>
      </c>
    </row>
    <row r="168">
      <c r="A168" s="94">
        <v>41460.0</v>
      </c>
      <c r="B168" s="90">
        <v>676312.0</v>
      </c>
      <c r="C168" s="91">
        <v>514080.0</v>
      </c>
      <c r="D168" s="91">
        <v>572400.0</v>
      </c>
      <c r="E168" s="91">
        <v>610960.0</v>
      </c>
      <c r="F168" s="91">
        <v>476367.0</v>
      </c>
      <c r="G168" s="91">
        <v>526014.0</v>
      </c>
      <c r="H168" s="101"/>
      <c r="I168" s="101"/>
      <c r="J168" s="101"/>
      <c r="K168" s="79">
        <v>3376133.0</v>
      </c>
      <c r="L168" s="85">
        <v>1181.2</v>
      </c>
      <c r="M168" s="42">
        <f t="shared" si="3"/>
        <v>0.008822499509</v>
      </c>
      <c r="N168" s="86">
        <f t="shared" si="34"/>
        <v>0.01192198557</v>
      </c>
      <c r="O168" s="51">
        <f t="shared" si="5"/>
        <v>0.003099486058</v>
      </c>
    </row>
    <row r="169">
      <c r="A169" s="94">
        <v>41430.0</v>
      </c>
      <c r="B169" s="90">
        <v>665600.0</v>
      </c>
      <c r="C169" s="91">
        <v>504480.0</v>
      </c>
      <c r="D169" s="91">
        <v>565020.0</v>
      </c>
      <c r="E169" s="91">
        <v>608160.0</v>
      </c>
      <c r="F169" s="91">
        <v>469189.0</v>
      </c>
      <c r="G169" s="91">
        <v>523908.0</v>
      </c>
      <c r="H169" s="101"/>
      <c r="I169" s="101"/>
      <c r="J169" s="101"/>
      <c r="K169" s="79">
        <v>3336357.0</v>
      </c>
      <c r="L169" s="85">
        <v>1170.87</v>
      </c>
      <c r="M169" s="42">
        <f t="shared" si="3"/>
        <v>0.004978241651</v>
      </c>
      <c r="N169" s="86">
        <f t="shared" si="34"/>
        <v>0.007657194011</v>
      </c>
      <c r="O169" s="51">
        <f t="shared" si="5"/>
        <v>0.002678952361</v>
      </c>
    </row>
    <row r="170">
      <c r="A170" s="94">
        <v>41338.0</v>
      </c>
      <c r="B170" s="90">
        <v>656136.0</v>
      </c>
      <c r="C170" s="91">
        <v>506400.0</v>
      </c>
      <c r="D170" s="91">
        <v>555120.0</v>
      </c>
      <c r="E170" s="91">
        <v>607600.0</v>
      </c>
      <c r="F170" s="91">
        <v>466376.0</v>
      </c>
      <c r="G170" s="91">
        <v>519372.0</v>
      </c>
      <c r="H170" s="101"/>
      <c r="I170" s="101"/>
      <c r="J170" s="101"/>
      <c r="K170" s="79">
        <v>3311004.0</v>
      </c>
      <c r="L170" s="85">
        <v>1165.07</v>
      </c>
      <c r="M170" s="42">
        <f t="shared" si="3"/>
        <v>0.01272567649</v>
      </c>
      <c r="N170" s="86">
        <f t="shared" si="34"/>
        <v>0.02596738599</v>
      </c>
      <c r="O170" s="51">
        <f t="shared" si="5"/>
        <v>0.0132417095</v>
      </c>
    </row>
    <row r="171">
      <c r="A171" s="94">
        <v>41310.0</v>
      </c>
      <c r="B171" s="90">
        <v>642720.0</v>
      </c>
      <c r="C171" s="91">
        <v>504360.0</v>
      </c>
      <c r="D171" s="91">
        <v>516600.0</v>
      </c>
      <c r="E171" s="91">
        <v>584080.0</v>
      </c>
      <c r="F171" s="91">
        <v>444842.0</v>
      </c>
      <c r="G171" s="91">
        <v>534600.0</v>
      </c>
      <c r="H171" s="101"/>
      <c r="I171" s="101"/>
      <c r="J171" s="101"/>
      <c r="K171" s="79">
        <v>3227202.0</v>
      </c>
      <c r="L171" s="85">
        <v>1150.43</v>
      </c>
      <c r="M171" s="42">
        <f t="shared" si="3"/>
        <v>0.009866659644</v>
      </c>
      <c r="N171" s="86">
        <f t="shared" si="34"/>
        <v>0.01266139752</v>
      </c>
      <c r="O171" s="51">
        <f t="shared" si="5"/>
        <v>0.002794737873</v>
      </c>
    </row>
    <row r="172">
      <c r="A172" s="94">
        <v>41279.0</v>
      </c>
      <c r="B172" s="90">
        <v>633984.0</v>
      </c>
      <c r="C172" s="91">
        <v>495660.0</v>
      </c>
      <c r="D172" s="91">
        <v>520020.0</v>
      </c>
      <c r="E172" s="91">
        <v>564480.0</v>
      </c>
      <c r="F172" s="91">
        <v>442320.0</v>
      </c>
      <c r="G172" s="91">
        <v>530388.0</v>
      </c>
      <c r="H172" s="101"/>
      <c r="I172" s="101"/>
      <c r="J172" s="101"/>
      <c r="K172" s="79">
        <v>3186852.0</v>
      </c>
      <c r="L172" s="85">
        <v>1139.19</v>
      </c>
      <c r="M172" s="42">
        <f t="shared" si="3"/>
        <v>-0.01795658696</v>
      </c>
      <c r="N172" s="86">
        <f t="shared" si="34"/>
        <v>-0.02789880039</v>
      </c>
      <c r="O172" s="51">
        <f t="shared" si="5"/>
        <v>-0.009942213434</v>
      </c>
    </row>
    <row r="173">
      <c r="A173" s="81" t="s">
        <v>158</v>
      </c>
      <c r="B173" s="90">
        <v>661856.0</v>
      </c>
      <c r="C173" s="91">
        <v>511200.0</v>
      </c>
      <c r="D173" s="91">
        <v>539100.0</v>
      </c>
      <c r="E173" s="91">
        <v>576240.0</v>
      </c>
      <c r="F173" s="91">
        <v>455803.0</v>
      </c>
      <c r="G173" s="91">
        <v>534114.0</v>
      </c>
      <c r="H173" s="101"/>
      <c r="I173" s="101"/>
      <c r="J173" s="101"/>
      <c r="K173" s="79">
        <v>3278313.0</v>
      </c>
      <c r="L173" s="85">
        <v>1160.02</v>
      </c>
      <c r="M173" s="42">
        <f t="shared" si="3"/>
        <v>0.008870953714</v>
      </c>
      <c r="N173" s="86">
        <f t="shared" si="34"/>
        <v>0.004156529319</v>
      </c>
      <c r="O173" s="51">
        <f t="shared" si="5"/>
        <v>-0.004714424395</v>
      </c>
    </row>
    <row r="174">
      <c r="A174" s="81" t="s">
        <v>159</v>
      </c>
      <c r="B174" s="90">
        <v>654160.0</v>
      </c>
      <c r="C174" s="91">
        <v>511620.0</v>
      </c>
      <c r="D174" s="91">
        <v>538200.0</v>
      </c>
      <c r="E174" s="91">
        <v>577360.0</v>
      </c>
      <c r="F174" s="91">
        <v>456579.0</v>
      </c>
      <c r="G174" s="91">
        <v>526824.0</v>
      </c>
      <c r="H174" s="101"/>
      <c r="I174" s="101"/>
      <c r="J174" s="101"/>
      <c r="K174" s="79">
        <v>3264743.0</v>
      </c>
      <c r="L174" s="85">
        <v>1149.82</v>
      </c>
      <c r="M174" s="42">
        <f t="shared" si="3"/>
        <v>0.007553452506</v>
      </c>
      <c r="N174" s="86">
        <f t="shared" si="34"/>
        <v>0.01044007588</v>
      </c>
      <c r="O174" s="51">
        <f t="shared" si="5"/>
        <v>0.002886623371</v>
      </c>
    </row>
    <row r="175">
      <c r="A175" s="81" t="s">
        <v>160</v>
      </c>
      <c r="B175" s="90">
        <v>655928.0</v>
      </c>
      <c r="C175" s="91">
        <v>510060.0</v>
      </c>
      <c r="D175" s="91">
        <v>527040.0</v>
      </c>
      <c r="E175" s="91">
        <v>571200.0</v>
      </c>
      <c r="F175" s="91">
        <v>440283.0</v>
      </c>
      <c r="G175" s="91">
        <v>526500.0</v>
      </c>
      <c r="H175" s="101"/>
      <c r="I175" s="101"/>
      <c r="J175" s="101"/>
      <c r="K175" s="79">
        <v>3231011.0</v>
      </c>
      <c r="L175" s="85">
        <v>1141.2</v>
      </c>
      <c r="M175" s="42">
        <f t="shared" si="3"/>
        <v>-0.004483835511</v>
      </c>
      <c r="N175" s="86">
        <f t="shared" si="34"/>
        <v>-0.01358928025</v>
      </c>
      <c r="O175" s="51">
        <f t="shared" si="5"/>
        <v>-0.009105444735</v>
      </c>
    </row>
    <row r="176">
      <c r="A176" s="81" t="s">
        <v>161</v>
      </c>
      <c r="B176" s="90">
        <v>660088.0</v>
      </c>
      <c r="C176" s="91">
        <v>515340.0</v>
      </c>
      <c r="D176" s="91">
        <v>539820.0</v>
      </c>
      <c r="E176" s="91">
        <v>575120.0</v>
      </c>
      <c r="F176" s="91">
        <v>455415.0</v>
      </c>
      <c r="G176" s="91">
        <v>529740.0</v>
      </c>
      <c r="H176" s="101"/>
      <c r="I176" s="101"/>
      <c r="J176" s="101"/>
      <c r="K176" s="79">
        <v>3275523.0</v>
      </c>
      <c r="L176" s="85">
        <v>1146.34</v>
      </c>
      <c r="M176" s="42">
        <f t="shared" si="3"/>
        <v>0.005340934006</v>
      </c>
      <c r="N176" s="86">
        <f t="shared" si="34"/>
        <v>0.006856288143</v>
      </c>
      <c r="O176" s="51">
        <f t="shared" si="5"/>
        <v>0.001515354137</v>
      </c>
    </row>
    <row r="177">
      <c r="A177" s="81" t="s">
        <v>162</v>
      </c>
      <c r="B177" s="90">
        <v>656864.0</v>
      </c>
      <c r="C177" s="91">
        <v>509400.0</v>
      </c>
      <c r="D177" s="91">
        <v>541800.0</v>
      </c>
      <c r="E177" s="91">
        <v>570080.0</v>
      </c>
      <c r="F177" s="91">
        <v>457646.0</v>
      </c>
      <c r="G177" s="91">
        <v>517428.0</v>
      </c>
      <c r="H177" s="101"/>
      <c r="I177" s="101"/>
      <c r="J177" s="101"/>
      <c r="K177" s="79">
        <v>3253218.0</v>
      </c>
      <c r="L177" s="85">
        <v>1140.25</v>
      </c>
      <c r="M177" s="42">
        <f t="shared" si="3"/>
        <v>0.002823119679</v>
      </c>
      <c r="N177" s="86">
        <f t="shared" si="34"/>
        <v>0.0107722522</v>
      </c>
      <c r="O177" s="51">
        <f t="shared" si="5"/>
        <v>0.00794913252</v>
      </c>
    </row>
    <row r="178">
      <c r="A178" s="81" t="s">
        <v>163</v>
      </c>
      <c r="B178" s="90">
        <v>653328.0</v>
      </c>
      <c r="C178" s="91">
        <v>509820.0</v>
      </c>
      <c r="D178" s="91">
        <v>530820.0</v>
      </c>
      <c r="E178" s="91">
        <v>557200.0</v>
      </c>
      <c r="F178" s="91">
        <v>449789.0</v>
      </c>
      <c r="G178" s="91">
        <v>517590.0</v>
      </c>
      <c r="H178" s="101"/>
      <c r="I178" s="101"/>
      <c r="J178" s="101"/>
      <c r="K178" s="79">
        <v>3218547.0</v>
      </c>
      <c r="L178" s="85">
        <v>1137.04</v>
      </c>
      <c r="M178" s="42">
        <f t="shared" si="3"/>
        <v>0.01120557789</v>
      </c>
      <c r="N178" s="86">
        <f t="shared" si="34"/>
        <v>0.01248116076</v>
      </c>
      <c r="O178" s="51">
        <f t="shared" si="5"/>
        <v>0.001275582877</v>
      </c>
    </row>
    <row r="179">
      <c r="A179" s="81" t="s">
        <v>164</v>
      </c>
      <c r="B179" s="90">
        <v>645216.0</v>
      </c>
      <c r="C179" s="91">
        <v>505560.0</v>
      </c>
      <c r="D179" s="91">
        <v>518760.0</v>
      </c>
      <c r="E179" s="91">
        <v>546000.0</v>
      </c>
      <c r="F179" s="91">
        <v>446879.0</v>
      </c>
      <c r="G179" s="91">
        <v>516456.0</v>
      </c>
      <c r="H179" s="101"/>
      <c r="I179" s="101"/>
      <c r="J179" s="101"/>
      <c r="K179" s="79">
        <v>3178871.0</v>
      </c>
      <c r="L179" s="85">
        <v>1124.44</v>
      </c>
      <c r="M179" s="42">
        <f t="shared" si="3"/>
        <v>0.002800321056</v>
      </c>
      <c r="N179" s="86">
        <f t="shared" si="34"/>
        <v>-0.001850059172</v>
      </c>
      <c r="O179" s="51">
        <f t="shared" si="5"/>
        <v>-0.004650380228</v>
      </c>
    </row>
    <row r="180">
      <c r="A180" s="81" t="s">
        <v>165</v>
      </c>
      <c r="B180" s="90">
        <v>641576.0</v>
      </c>
      <c r="C180" s="91">
        <v>508980.0</v>
      </c>
      <c r="D180" s="91">
        <v>518580.0</v>
      </c>
      <c r="E180" s="91">
        <v>550480.0</v>
      </c>
      <c r="F180" s="91">
        <v>448043.0</v>
      </c>
      <c r="G180" s="91">
        <v>517104.0</v>
      </c>
      <c r="H180" s="101"/>
      <c r="I180" s="101"/>
      <c r="J180" s="101"/>
      <c r="K180" s="79">
        <v>3184763.0</v>
      </c>
      <c r="L180" s="85">
        <v>1121.3</v>
      </c>
      <c r="M180" s="42">
        <f t="shared" si="3"/>
        <v>0.01494401651</v>
      </c>
      <c r="N180" s="86">
        <f t="shared" si="34"/>
        <v>0.01447995194</v>
      </c>
      <c r="O180" s="51">
        <f t="shared" si="5"/>
        <v>-0.0004640645715</v>
      </c>
    </row>
    <row r="181">
      <c r="A181" s="81" t="s">
        <v>166</v>
      </c>
      <c r="B181" s="90">
        <v>626080.0</v>
      </c>
      <c r="C181" s="91">
        <v>501840.0</v>
      </c>
      <c r="D181" s="91">
        <v>511740.0</v>
      </c>
      <c r="E181" s="91">
        <v>534240.0</v>
      </c>
      <c r="F181" s="91">
        <v>448140.0</v>
      </c>
      <c r="G181" s="91">
        <v>517266.0</v>
      </c>
      <c r="H181" s="101"/>
      <c r="I181" s="101"/>
      <c r="J181" s="101"/>
      <c r="K181" s="79">
        <v>3139306.0</v>
      </c>
      <c r="L181" s="85">
        <v>1104.79</v>
      </c>
      <c r="M181" s="42">
        <f t="shared" si="3"/>
        <v>-0.006144185963</v>
      </c>
      <c r="N181" s="86">
        <f t="shared" si="34"/>
        <v>-0.00139835137</v>
      </c>
      <c r="O181" s="51">
        <f t="shared" si="5"/>
        <v>0.004745834592</v>
      </c>
    </row>
    <row r="182">
      <c r="A182" s="81" t="s">
        <v>167</v>
      </c>
      <c r="B182" s="90">
        <v>628264.0</v>
      </c>
      <c r="C182" s="91">
        <v>499800.0</v>
      </c>
      <c r="D182" s="91">
        <v>515340.0</v>
      </c>
      <c r="E182" s="91">
        <v>543760.0</v>
      </c>
      <c r="F182" s="91">
        <v>443484.0</v>
      </c>
      <c r="G182" s="91">
        <v>513054.0</v>
      </c>
      <c r="H182" s="101"/>
      <c r="I182" s="101"/>
      <c r="J182" s="101"/>
      <c r="K182" s="79">
        <v>3143702.0</v>
      </c>
      <c r="L182" s="85">
        <v>1111.62</v>
      </c>
      <c r="M182" s="42">
        <f t="shared" si="3"/>
        <v>-0.01630030795</v>
      </c>
      <c r="N182" s="86">
        <f t="shared" si="34"/>
        <v>-0.01523121863</v>
      </c>
      <c r="O182" s="51">
        <f t="shared" si="5"/>
        <v>0.001069089328</v>
      </c>
    </row>
    <row r="183">
      <c r="A183" s="81" t="s">
        <v>168</v>
      </c>
      <c r="B183" s="90">
        <v>639184.0</v>
      </c>
      <c r="C183" s="91">
        <v>513000.0</v>
      </c>
      <c r="D183" s="91">
        <v>527760.0</v>
      </c>
      <c r="E183" s="91">
        <v>544320.0</v>
      </c>
      <c r="F183" s="91">
        <v>449013.0</v>
      </c>
      <c r="G183" s="91">
        <v>519048.0</v>
      </c>
      <c r="H183" s="101"/>
      <c r="I183" s="101"/>
      <c r="J183" s="101"/>
      <c r="K183" s="79">
        <v>3192325.0</v>
      </c>
      <c r="L183" s="85">
        <v>1130.04</v>
      </c>
      <c r="M183" s="42">
        <f t="shared" si="3"/>
        <v>0.01648811291</v>
      </c>
      <c r="N183" s="86">
        <f t="shared" si="34"/>
        <v>0.01312356532</v>
      </c>
      <c r="O183" s="51">
        <f t="shared" si="5"/>
        <v>-0.003364547583</v>
      </c>
    </row>
    <row r="184">
      <c r="A184" s="81" t="s">
        <v>169</v>
      </c>
      <c r="B184" s="90">
        <v>617032.0</v>
      </c>
      <c r="C184" s="91">
        <v>503580.0</v>
      </c>
      <c r="D184" s="91">
        <v>529020.0</v>
      </c>
      <c r="E184" s="91">
        <v>546000.0</v>
      </c>
      <c r="F184" s="91">
        <v>442611.0</v>
      </c>
      <c r="G184" s="91">
        <v>512730.0</v>
      </c>
      <c r="H184" s="101"/>
      <c r="I184" s="101"/>
      <c r="J184" s="101"/>
      <c r="K184" s="79">
        <v>3150973.0</v>
      </c>
      <c r="L184" s="85">
        <v>1111.71</v>
      </c>
      <c r="M184" s="42">
        <f t="shared" si="3"/>
        <v>-0.03264794689</v>
      </c>
      <c r="N184" s="86">
        <f t="shared" si="34"/>
        <v>-0.04105162023</v>
      </c>
      <c r="O184" s="51">
        <f t="shared" si="5"/>
        <v>-0.008403673343</v>
      </c>
    </row>
    <row r="185">
      <c r="A185" s="94">
        <v>41612.0</v>
      </c>
      <c r="B185" s="90">
        <v>641368.0</v>
      </c>
      <c r="C185" s="91">
        <v>526200.0</v>
      </c>
      <c r="D185" s="91">
        <v>551700.0</v>
      </c>
      <c r="E185" s="91">
        <v>569520.0</v>
      </c>
      <c r="F185" s="91">
        <v>472681.0</v>
      </c>
      <c r="G185" s="91">
        <v>524394.0</v>
      </c>
      <c r="H185" s="101"/>
      <c r="I185" s="101"/>
      <c r="J185" s="101"/>
      <c r="K185" s="79">
        <v>3285863.0</v>
      </c>
      <c r="L185" s="85">
        <v>1149.23</v>
      </c>
      <c r="M185" s="42">
        <f t="shared" si="3"/>
        <v>-0.003632675001</v>
      </c>
      <c r="N185" s="86">
        <f t="shared" si="34"/>
        <v>-0.01099598001</v>
      </c>
      <c r="O185" s="51">
        <f t="shared" si="5"/>
        <v>-0.007363305008</v>
      </c>
    </row>
    <row r="186">
      <c r="A186" s="94">
        <v>41582.0</v>
      </c>
      <c r="B186" s="90">
        <v>641264.0</v>
      </c>
      <c r="C186" s="91">
        <v>531480.0</v>
      </c>
      <c r="D186" s="91">
        <v>558360.0</v>
      </c>
      <c r="E186" s="91">
        <v>581840.0</v>
      </c>
      <c r="F186" s="91">
        <v>488298.0</v>
      </c>
      <c r="G186" s="91">
        <v>521154.0</v>
      </c>
      <c r="H186" s="101"/>
      <c r="I186" s="101"/>
      <c r="J186" s="101"/>
      <c r="K186" s="79">
        <v>3322396.0</v>
      </c>
      <c r="L186" s="85">
        <v>1153.42</v>
      </c>
      <c r="M186" s="42">
        <f t="shared" si="3"/>
        <v>0.003846823325</v>
      </c>
      <c r="N186" s="86">
        <f t="shared" si="34"/>
        <v>0.01072604801</v>
      </c>
      <c r="O186" s="51">
        <f t="shared" si="5"/>
        <v>0.006879224684</v>
      </c>
    </row>
    <row r="187">
      <c r="A187" s="94">
        <v>41551.0</v>
      </c>
      <c r="B187" s="90">
        <v>624208.0</v>
      </c>
      <c r="C187" s="91">
        <v>520740.0</v>
      </c>
      <c r="D187" s="91">
        <v>560700.0</v>
      </c>
      <c r="E187" s="91">
        <v>576800.0</v>
      </c>
      <c r="F187" s="91">
        <v>487910.0</v>
      </c>
      <c r="G187" s="91">
        <v>516780.0</v>
      </c>
      <c r="H187" s="101"/>
      <c r="I187" s="101"/>
      <c r="J187" s="101"/>
      <c r="K187" s="79">
        <v>3287138.0</v>
      </c>
      <c r="L187" s="85">
        <v>1149.0</v>
      </c>
      <c r="M187" s="42">
        <f t="shared" si="3"/>
        <v>0.01347775465</v>
      </c>
      <c r="N187" s="86">
        <f t="shared" si="34"/>
        <v>0.01047039464</v>
      </c>
      <c r="O187" s="51">
        <f t="shared" si="5"/>
        <v>-0.003007360004</v>
      </c>
    </row>
    <row r="188">
      <c r="A188" s="94">
        <v>41521.0</v>
      </c>
      <c r="B188" s="90">
        <v>620152.0</v>
      </c>
      <c r="C188" s="91">
        <v>515040.0</v>
      </c>
      <c r="D188" s="91">
        <v>554940.0</v>
      </c>
      <c r="E188" s="91">
        <v>570080.0</v>
      </c>
      <c r="F188" s="91">
        <v>487425.0</v>
      </c>
      <c r="G188" s="91">
        <v>505440.0</v>
      </c>
      <c r="H188" s="101"/>
      <c r="I188" s="101"/>
      <c r="J188" s="101"/>
      <c r="K188" s="79">
        <v>3253077.0</v>
      </c>
      <c r="L188" s="85">
        <v>1133.72</v>
      </c>
      <c r="M188" s="42">
        <f t="shared" si="3"/>
        <v>0.0002911619125</v>
      </c>
      <c r="N188" s="86">
        <f t="shared" si="34"/>
        <v>0.001677223083</v>
      </c>
      <c r="O188" s="51">
        <f t="shared" si="5"/>
        <v>0.00138606117</v>
      </c>
    </row>
    <row r="189">
      <c r="A189" s="94">
        <v>41490.0</v>
      </c>
      <c r="B189" s="90">
        <v>620776.0</v>
      </c>
      <c r="C189" s="91">
        <v>520980.0</v>
      </c>
      <c r="D189" s="91">
        <v>542160.0</v>
      </c>
      <c r="E189" s="91">
        <v>567280.0</v>
      </c>
      <c r="F189" s="91">
        <v>485000.0</v>
      </c>
      <c r="G189" s="91">
        <v>511434.0</v>
      </c>
      <c r="H189" s="101"/>
      <c r="I189" s="101"/>
      <c r="J189" s="101"/>
      <c r="K189" s="79">
        <v>3247630.0</v>
      </c>
      <c r="L189" s="85">
        <v>1133.39</v>
      </c>
      <c r="M189" s="42">
        <f t="shared" si="3"/>
        <v>0.00838100661</v>
      </c>
      <c r="N189" s="86">
        <f t="shared" si="34"/>
        <v>0.007434085117</v>
      </c>
      <c r="O189" s="51">
        <f t="shared" si="5"/>
        <v>-0.0009469214931</v>
      </c>
    </row>
    <row r="190">
      <c r="A190" s="94">
        <v>41398.0</v>
      </c>
      <c r="B190" s="90">
        <v>612456.0</v>
      </c>
      <c r="C190" s="91">
        <v>523680.0</v>
      </c>
      <c r="D190" s="91">
        <v>539820.0</v>
      </c>
      <c r="E190" s="91">
        <v>557200.0</v>
      </c>
      <c r="F190" s="91">
        <v>482963.0</v>
      </c>
      <c r="G190" s="91">
        <v>507546.0</v>
      </c>
      <c r="H190" s="101"/>
      <c r="I190" s="101"/>
      <c r="J190" s="101"/>
      <c r="K190" s="79">
        <v>3223665.0</v>
      </c>
      <c r="L190" s="85">
        <v>1123.97</v>
      </c>
      <c r="M190" s="42">
        <f t="shared" si="3"/>
        <v>-0.001421501995</v>
      </c>
      <c r="N190" s="86">
        <f t="shared" si="34"/>
        <v>-0.00621427248</v>
      </c>
      <c r="O190" s="51">
        <f t="shared" si="5"/>
        <v>-0.004792770486</v>
      </c>
    </row>
    <row r="191">
      <c r="A191" s="94">
        <v>41368.0</v>
      </c>
      <c r="B191" s="90">
        <v>616304.0</v>
      </c>
      <c r="C191" s="91">
        <v>529080.0</v>
      </c>
      <c r="D191" s="91">
        <v>546300.0</v>
      </c>
      <c r="E191" s="91">
        <v>566160.0</v>
      </c>
      <c r="F191" s="91">
        <v>480053.0</v>
      </c>
      <c r="G191" s="91">
        <v>505926.0</v>
      </c>
      <c r="H191" s="101"/>
      <c r="I191" s="101"/>
      <c r="J191" s="101"/>
      <c r="K191" s="79">
        <v>3243823.0</v>
      </c>
      <c r="L191" s="85">
        <v>1125.57</v>
      </c>
      <c r="M191" s="42">
        <f t="shared" si="3"/>
        <v>0.005565779835</v>
      </c>
      <c r="N191" s="86">
        <f t="shared" si="34"/>
        <v>-0.01124691798</v>
      </c>
      <c r="O191" s="51">
        <f t="shared" si="5"/>
        <v>-0.01681269781</v>
      </c>
    </row>
    <row r="192">
      <c r="A192" s="94">
        <v>41337.0</v>
      </c>
      <c r="B192" s="90">
        <v>632424.0</v>
      </c>
      <c r="C192" s="91">
        <v>533880.0</v>
      </c>
      <c r="D192" s="91">
        <v>551340.0</v>
      </c>
      <c r="E192" s="91">
        <v>571760.0</v>
      </c>
      <c r="F192" s="91">
        <v>483933.0</v>
      </c>
      <c r="G192" s="91">
        <v>507384.0</v>
      </c>
      <c r="H192" s="101"/>
      <c r="I192" s="101"/>
      <c r="J192" s="101"/>
      <c r="K192" s="79">
        <v>3280721.0</v>
      </c>
      <c r="L192" s="85">
        <v>1119.34</v>
      </c>
      <c r="M192" s="42">
        <f t="shared" si="3"/>
        <v>-0.01612917403</v>
      </c>
      <c r="N192" s="86">
        <f t="shared" si="34"/>
        <v>-0.01385321906</v>
      </c>
      <c r="O192" s="51">
        <f t="shared" si="5"/>
        <v>0.002275954966</v>
      </c>
    </row>
    <row r="193">
      <c r="A193" s="94">
        <v>41309.0</v>
      </c>
      <c r="B193" s="90">
        <v>650936.0</v>
      </c>
      <c r="C193" s="91">
        <v>532320.0</v>
      </c>
      <c r="D193" s="91">
        <v>565020.0</v>
      </c>
      <c r="E193" s="91">
        <v>580720.0</v>
      </c>
      <c r="F193" s="91">
        <v>492372.0</v>
      </c>
      <c r="G193" s="91">
        <v>505440.0</v>
      </c>
      <c r="H193" s="101"/>
      <c r="I193" s="101"/>
      <c r="J193" s="101"/>
      <c r="K193" s="79">
        <v>3326808.0</v>
      </c>
      <c r="L193" s="85">
        <v>1137.69</v>
      </c>
      <c r="M193" s="42">
        <f t="shared" si="3"/>
        <v>-0.004009559911</v>
      </c>
      <c r="N193" s="86">
        <f t="shared" si="34"/>
        <v>-0.004464160138</v>
      </c>
      <c r="O193" s="51">
        <f t="shared" si="5"/>
        <v>-0.0004546002262</v>
      </c>
    </row>
    <row r="194">
      <c r="A194" s="94">
        <v>41278.0</v>
      </c>
      <c r="B194" s="90">
        <v>659464.0</v>
      </c>
      <c r="C194" s="91">
        <v>533340.0</v>
      </c>
      <c r="D194" s="91">
        <v>568980.0</v>
      </c>
      <c r="E194" s="91">
        <v>581840.0</v>
      </c>
      <c r="F194" s="91">
        <v>493148.0</v>
      </c>
      <c r="G194" s="91">
        <v>504954.0</v>
      </c>
      <c r="H194" s="101"/>
      <c r="I194" s="101"/>
      <c r="J194" s="101"/>
      <c r="K194" s="79">
        <v>3341726.0</v>
      </c>
      <c r="L194" s="85">
        <v>1142.27</v>
      </c>
      <c r="M194" s="42">
        <f t="shared" si="3"/>
        <v>-0.00989009084</v>
      </c>
      <c r="N194" s="86">
        <f t="shared" si="34"/>
        <v>-0.01966118919</v>
      </c>
      <c r="O194" s="51">
        <f t="shared" si="5"/>
        <v>-0.009771098348</v>
      </c>
    </row>
    <row r="195">
      <c r="A195" s="81" t="s">
        <v>170</v>
      </c>
      <c r="B195" s="90">
        <v>667472.0</v>
      </c>
      <c r="C195" s="91">
        <v>548580.0</v>
      </c>
      <c r="D195" s="91">
        <v>592740.0</v>
      </c>
      <c r="E195" s="91">
        <v>599760.0</v>
      </c>
      <c r="F195" s="91">
        <v>499938.0</v>
      </c>
      <c r="G195" s="91">
        <v>500256.0</v>
      </c>
      <c r="H195" s="101"/>
      <c r="I195" s="101"/>
      <c r="J195" s="101"/>
      <c r="K195" s="79">
        <v>3408746.0</v>
      </c>
      <c r="L195" s="85">
        <v>1153.68</v>
      </c>
      <c r="M195" s="42">
        <f t="shared" si="3"/>
        <v>0.006727924815</v>
      </c>
      <c r="N195" s="86">
        <f>(K195-K196-G195-F195)/K196</f>
        <v>0.01058691237</v>
      </c>
      <c r="O195" s="51">
        <f t="shared" si="5"/>
        <v>0.00385898756</v>
      </c>
    </row>
    <row r="196">
      <c r="A196" s="98" t="s">
        <v>171</v>
      </c>
      <c r="B196" s="99">
        <v>653640.0</v>
      </c>
      <c r="C196" s="100">
        <v>546120.0</v>
      </c>
      <c r="D196" s="100">
        <v>587160.0</v>
      </c>
      <c r="E196" s="100">
        <v>596400.0</v>
      </c>
      <c r="F196" s="101"/>
      <c r="G196" s="101"/>
      <c r="H196" s="101"/>
      <c r="I196" s="101"/>
      <c r="J196" s="101"/>
      <c r="K196" s="79">
        <v>2383320.0</v>
      </c>
      <c r="L196" s="85">
        <v>1145.97</v>
      </c>
      <c r="M196" s="42">
        <f t="shared" si="3"/>
        <v>0.001739540901</v>
      </c>
      <c r="N196" s="86">
        <f t="shared" ref="N196:N254" si="35">(K196-K197)/K197</f>
        <v>0.003623170097</v>
      </c>
      <c r="O196" s="51">
        <f t="shared" si="5"/>
        <v>0.001883629196</v>
      </c>
    </row>
    <row r="197">
      <c r="A197" s="98" t="s">
        <v>172</v>
      </c>
      <c r="B197" s="99">
        <v>663416.0</v>
      </c>
      <c r="C197" s="100">
        <v>537900.0</v>
      </c>
      <c r="D197" s="100">
        <v>579240.0</v>
      </c>
      <c r="E197" s="100">
        <v>594160.0</v>
      </c>
      <c r="F197" s="101"/>
      <c r="G197" s="101"/>
      <c r="H197" s="101"/>
      <c r="I197" s="101"/>
      <c r="J197" s="101"/>
      <c r="K197" s="79">
        <v>2374716.0</v>
      </c>
      <c r="L197" s="85">
        <v>1143.98</v>
      </c>
      <c r="M197" s="42">
        <f t="shared" si="3"/>
        <v>0.006218610092</v>
      </c>
      <c r="N197" s="86">
        <f t="shared" si="35"/>
        <v>0.005485739449</v>
      </c>
      <c r="O197" s="51">
        <f t="shared" si="5"/>
        <v>-0.0007328706437</v>
      </c>
    </row>
    <row r="198">
      <c r="A198" s="98" t="s">
        <v>173</v>
      </c>
      <c r="B198" s="99">
        <v>660400.0</v>
      </c>
      <c r="C198" s="100">
        <v>535800.0</v>
      </c>
      <c r="D198" s="100">
        <v>574200.0</v>
      </c>
      <c r="E198" s="100">
        <v>591360.0</v>
      </c>
      <c r="F198" s="101"/>
      <c r="G198" s="101"/>
      <c r="H198" s="101"/>
      <c r="I198" s="101"/>
      <c r="J198" s="101"/>
      <c r="K198" s="79">
        <v>2361760.0</v>
      </c>
      <c r="L198" s="85">
        <v>1136.91</v>
      </c>
      <c r="M198" s="42">
        <f t="shared" si="3"/>
        <v>-0.002421753666</v>
      </c>
      <c r="N198" s="86">
        <f t="shared" si="35"/>
        <v>-0.005541239284</v>
      </c>
      <c r="O198" s="51">
        <f t="shared" si="5"/>
        <v>-0.003119485618</v>
      </c>
    </row>
    <row r="199">
      <c r="A199" s="98" t="s">
        <v>174</v>
      </c>
      <c r="B199" s="99">
        <v>660400.0</v>
      </c>
      <c r="C199" s="100">
        <v>532380.0</v>
      </c>
      <c r="D199" s="100">
        <v>585180.0</v>
      </c>
      <c r="E199" s="100">
        <v>596960.0</v>
      </c>
      <c r="F199" s="101"/>
      <c r="G199" s="101"/>
      <c r="H199" s="101"/>
      <c r="I199" s="101"/>
      <c r="J199" s="101"/>
      <c r="K199" s="79">
        <v>2374920.0</v>
      </c>
      <c r="L199" s="85">
        <v>1139.67</v>
      </c>
      <c r="M199" s="42">
        <f t="shared" si="3"/>
        <v>0.0033101214</v>
      </c>
      <c r="N199" s="86">
        <f t="shared" si="35"/>
        <v>0.009817027747</v>
      </c>
      <c r="O199" s="51">
        <f t="shared" si="5"/>
        <v>0.006506906346</v>
      </c>
    </row>
    <row r="200">
      <c r="A200" s="98" t="s">
        <v>175</v>
      </c>
      <c r="B200" s="99">
        <v>656552.0</v>
      </c>
      <c r="C200" s="100">
        <v>522540.0</v>
      </c>
      <c r="D200" s="100">
        <v>576900.0</v>
      </c>
      <c r="E200" s="100">
        <v>595840.0</v>
      </c>
      <c r="F200" s="101"/>
      <c r="G200" s="101"/>
      <c r="H200" s="101"/>
      <c r="I200" s="101"/>
      <c r="J200" s="101"/>
      <c r="K200" s="79">
        <v>2351832.0</v>
      </c>
      <c r="L200" s="85">
        <v>1135.91</v>
      </c>
      <c r="M200" s="42">
        <f t="shared" si="3"/>
        <v>-0.008700736552</v>
      </c>
      <c r="N200" s="86">
        <f t="shared" si="35"/>
        <v>-0.00518592339</v>
      </c>
      <c r="O200" s="51">
        <f t="shared" si="5"/>
        <v>0.003514813161</v>
      </c>
    </row>
    <row r="201">
      <c r="A201" s="98" t="s">
        <v>176</v>
      </c>
      <c r="B201" s="99">
        <v>659152.0</v>
      </c>
      <c r="C201" s="100">
        <v>532440.0</v>
      </c>
      <c r="D201" s="100">
        <v>568260.0</v>
      </c>
      <c r="E201" s="100">
        <v>604240.0</v>
      </c>
      <c r="F201" s="101"/>
      <c r="G201" s="101"/>
      <c r="H201" s="101"/>
      <c r="I201" s="101"/>
      <c r="J201" s="101"/>
      <c r="K201" s="79">
        <v>2364092.0</v>
      </c>
      <c r="L201" s="85">
        <v>1145.88</v>
      </c>
      <c r="M201" s="42">
        <f t="shared" si="3"/>
        <v>0.00975493695</v>
      </c>
      <c r="N201" s="86">
        <f t="shared" si="35"/>
        <v>0.02976084691</v>
      </c>
      <c r="O201" s="51">
        <f t="shared" si="5"/>
        <v>0.02000590997</v>
      </c>
    </row>
    <row r="202">
      <c r="A202" s="98" t="s">
        <v>177</v>
      </c>
      <c r="B202" s="99">
        <v>651768.0</v>
      </c>
      <c r="C202" s="100">
        <v>515760.0</v>
      </c>
      <c r="D202" s="100">
        <v>543600.0</v>
      </c>
      <c r="E202" s="100">
        <v>584640.0</v>
      </c>
      <c r="F202" s="101"/>
      <c r="G202" s="101"/>
      <c r="H202" s="101"/>
      <c r="I202" s="101"/>
      <c r="J202" s="101"/>
      <c r="K202" s="79">
        <v>2295768.0</v>
      </c>
      <c r="L202" s="85">
        <v>1134.81</v>
      </c>
      <c r="M202" s="42">
        <f t="shared" si="3"/>
        <v>-0.00252267773</v>
      </c>
      <c r="N202" s="86">
        <f t="shared" si="35"/>
        <v>-0.0124488753</v>
      </c>
      <c r="O202" s="51">
        <f t="shared" si="5"/>
        <v>-0.009926197569</v>
      </c>
    </row>
    <row r="203">
      <c r="A203" s="98" t="s">
        <v>178</v>
      </c>
      <c r="B203" s="99">
        <v>660608.0</v>
      </c>
      <c r="C203" s="100">
        <v>526920.0</v>
      </c>
      <c r="D203" s="100">
        <v>549180.0</v>
      </c>
      <c r="E203" s="100">
        <v>588000.0</v>
      </c>
      <c r="F203" s="101"/>
      <c r="G203" s="101"/>
      <c r="H203" s="101"/>
      <c r="I203" s="101"/>
      <c r="J203" s="101"/>
      <c r="K203" s="79">
        <v>2324708.0</v>
      </c>
      <c r="L203" s="85">
        <v>1137.68</v>
      </c>
      <c r="M203" s="42">
        <f t="shared" si="3"/>
        <v>-0.003634516522</v>
      </c>
      <c r="N203" s="86">
        <f t="shared" si="35"/>
        <v>-0.005634164286</v>
      </c>
      <c r="O203" s="51">
        <f t="shared" si="5"/>
        <v>-0.001999647764</v>
      </c>
    </row>
    <row r="204">
      <c r="A204" s="98" t="s">
        <v>179</v>
      </c>
      <c r="B204" s="99">
        <v>660920.0</v>
      </c>
      <c r="C204" s="100">
        <v>529200.0</v>
      </c>
      <c r="D204" s="100">
        <v>550800.0</v>
      </c>
      <c r="E204" s="100">
        <v>596960.0</v>
      </c>
      <c r="F204" s="101"/>
      <c r="G204" s="101"/>
      <c r="H204" s="101"/>
      <c r="I204" s="101"/>
      <c r="J204" s="101"/>
      <c r="K204" s="79">
        <v>2337880.0</v>
      </c>
      <c r="L204" s="85">
        <v>1141.83</v>
      </c>
      <c r="M204" s="42">
        <f t="shared" si="3"/>
        <v>-0.001469160742</v>
      </c>
      <c r="N204" s="86">
        <f t="shared" si="35"/>
        <v>-0.006576140626</v>
      </c>
      <c r="O204" s="51">
        <f t="shared" si="5"/>
        <v>-0.005106979884</v>
      </c>
    </row>
    <row r="205">
      <c r="A205" s="98" t="s">
        <v>180</v>
      </c>
      <c r="B205" s="99">
        <v>666536.0</v>
      </c>
      <c r="C205" s="100">
        <v>530220.0</v>
      </c>
      <c r="D205" s="100">
        <v>549000.0</v>
      </c>
      <c r="E205" s="100">
        <v>607600.0</v>
      </c>
      <c r="F205" s="101"/>
      <c r="G205" s="101"/>
      <c r="H205" s="101"/>
      <c r="I205" s="101"/>
      <c r="J205" s="101"/>
      <c r="K205" s="79">
        <v>2353356.0</v>
      </c>
      <c r="L205" s="85">
        <v>1143.51</v>
      </c>
      <c r="M205" s="42">
        <f t="shared" si="3"/>
        <v>0.007338043306</v>
      </c>
      <c r="N205" s="86">
        <f t="shared" si="35"/>
        <v>-0.01794391151</v>
      </c>
      <c r="O205" s="51">
        <f t="shared" si="5"/>
        <v>-0.02528195481</v>
      </c>
    </row>
    <row r="206">
      <c r="A206" s="98" t="s">
        <v>181</v>
      </c>
      <c r="B206" s="99">
        <v>664456.0</v>
      </c>
      <c r="C206" s="100">
        <v>529080.0</v>
      </c>
      <c r="D206" s="100">
        <v>540900.0</v>
      </c>
      <c r="E206" s="100">
        <v>661920.0</v>
      </c>
      <c r="F206" s="101"/>
      <c r="G206" s="101"/>
      <c r="H206" s="101"/>
      <c r="I206" s="101"/>
      <c r="J206" s="101"/>
      <c r="K206" s="79">
        <v>2396356.0</v>
      </c>
      <c r="L206" s="85">
        <v>1135.18</v>
      </c>
      <c r="M206" s="42">
        <f t="shared" si="3"/>
        <v>0.003580490306</v>
      </c>
      <c r="N206" s="86">
        <f t="shared" si="35"/>
        <v>0.01392544101</v>
      </c>
      <c r="O206" s="51">
        <f t="shared" si="5"/>
        <v>0.0103449507</v>
      </c>
    </row>
    <row r="207">
      <c r="A207" s="103">
        <v>41611.0</v>
      </c>
      <c r="B207" s="99">
        <v>661544.0</v>
      </c>
      <c r="C207" s="100">
        <v>528360.0</v>
      </c>
      <c r="D207" s="100">
        <v>535140.0</v>
      </c>
      <c r="E207" s="100">
        <v>638400.0</v>
      </c>
      <c r="F207" s="101"/>
      <c r="G207" s="101"/>
      <c r="H207" s="101"/>
      <c r="I207" s="101"/>
      <c r="J207" s="101"/>
      <c r="K207" s="79">
        <v>2363444.0</v>
      </c>
      <c r="L207" s="85">
        <v>1131.13</v>
      </c>
      <c r="M207" s="42">
        <f t="shared" si="3"/>
        <v>-0.000998003992</v>
      </c>
      <c r="N207" s="86">
        <f t="shared" si="35"/>
        <v>-0.006979667705</v>
      </c>
      <c r="O207" s="51">
        <f t="shared" si="5"/>
        <v>-0.005981663713</v>
      </c>
    </row>
    <row r="208">
      <c r="A208" s="103">
        <v>41581.0</v>
      </c>
      <c r="B208" s="99">
        <v>662376.0</v>
      </c>
      <c r="C208" s="100">
        <v>531960.0</v>
      </c>
      <c r="D208" s="100">
        <v>549000.0</v>
      </c>
      <c r="E208" s="100">
        <v>636720.0</v>
      </c>
      <c r="F208" s="101"/>
      <c r="G208" s="101"/>
      <c r="H208" s="101"/>
      <c r="I208" s="101"/>
      <c r="J208" s="101"/>
      <c r="K208" s="79">
        <v>2380056.0</v>
      </c>
      <c r="L208" s="85">
        <v>1132.26</v>
      </c>
      <c r="M208" s="42">
        <f t="shared" si="3"/>
        <v>0.0008928176796</v>
      </c>
      <c r="N208" s="86">
        <f t="shared" si="35"/>
        <v>0.00200058603</v>
      </c>
      <c r="O208" s="51">
        <f t="shared" si="5"/>
        <v>0.001107768351</v>
      </c>
    </row>
    <row r="209">
      <c r="A209" s="103">
        <v>41489.0</v>
      </c>
      <c r="B209" s="99">
        <v>658424.0</v>
      </c>
      <c r="C209" s="100">
        <v>531480.0</v>
      </c>
      <c r="D209" s="100">
        <v>552600.0</v>
      </c>
      <c r="E209" s="100">
        <v>632800.0</v>
      </c>
      <c r="F209" s="101"/>
      <c r="G209" s="101"/>
      <c r="H209" s="101"/>
      <c r="I209" s="101"/>
      <c r="J209" s="101"/>
      <c r="K209" s="79">
        <v>2375304.0</v>
      </c>
      <c r="L209" s="85">
        <v>1131.25</v>
      </c>
      <c r="M209" s="42">
        <f t="shared" si="3"/>
        <v>0.008702708005</v>
      </c>
      <c r="N209" s="86">
        <f t="shared" si="35"/>
        <v>0.006855063642</v>
      </c>
      <c r="O209" s="51">
        <f t="shared" si="5"/>
        <v>-0.001847644362</v>
      </c>
    </row>
    <row r="210">
      <c r="A210" s="103">
        <v>41458.0</v>
      </c>
      <c r="B210" s="99">
        <v>659152.0</v>
      </c>
      <c r="C210" s="100">
        <v>526620.0</v>
      </c>
      <c r="D210" s="100">
        <v>540000.0</v>
      </c>
      <c r="E210" s="100">
        <v>633360.0</v>
      </c>
      <c r="F210" s="101"/>
      <c r="G210" s="101"/>
      <c r="H210" s="101"/>
      <c r="I210" s="101"/>
      <c r="J210" s="101"/>
      <c r="K210" s="79">
        <v>2359132.0</v>
      </c>
      <c r="L210" s="85">
        <v>1121.49</v>
      </c>
      <c r="M210" s="42">
        <f t="shared" si="3"/>
        <v>0.002520850653</v>
      </c>
      <c r="N210" s="86">
        <f t="shared" si="35"/>
        <v>0.01329450472</v>
      </c>
      <c r="O210" s="51">
        <f t="shared" si="5"/>
        <v>0.01077365407</v>
      </c>
    </row>
    <row r="211">
      <c r="A211" s="103">
        <v>41428.0</v>
      </c>
      <c r="B211" s="99">
        <v>654680.0</v>
      </c>
      <c r="C211" s="100">
        <v>529200.0</v>
      </c>
      <c r="D211" s="100">
        <v>528300.0</v>
      </c>
      <c r="E211" s="100">
        <v>616000.0</v>
      </c>
      <c r="F211" s="101"/>
      <c r="G211" s="101"/>
      <c r="H211" s="101"/>
      <c r="I211" s="101"/>
      <c r="J211" s="101"/>
      <c r="K211" s="79">
        <v>2328180.0</v>
      </c>
      <c r="L211" s="85">
        <v>1118.67</v>
      </c>
      <c r="M211" s="42">
        <f t="shared" si="3"/>
        <v>0.00179103943</v>
      </c>
      <c r="N211" s="86">
        <f t="shared" si="35"/>
        <v>-0.00225247232</v>
      </c>
      <c r="O211" s="51">
        <f t="shared" si="5"/>
        <v>-0.00404351175</v>
      </c>
    </row>
    <row r="212">
      <c r="A212" s="103">
        <v>41397.0</v>
      </c>
      <c r="B212" s="99">
        <v>646776.0</v>
      </c>
      <c r="C212" s="100">
        <v>528720.0</v>
      </c>
      <c r="D212" s="100">
        <v>548100.0</v>
      </c>
      <c r="E212" s="100">
        <v>609840.0</v>
      </c>
      <c r="F212" s="101"/>
      <c r="G212" s="101"/>
      <c r="H212" s="101"/>
      <c r="I212" s="101"/>
      <c r="J212" s="101"/>
      <c r="K212" s="79">
        <v>2333436.0</v>
      </c>
      <c r="L212" s="85">
        <v>1116.67</v>
      </c>
      <c r="M212" s="42">
        <f t="shared" si="3"/>
        <v>0.01334894189</v>
      </c>
      <c r="N212" s="86">
        <f t="shared" si="35"/>
        <v>0.006006456553</v>
      </c>
      <c r="O212" s="51">
        <f t="shared" si="5"/>
        <v>-0.007342485333</v>
      </c>
    </row>
    <row r="213">
      <c r="A213" s="103">
        <v>41367.0</v>
      </c>
      <c r="B213" s="99">
        <v>645944.0</v>
      </c>
      <c r="C213" s="100">
        <v>523920.0</v>
      </c>
      <c r="D213" s="100">
        <v>545400.0</v>
      </c>
      <c r="E213" s="100">
        <v>604240.0</v>
      </c>
      <c r="F213" s="101"/>
      <c r="G213" s="101"/>
      <c r="H213" s="101"/>
      <c r="I213" s="101"/>
      <c r="J213" s="101"/>
      <c r="K213" s="79">
        <v>2319504.0</v>
      </c>
      <c r="L213" s="85">
        <v>1101.96</v>
      </c>
      <c r="M213" s="42">
        <f t="shared" si="3"/>
        <v>0.003469471384</v>
      </c>
      <c r="N213" s="86">
        <f t="shared" si="35"/>
        <v>0.007969879591</v>
      </c>
      <c r="O213" s="51">
        <f t="shared" si="5"/>
        <v>0.004500408208</v>
      </c>
    </row>
    <row r="214">
      <c r="A214" s="103">
        <v>41277.0</v>
      </c>
      <c r="B214" s="99">
        <v>640224.0</v>
      </c>
      <c r="C214" s="100">
        <v>514680.0</v>
      </c>
      <c r="D214" s="100">
        <v>550980.0</v>
      </c>
      <c r="E214" s="100">
        <v>595280.0</v>
      </c>
      <c r="F214" s="101"/>
      <c r="G214" s="101"/>
      <c r="H214" s="101"/>
      <c r="I214" s="101"/>
      <c r="J214" s="101"/>
      <c r="K214" s="79">
        <v>2301164.0</v>
      </c>
      <c r="L214" s="85">
        <v>1098.15</v>
      </c>
      <c r="M214" s="42">
        <f t="shared" si="3"/>
        <v>-0.004072045273</v>
      </c>
      <c r="N214" s="86">
        <f t="shared" si="35"/>
        <v>-0.001856475369</v>
      </c>
      <c r="O214" s="51">
        <f t="shared" si="5"/>
        <v>0.002215569904</v>
      </c>
    </row>
    <row r="215">
      <c r="A215" s="98" t="s">
        <v>182</v>
      </c>
      <c r="B215" s="99">
        <v>634504.0</v>
      </c>
      <c r="C215" s="100">
        <v>518220.0</v>
      </c>
      <c r="D215" s="100">
        <v>552960.0</v>
      </c>
      <c r="E215" s="100">
        <v>599760.0</v>
      </c>
      <c r="F215" s="101"/>
      <c r="G215" s="101"/>
      <c r="H215" s="101"/>
      <c r="I215" s="101"/>
      <c r="J215" s="101"/>
      <c r="K215" s="79">
        <v>2305444.0</v>
      </c>
      <c r="L215" s="85">
        <v>1102.64</v>
      </c>
      <c r="M215" s="42">
        <f t="shared" si="3"/>
        <v>-0.0008427195375</v>
      </c>
      <c r="N215" s="86">
        <f t="shared" si="35"/>
        <v>0.002520385729</v>
      </c>
      <c r="O215" s="51">
        <f t="shared" si="5"/>
        <v>0.003363105266</v>
      </c>
    </row>
    <row r="216">
      <c r="A216" s="98" t="s">
        <v>183</v>
      </c>
      <c r="B216" s="99">
        <v>627848.0</v>
      </c>
      <c r="C216" s="100">
        <v>514020.0</v>
      </c>
      <c r="D216" s="100">
        <v>557460.0</v>
      </c>
      <c r="E216" s="100">
        <v>600320.0</v>
      </c>
      <c r="F216" s="101"/>
      <c r="G216" s="101"/>
      <c r="H216" s="101"/>
      <c r="I216" s="101"/>
      <c r="J216" s="101"/>
      <c r="K216" s="79">
        <v>2299648.0</v>
      </c>
      <c r="L216" s="85">
        <v>1103.57</v>
      </c>
      <c r="M216" s="42">
        <f t="shared" si="3"/>
        <v>0.01417084042</v>
      </c>
      <c r="N216" s="86">
        <f t="shared" si="35"/>
        <v>0.03449814662</v>
      </c>
      <c r="O216" s="51">
        <f t="shared" si="5"/>
        <v>0.0203273062</v>
      </c>
    </row>
    <row r="217">
      <c r="A217" s="98" t="s">
        <v>184</v>
      </c>
      <c r="B217" s="99">
        <v>607360.0</v>
      </c>
      <c r="C217" s="100">
        <v>494160.0</v>
      </c>
      <c r="D217" s="100">
        <v>530640.0</v>
      </c>
      <c r="E217" s="100">
        <v>590800.0</v>
      </c>
      <c r="F217" s="101"/>
      <c r="G217" s="101"/>
      <c r="H217" s="101"/>
      <c r="I217" s="101"/>
      <c r="J217" s="101"/>
      <c r="K217" s="79">
        <v>2222960.0</v>
      </c>
      <c r="L217" s="85">
        <v>1088.15</v>
      </c>
      <c r="M217" s="42">
        <f t="shared" si="3"/>
        <v>0.005981436284</v>
      </c>
      <c r="N217" s="86">
        <f t="shared" si="35"/>
        <v>0.006636767402</v>
      </c>
      <c r="O217" s="51">
        <f t="shared" si="5"/>
        <v>0.0006553311173</v>
      </c>
    </row>
    <row r="218">
      <c r="A218" s="98" t="s">
        <v>185</v>
      </c>
      <c r="B218" s="99">
        <v>596544.0</v>
      </c>
      <c r="C218" s="100">
        <v>491220.0</v>
      </c>
      <c r="D218" s="100">
        <v>524700.0</v>
      </c>
      <c r="E218" s="100">
        <v>595840.0</v>
      </c>
      <c r="F218" s="101"/>
      <c r="G218" s="101"/>
      <c r="H218" s="101"/>
      <c r="I218" s="101"/>
      <c r="J218" s="101"/>
      <c r="K218" s="79">
        <v>2208304.0</v>
      </c>
      <c r="L218" s="85">
        <v>1081.68</v>
      </c>
      <c r="M218" s="42">
        <f t="shared" si="3"/>
        <v>-0.01995107366</v>
      </c>
      <c r="N218" s="86">
        <f t="shared" si="35"/>
        <v>-0.01789951934</v>
      </c>
      <c r="O218" s="51">
        <f t="shared" si="5"/>
        <v>0.002051554326</v>
      </c>
    </row>
    <row r="219">
      <c r="A219" s="98" t="s">
        <v>186</v>
      </c>
      <c r="B219" s="99">
        <v>603512.0</v>
      </c>
      <c r="C219" s="100">
        <v>506460.0</v>
      </c>
      <c r="D219" s="100">
        <v>531540.0</v>
      </c>
      <c r="E219" s="100">
        <v>607040.0</v>
      </c>
      <c r="F219" s="101"/>
      <c r="G219" s="101"/>
      <c r="H219" s="101"/>
      <c r="I219" s="101"/>
      <c r="J219" s="101"/>
      <c r="K219" s="79">
        <v>2248552.0</v>
      </c>
      <c r="L219" s="85">
        <v>1103.7</v>
      </c>
      <c r="M219" s="42">
        <f t="shared" si="3"/>
        <v>0.009540186779</v>
      </c>
      <c r="N219" s="86">
        <f t="shared" si="35"/>
        <v>-0.00491578379</v>
      </c>
      <c r="O219" s="51">
        <f t="shared" si="5"/>
        <v>-0.01445597057</v>
      </c>
    </row>
    <row r="220">
      <c r="A220" s="98" t="s">
        <v>187</v>
      </c>
      <c r="B220" s="99">
        <v>602680.0</v>
      </c>
      <c r="C220" s="100">
        <v>495840.0</v>
      </c>
      <c r="D220" s="100">
        <v>557460.0</v>
      </c>
      <c r="E220" s="100">
        <v>603680.0</v>
      </c>
      <c r="F220" s="101"/>
      <c r="G220" s="101"/>
      <c r="H220" s="101"/>
      <c r="I220" s="101"/>
      <c r="J220" s="101"/>
      <c r="K220" s="79">
        <v>2259660.0</v>
      </c>
      <c r="L220" s="85">
        <v>1093.27</v>
      </c>
      <c r="M220" s="42">
        <f t="shared" si="3"/>
        <v>-0.009808894122</v>
      </c>
      <c r="N220" s="86">
        <f t="shared" si="35"/>
        <v>-0.01088886321</v>
      </c>
      <c r="O220" s="51">
        <f t="shared" si="5"/>
        <v>-0.001079969087</v>
      </c>
    </row>
    <row r="221">
      <c r="A221" s="98" t="s">
        <v>188</v>
      </c>
      <c r="B221" s="99">
        <v>597896.0</v>
      </c>
      <c r="C221" s="100">
        <v>498360.0</v>
      </c>
      <c r="D221" s="100">
        <v>565560.0</v>
      </c>
      <c r="E221" s="100">
        <v>622720.0</v>
      </c>
      <c r="F221" s="101"/>
      <c r="G221" s="101"/>
      <c r="H221" s="101"/>
      <c r="I221" s="101"/>
      <c r="J221" s="101"/>
      <c r="K221" s="79">
        <v>2284536.0</v>
      </c>
      <c r="L221" s="85">
        <v>1104.1</v>
      </c>
      <c r="M221" s="42">
        <f t="shared" si="3"/>
        <v>-0.01747735241</v>
      </c>
      <c r="N221" s="86">
        <f t="shared" si="35"/>
        <v>-0.02088069205</v>
      </c>
      <c r="O221" s="51">
        <f t="shared" si="5"/>
        <v>-0.003403339633</v>
      </c>
    </row>
    <row r="222">
      <c r="A222" s="98" t="s">
        <v>189</v>
      </c>
      <c r="B222" s="99">
        <v>617656.0</v>
      </c>
      <c r="C222" s="100">
        <v>509340.0</v>
      </c>
      <c r="D222" s="100">
        <v>574020.0</v>
      </c>
      <c r="E222" s="100">
        <v>632240.0</v>
      </c>
      <c r="F222" s="101"/>
      <c r="G222" s="101"/>
      <c r="H222" s="101"/>
      <c r="I222" s="101"/>
      <c r="J222" s="101"/>
      <c r="K222" s="79">
        <v>2333256.0</v>
      </c>
      <c r="L222" s="85">
        <v>1123.74</v>
      </c>
      <c r="M222" s="42">
        <f t="shared" si="3"/>
        <v>0.007161102397</v>
      </c>
      <c r="N222" s="86">
        <f t="shared" si="35"/>
        <v>0.0169723787</v>
      </c>
      <c r="O222" s="51">
        <f t="shared" si="5"/>
        <v>0.009811276298</v>
      </c>
    </row>
    <row r="223">
      <c r="A223" s="98" t="s">
        <v>190</v>
      </c>
      <c r="B223" s="99">
        <v>582816.0</v>
      </c>
      <c r="C223" s="100">
        <v>506820.0</v>
      </c>
      <c r="D223" s="100">
        <v>576360.0</v>
      </c>
      <c r="E223" s="100">
        <v>628320.0</v>
      </c>
      <c r="F223" s="101"/>
      <c r="G223" s="101"/>
      <c r="H223" s="101"/>
      <c r="I223" s="101"/>
      <c r="J223" s="101"/>
      <c r="K223" s="79">
        <v>2294316.0</v>
      </c>
      <c r="L223" s="85">
        <v>1115.75</v>
      </c>
      <c r="M223" s="42">
        <f t="shared" si="3"/>
        <v>-0.001226367803</v>
      </c>
      <c r="N223" s="86">
        <f t="shared" si="35"/>
        <v>-0.004104572848</v>
      </c>
      <c r="O223" s="51">
        <f t="shared" si="5"/>
        <v>-0.002878205045</v>
      </c>
    </row>
    <row r="224">
      <c r="A224" s="98" t="s">
        <v>191</v>
      </c>
      <c r="B224" s="99">
        <v>587912.0</v>
      </c>
      <c r="C224" s="100">
        <v>505020.0</v>
      </c>
      <c r="D224" s="100">
        <v>571320.0</v>
      </c>
      <c r="E224" s="100">
        <v>639520.0</v>
      </c>
      <c r="F224" s="101"/>
      <c r="G224" s="101"/>
      <c r="H224" s="101"/>
      <c r="I224" s="101"/>
      <c r="J224" s="101"/>
      <c r="K224" s="79">
        <v>2303772.0</v>
      </c>
      <c r="L224" s="85">
        <v>1117.12</v>
      </c>
      <c r="M224" s="42">
        <f t="shared" si="3"/>
        <v>0.002251908739</v>
      </c>
      <c r="N224" s="86">
        <f t="shared" si="35"/>
        <v>0.01140755856</v>
      </c>
      <c r="O224" s="51">
        <f t="shared" si="5"/>
        <v>0.009155649822</v>
      </c>
    </row>
    <row r="225">
      <c r="A225" s="98" t="s">
        <v>192</v>
      </c>
      <c r="B225" s="99">
        <v>585208.0</v>
      </c>
      <c r="C225" s="100">
        <v>501780.0</v>
      </c>
      <c r="D225" s="100">
        <v>558000.0</v>
      </c>
      <c r="E225" s="100">
        <v>632800.0</v>
      </c>
      <c r="F225" s="101"/>
      <c r="G225" s="101"/>
      <c r="H225" s="101"/>
      <c r="I225" s="101"/>
      <c r="J225" s="101"/>
      <c r="K225" s="79">
        <v>2277788.0</v>
      </c>
      <c r="L225" s="85">
        <v>1114.61</v>
      </c>
      <c r="M225" s="42">
        <f t="shared" si="3"/>
        <v>0.002599575433</v>
      </c>
      <c r="N225" s="86">
        <f t="shared" si="35"/>
        <v>0.00837944804</v>
      </c>
      <c r="O225" s="51">
        <f t="shared" si="5"/>
        <v>0.005779872607</v>
      </c>
    </row>
    <row r="226">
      <c r="A226" s="103">
        <v>41610.0</v>
      </c>
      <c r="B226" s="99">
        <v>577720.0</v>
      </c>
      <c r="C226" s="100">
        <v>499320.0</v>
      </c>
      <c r="D226" s="100">
        <v>548460.0</v>
      </c>
      <c r="E226" s="100">
        <v>633360.0</v>
      </c>
      <c r="F226" s="101"/>
      <c r="G226" s="101"/>
      <c r="H226" s="101"/>
      <c r="I226" s="101"/>
      <c r="J226" s="101"/>
      <c r="K226" s="79">
        <v>2258860.0</v>
      </c>
      <c r="L226" s="85">
        <v>1111.72</v>
      </c>
      <c r="M226" s="42">
        <f t="shared" si="3"/>
        <v>0.004218418319</v>
      </c>
      <c r="N226" s="86">
        <f t="shared" si="35"/>
        <v>0.004462776989</v>
      </c>
      <c r="O226" s="51">
        <f t="shared" si="5"/>
        <v>0.0002443586703</v>
      </c>
    </row>
    <row r="227">
      <c r="A227" s="103">
        <v>41580.0</v>
      </c>
      <c r="B227" s="99">
        <v>583544.0</v>
      </c>
      <c r="C227" s="100">
        <v>500700.0</v>
      </c>
      <c r="D227" s="100">
        <v>545220.0</v>
      </c>
      <c r="E227" s="100">
        <v>619360.0</v>
      </c>
      <c r="F227" s="101"/>
      <c r="G227" s="101"/>
      <c r="H227" s="101"/>
      <c r="I227" s="101"/>
      <c r="J227" s="101"/>
      <c r="K227" s="79">
        <v>2248824.0</v>
      </c>
      <c r="L227" s="85">
        <v>1107.05</v>
      </c>
      <c r="M227" s="42">
        <f t="shared" si="3"/>
        <v>-0.00183934577</v>
      </c>
      <c r="N227" s="86">
        <f t="shared" si="35"/>
        <v>-0.005212756922</v>
      </c>
      <c r="O227" s="51">
        <f t="shared" si="5"/>
        <v>-0.003373411152</v>
      </c>
    </row>
    <row r="228">
      <c r="A228" s="103">
        <v>41488.0</v>
      </c>
      <c r="B228" s="99">
        <v>602368.0</v>
      </c>
      <c r="C228" s="100">
        <v>500220.0</v>
      </c>
      <c r="D228" s="100">
        <v>540900.0</v>
      </c>
      <c r="E228" s="100">
        <v>617120.0</v>
      </c>
      <c r="F228" s="101"/>
      <c r="G228" s="101"/>
      <c r="H228" s="101"/>
      <c r="I228" s="101"/>
      <c r="J228" s="101"/>
      <c r="K228" s="79">
        <v>2260608.0</v>
      </c>
      <c r="L228" s="85">
        <v>1109.09</v>
      </c>
      <c r="M228" s="42">
        <f t="shared" si="3"/>
        <v>0.005867842049</v>
      </c>
      <c r="N228" s="86">
        <f t="shared" si="35"/>
        <v>0.02077854521</v>
      </c>
      <c r="O228" s="51">
        <f t="shared" si="5"/>
        <v>0.01491070316</v>
      </c>
    </row>
    <row r="229">
      <c r="A229" s="103">
        <v>41457.0</v>
      </c>
      <c r="B229" s="99">
        <v>558272.0</v>
      </c>
      <c r="C229" s="100">
        <v>499080.0</v>
      </c>
      <c r="D229" s="100">
        <v>541800.0</v>
      </c>
      <c r="E229" s="100">
        <v>615440.0</v>
      </c>
      <c r="F229" s="101"/>
      <c r="G229" s="101"/>
      <c r="H229" s="101"/>
      <c r="I229" s="101"/>
      <c r="J229" s="101"/>
      <c r="K229" s="79">
        <v>2214592.0</v>
      </c>
      <c r="L229" s="85">
        <v>1102.62</v>
      </c>
      <c r="M229" s="42">
        <f t="shared" si="3"/>
        <v>-0.001539408867</v>
      </c>
      <c r="N229" s="86">
        <f t="shared" si="35"/>
        <v>-0.0006389868629</v>
      </c>
      <c r="O229" s="51">
        <f t="shared" si="5"/>
        <v>0.0009004220041</v>
      </c>
    </row>
    <row r="230">
      <c r="A230" s="103">
        <v>41427.0</v>
      </c>
      <c r="B230" s="99">
        <v>554008.0</v>
      </c>
      <c r="C230" s="100">
        <v>508500.0</v>
      </c>
      <c r="D230" s="100">
        <v>541980.0</v>
      </c>
      <c r="E230" s="100">
        <v>611520.0</v>
      </c>
      <c r="F230" s="101"/>
      <c r="G230" s="101"/>
      <c r="H230" s="101"/>
      <c r="I230" s="101"/>
      <c r="J230" s="101"/>
      <c r="K230" s="79">
        <v>2216008.0</v>
      </c>
      <c r="L230" s="85">
        <v>1104.32</v>
      </c>
      <c r="M230" s="42">
        <f t="shared" si="3"/>
        <v>0.004566542345</v>
      </c>
      <c r="N230" s="86">
        <f t="shared" si="35"/>
        <v>0.0007116949177</v>
      </c>
      <c r="O230" s="51">
        <f t="shared" si="5"/>
        <v>-0.003854847427</v>
      </c>
    </row>
    <row r="231">
      <c r="A231" s="103">
        <v>41396.0</v>
      </c>
      <c r="B231" s="99">
        <v>553592.0</v>
      </c>
      <c r="C231" s="100">
        <v>507180.0</v>
      </c>
      <c r="D231" s="100">
        <v>542700.0</v>
      </c>
      <c r="E231" s="100">
        <v>610960.0</v>
      </c>
      <c r="F231" s="101"/>
      <c r="G231" s="101"/>
      <c r="H231" s="101"/>
      <c r="I231" s="101"/>
      <c r="J231" s="101"/>
      <c r="K231" s="79">
        <v>2214432.0</v>
      </c>
      <c r="L231" s="85">
        <v>1099.3</v>
      </c>
      <c r="M231" s="42">
        <f t="shared" si="3"/>
        <v>0.00735839893</v>
      </c>
      <c r="N231" s="86">
        <f t="shared" si="35"/>
        <v>0.005684140539</v>
      </c>
      <c r="O231" s="51">
        <f t="shared" si="5"/>
        <v>-0.00167425839</v>
      </c>
    </row>
    <row r="232">
      <c r="A232" s="103">
        <v>41366.0</v>
      </c>
      <c r="B232" s="99">
        <v>545376.0</v>
      </c>
      <c r="C232" s="100">
        <v>505800.0</v>
      </c>
      <c r="D232" s="100">
        <v>545940.0</v>
      </c>
      <c r="E232" s="100">
        <v>604800.0</v>
      </c>
      <c r="F232" s="101"/>
      <c r="G232" s="101"/>
      <c r="H232" s="101"/>
      <c r="I232" s="101"/>
      <c r="J232" s="101"/>
      <c r="K232" s="79">
        <v>2201916.0</v>
      </c>
      <c r="L232" s="85">
        <v>1091.27</v>
      </c>
      <c r="M232" s="42">
        <f t="shared" si="3"/>
        <v>-0.009368276764</v>
      </c>
      <c r="N232" s="86">
        <f t="shared" si="35"/>
        <v>-0.01312831435</v>
      </c>
      <c r="O232" s="51">
        <f t="shared" si="5"/>
        <v>-0.003760037585</v>
      </c>
    </row>
    <row r="233">
      <c r="A233" s="103">
        <v>41276.0</v>
      </c>
      <c r="B233" s="99">
        <v>553488.0</v>
      </c>
      <c r="C233" s="100">
        <v>513660.0</v>
      </c>
      <c r="D233" s="100">
        <v>559260.0</v>
      </c>
      <c r="E233" s="100">
        <v>604800.0</v>
      </c>
      <c r="F233" s="101"/>
      <c r="G233" s="101"/>
      <c r="H233" s="101"/>
      <c r="I233" s="101"/>
      <c r="J233" s="101"/>
      <c r="K233" s="79">
        <v>2231208.0</v>
      </c>
      <c r="L233" s="85">
        <v>1101.59</v>
      </c>
      <c r="M233" s="42">
        <f t="shared" si="3"/>
        <v>0.007490396927</v>
      </c>
      <c r="N233" s="86">
        <f t="shared" si="35"/>
        <v>0.007119140431</v>
      </c>
      <c r="O233" s="51">
        <f t="shared" si="5"/>
        <v>-0.000371256496</v>
      </c>
    </row>
    <row r="234">
      <c r="A234" s="98" t="s">
        <v>193</v>
      </c>
      <c r="B234" s="99">
        <v>554736.0</v>
      </c>
      <c r="C234" s="100">
        <v>513960.0</v>
      </c>
      <c r="D234" s="100">
        <v>553140.0</v>
      </c>
      <c r="E234" s="100">
        <v>593600.0</v>
      </c>
      <c r="F234" s="101"/>
      <c r="G234" s="101"/>
      <c r="H234" s="101"/>
      <c r="I234" s="101"/>
      <c r="J234" s="101"/>
      <c r="K234" s="79">
        <v>2215436.0</v>
      </c>
      <c r="L234" s="85">
        <v>1093.4</v>
      </c>
      <c r="M234" s="42">
        <f t="shared" si="3"/>
        <v>0.00397586932</v>
      </c>
      <c r="N234" s="86">
        <f t="shared" si="35"/>
        <v>0.007239787735</v>
      </c>
      <c r="O234" s="51">
        <f t="shared" si="5"/>
        <v>0.003263918415</v>
      </c>
    </row>
    <row r="235">
      <c r="A235" s="98" t="s">
        <v>194</v>
      </c>
      <c r="B235" s="99">
        <v>552032.0</v>
      </c>
      <c r="C235" s="100">
        <v>510180.0</v>
      </c>
      <c r="D235" s="100">
        <v>550980.0</v>
      </c>
      <c r="E235" s="100">
        <v>586320.0</v>
      </c>
      <c r="F235" s="101"/>
      <c r="G235" s="101"/>
      <c r="H235" s="101"/>
      <c r="I235" s="101"/>
      <c r="J235" s="101"/>
      <c r="K235" s="79">
        <v>2199512.0</v>
      </c>
      <c r="L235" s="85">
        <v>1089.07</v>
      </c>
      <c r="M235" s="42">
        <f t="shared" si="3"/>
        <v>-0.005733327247</v>
      </c>
      <c r="N235" s="86">
        <f t="shared" si="35"/>
        <v>-0.007013843492</v>
      </c>
      <c r="O235" s="51">
        <f t="shared" si="5"/>
        <v>-0.001280516245</v>
      </c>
    </row>
    <row r="236">
      <c r="A236" s="98" t="s">
        <v>195</v>
      </c>
      <c r="B236" s="99">
        <v>555568.0</v>
      </c>
      <c r="C236" s="100">
        <v>511200.0</v>
      </c>
      <c r="D236" s="100">
        <v>556920.0</v>
      </c>
      <c r="E236" s="100">
        <v>591360.0</v>
      </c>
      <c r="F236" s="101"/>
      <c r="G236" s="101"/>
      <c r="H236" s="101"/>
      <c r="I236" s="101"/>
      <c r="J236" s="101"/>
      <c r="K236" s="79">
        <v>2215048.0</v>
      </c>
      <c r="L236" s="85">
        <v>1095.35</v>
      </c>
      <c r="M236" s="42">
        <f t="shared" si="3"/>
        <v>0.0003287701258</v>
      </c>
      <c r="N236" s="86">
        <f t="shared" si="35"/>
        <v>-0.0151928224</v>
      </c>
      <c r="O236" s="51">
        <f t="shared" si="5"/>
        <v>-0.01552159253</v>
      </c>
    </row>
    <row r="237">
      <c r="A237" s="98" t="s">
        <v>196</v>
      </c>
      <c r="B237" s="99">
        <v>552760.0</v>
      </c>
      <c r="C237" s="100">
        <v>542520.0</v>
      </c>
      <c r="D237" s="100">
        <v>560340.0</v>
      </c>
      <c r="E237" s="100">
        <v>593600.0</v>
      </c>
      <c r="F237" s="101"/>
      <c r="G237" s="101"/>
      <c r="H237" s="101"/>
      <c r="I237" s="101"/>
      <c r="J237" s="101"/>
      <c r="K237" s="79">
        <v>2249220.0</v>
      </c>
      <c r="L237" s="85">
        <v>1094.99</v>
      </c>
      <c r="M237" s="42">
        <f t="shared" si="3"/>
        <v>-0.001559223124</v>
      </c>
      <c r="N237" s="86">
        <f t="shared" si="35"/>
        <v>-0.001041054129</v>
      </c>
      <c r="O237" s="51">
        <f t="shared" si="5"/>
        <v>0.0005181689944</v>
      </c>
    </row>
    <row r="238">
      <c r="A238" s="98" t="s">
        <v>197</v>
      </c>
      <c r="B238" s="99">
        <v>558584.0</v>
      </c>
      <c r="C238" s="100">
        <v>550200.0</v>
      </c>
      <c r="D238" s="100">
        <v>564300.0</v>
      </c>
      <c r="E238" s="100">
        <v>578480.0</v>
      </c>
      <c r="F238" s="101"/>
      <c r="G238" s="101"/>
      <c r="H238" s="101"/>
      <c r="I238" s="101"/>
      <c r="J238" s="101"/>
      <c r="K238" s="79">
        <v>2251564.0</v>
      </c>
      <c r="L238" s="85">
        <v>1096.7</v>
      </c>
      <c r="M238" s="42">
        <f t="shared" si="3"/>
        <v>0.008867955771</v>
      </c>
      <c r="N238" s="86">
        <f t="shared" si="35"/>
        <v>0.01021900692</v>
      </c>
      <c r="O238" s="51">
        <f t="shared" si="5"/>
        <v>0.001351051152</v>
      </c>
    </row>
    <row r="239">
      <c r="A239" s="98" t="s">
        <v>198</v>
      </c>
      <c r="B239" s="99">
        <v>546728.0</v>
      </c>
      <c r="C239" s="100">
        <v>541740.0</v>
      </c>
      <c r="D239" s="100">
        <v>565200.0</v>
      </c>
      <c r="E239" s="100">
        <v>575120.0</v>
      </c>
      <c r="F239" s="101"/>
      <c r="G239" s="101"/>
      <c r="H239" s="101"/>
      <c r="I239" s="101"/>
      <c r="J239" s="101"/>
      <c r="K239" s="79">
        <v>2228788.0</v>
      </c>
      <c r="L239" s="85">
        <v>1087.06</v>
      </c>
      <c r="M239" s="42">
        <f t="shared" si="3"/>
        <v>0.004453725606</v>
      </c>
      <c r="N239" s="86">
        <f t="shared" si="35"/>
        <v>0.0002980085489</v>
      </c>
      <c r="O239" s="51">
        <f t="shared" si="5"/>
        <v>-0.004155717057</v>
      </c>
    </row>
    <row r="240">
      <c r="A240" s="98" t="s">
        <v>199</v>
      </c>
      <c r="B240" s="99">
        <v>551824.0</v>
      </c>
      <c r="C240" s="100">
        <v>537180.0</v>
      </c>
      <c r="D240" s="100">
        <v>562320.0</v>
      </c>
      <c r="E240" s="100">
        <v>576800.0</v>
      </c>
      <c r="F240" s="101"/>
      <c r="G240" s="101"/>
      <c r="H240" s="101"/>
      <c r="I240" s="101"/>
      <c r="J240" s="101"/>
      <c r="K240" s="79">
        <v>2228124.0</v>
      </c>
      <c r="L240" s="85">
        <v>1082.24</v>
      </c>
      <c r="M240" s="42">
        <f t="shared" si="3"/>
        <v>0.0002495448118</v>
      </c>
      <c r="N240" s="86">
        <f t="shared" si="35"/>
        <v>0.000366361545</v>
      </c>
      <c r="O240" s="51">
        <f t="shared" si="5"/>
        <v>0.0001168167332</v>
      </c>
    </row>
    <row r="241">
      <c r="A241" s="98" t="s">
        <v>200</v>
      </c>
      <c r="B241" s="99">
        <v>551928.0</v>
      </c>
      <c r="C241" s="100">
        <v>534480.0</v>
      </c>
      <c r="D241" s="100">
        <v>559620.0</v>
      </c>
      <c r="E241" s="100">
        <v>581280.0</v>
      </c>
      <c r="F241" s="101"/>
      <c r="G241" s="101"/>
      <c r="H241" s="101"/>
      <c r="I241" s="101"/>
      <c r="J241" s="101"/>
      <c r="K241" s="79">
        <v>2227308.0</v>
      </c>
      <c r="L241" s="85">
        <v>1081.97</v>
      </c>
      <c r="M241" s="42">
        <f t="shared" si="3"/>
        <v>0.007486521468</v>
      </c>
      <c r="N241" s="86">
        <f t="shared" si="35"/>
        <v>0.01475958945</v>
      </c>
      <c r="O241" s="51">
        <f t="shared" si="5"/>
        <v>0.007273067983</v>
      </c>
    </row>
    <row r="242">
      <c r="A242" s="98" t="s">
        <v>201</v>
      </c>
      <c r="B242" s="99">
        <v>542672.0</v>
      </c>
      <c r="C242" s="100">
        <v>531720.0</v>
      </c>
      <c r="D242" s="100">
        <v>550440.0</v>
      </c>
      <c r="E242" s="100">
        <v>570080.0</v>
      </c>
      <c r="F242" s="101"/>
      <c r="G242" s="101"/>
      <c r="H242" s="101"/>
      <c r="I242" s="101"/>
      <c r="J242" s="101"/>
      <c r="K242" s="79">
        <v>2194912.0</v>
      </c>
      <c r="L242" s="85">
        <v>1073.93</v>
      </c>
      <c r="M242" s="42">
        <f t="shared" si="3"/>
        <v>0.002670226969</v>
      </c>
      <c r="N242" s="86">
        <f t="shared" si="35"/>
        <v>0.02880584366</v>
      </c>
      <c r="O242" s="51">
        <f t="shared" si="5"/>
        <v>0.02613561669</v>
      </c>
    </row>
    <row r="243">
      <c r="A243" s="98" t="s">
        <v>202</v>
      </c>
      <c r="B243" s="99">
        <v>514176.0</v>
      </c>
      <c r="C243" s="100">
        <v>531420.0</v>
      </c>
      <c r="D243" s="100">
        <v>535140.0</v>
      </c>
      <c r="E243" s="100">
        <v>552720.0</v>
      </c>
      <c r="F243" s="101"/>
      <c r="G243" s="101"/>
      <c r="H243" s="101"/>
      <c r="I243" s="101"/>
      <c r="J243" s="101"/>
      <c r="K243" s="79">
        <v>2133456.0</v>
      </c>
      <c r="L243" s="85">
        <v>1071.07</v>
      </c>
      <c r="M243" s="42">
        <f t="shared" si="3"/>
        <v>0.008417048761</v>
      </c>
      <c r="N243" s="86">
        <f t="shared" si="35"/>
        <v>0.007396382648</v>
      </c>
      <c r="O243" s="51">
        <f t="shared" si="5"/>
        <v>-0.001020666113</v>
      </c>
    </row>
    <row r="244">
      <c r="A244" s="98" t="s">
        <v>203</v>
      </c>
      <c r="B244" s="99">
        <v>512512.0</v>
      </c>
      <c r="C244" s="100">
        <v>523380.0</v>
      </c>
      <c r="D244" s="100">
        <v>529740.0</v>
      </c>
      <c r="E244" s="100">
        <v>552160.0</v>
      </c>
      <c r="F244" s="101"/>
      <c r="G244" s="101"/>
      <c r="H244" s="101"/>
      <c r="I244" s="101"/>
      <c r="J244" s="101"/>
      <c r="K244" s="79">
        <v>2117792.0</v>
      </c>
      <c r="L244" s="85">
        <v>1062.13</v>
      </c>
      <c r="M244" s="42">
        <f t="shared" si="3"/>
        <v>-0.002366975062</v>
      </c>
      <c r="N244" s="86">
        <f t="shared" si="35"/>
        <v>0.001299263751</v>
      </c>
      <c r="O244" s="51">
        <f t="shared" si="5"/>
        <v>0.003666238813</v>
      </c>
    </row>
    <row r="245">
      <c r="A245" s="98" t="s">
        <v>204</v>
      </c>
      <c r="B245" s="99">
        <v>519064.0</v>
      </c>
      <c r="C245" s="105">
        <v>527580.0</v>
      </c>
      <c r="D245" s="100">
        <v>521280.0</v>
      </c>
      <c r="E245" s="100">
        <v>547120.0</v>
      </c>
      <c r="F245" s="101"/>
      <c r="G245" s="101"/>
      <c r="H245" s="101"/>
      <c r="I245" s="101"/>
      <c r="J245" s="101"/>
      <c r="K245" s="79">
        <v>2115044.0</v>
      </c>
      <c r="L245" s="85">
        <v>1064.65</v>
      </c>
      <c r="M245" s="42">
        <f t="shared" si="3"/>
        <v>0.005192843318</v>
      </c>
      <c r="N245" s="86">
        <f t="shared" si="35"/>
        <v>0.009548266382</v>
      </c>
      <c r="O245" s="51">
        <f t="shared" si="5"/>
        <v>0.004355423064</v>
      </c>
    </row>
    <row r="246">
      <c r="A246" s="98" t="s">
        <v>205</v>
      </c>
      <c r="B246" s="99">
        <v>522600.0</v>
      </c>
      <c r="C246" s="100">
        <v>523320.0</v>
      </c>
      <c r="D246" s="100">
        <v>517680.0</v>
      </c>
      <c r="E246" s="100">
        <v>531440.0</v>
      </c>
      <c r="F246" s="101"/>
      <c r="G246" s="101"/>
      <c r="H246" s="101"/>
      <c r="I246" s="101"/>
      <c r="J246" s="101"/>
      <c r="K246" s="79">
        <v>2095040.0</v>
      </c>
      <c r="L246" s="85">
        <v>1059.15</v>
      </c>
      <c r="M246" s="42">
        <f t="shared" si="3"/>
        <v>0.001172122392</v>
      </c>
      <c r="N246" s="86">
        <f t="shared" si="35"/>
        <v>-0.003889274541</v>
      </c>
      <c r="O246" s="51">
        <f t="shared" si="5"/>
        <v>-0.005061396933</v>
      </c>
    </row>
    <row r="247">
      <c r="A247" s="103">
        <v>41579.0</v>
      </c>
      <c r="B247" s="99">
        <v>517400.0</v>
      </c>
      <c r="C247" s="100">
        <v>524640.0</v>
      </c>
      <c r="D247" s="100">
        <v>524700.0</v>
      </c>
      <c r="E247" s="100">
        <v>536480.0</v>
      </c>
      <c r="F247" s="101"/>
      <c r="G247" s="101"/>
      <c r="H247" s="101"/>
      <c r="I247" s="101"/>
      <c r="J247" s="101"/>
      <c r="K247" s="79">
        <v>2103220.0</v>
      </c>
      <c r="L247" s="85">
        <v>1057.91</v>
      </c>
      <c r="M247" s="42">
        <f t="shared" si="3"/>
        <v>-0.00009451706506</v>
      </c>
      <c r="N247" s="86">
        <f t="shared" si="35"/>
        <v>0.004159449379</v>
      </c>
      <c r="O247" s="51">
        <f t="shared" si="5"/>
        <v>0.004253966444</v>
      </c>
    </row>
    <row r="248">
      <c r="A248" s="103">
        <v>41548.0</v>
      </c>
      <c r="B248" s="99">
        <v>520208.0</v>
      </c>
      <c r="C248" s="100">
        <v>518220.0</v>
      </c>
      <c r="D248" s="100">
        <v>521280.0</v>
      </c>
      <c r="E248" s="100">
        <v>534800.0</v>
      </c>
      <c r="F248" s="101"/>
      <c r="G248" s="101"/>
      <c r="H248" s="101"/>
      <c r="I248" s="101"/>
      <c r="J248" s="101"/>
      <c r="K248" s="79">
        <v>2094508.0</v>
      </c>
      <c r="L248" s="85">
        <v>1058.01</v>
      </c>
      <c r="M248" s="42">
        <f t="shared" si="3"/>
        <v>0.001476643476</v>
      </c>
      <c r="N248" s="86">
        <f t="shared" si="35"/>
        <v>0.007695890137</v>
      </c>
      <c r="O248" s="51">
        <f t="shared" si="5"/>
        <v>0.006219246661</v>
      </c>
    </row>
    <row r="249">
      <c r="A249" s="103">
        <v>41518.0</v>
      </c>
      <c r="B249" s="99">
        <v>517712.0</v>
      </c>
      <c r="C249" s="100">
        <v>515700.0</v>
      </c>
      <c r="D249" s="100">
        <v>520380.0</v>
      </c>
      <c r="E249" s="100">
        <v>524720.0</v>
      </c>
      <c r="F249" s="101"/>
      <c r="G249" s="101"/>
      <c r="H249" s="101"/>
      <c r="I249" s="101"/>
      <c r="J249" s="101"/>
      <c r="K249" s="79">
        <v>2078512.0</v>
      </c>
      <c r="L249" s="85">
        <v>1056.45</v>
      </c>
      <c r="M249" s="42">
        <f t="shared" si="3"/>
        <v>0.005750135661</v>
      </c>
      <c r="N249" s="86">
        <f t="shared" si="35"/>
        <v>0.002345624715</v>
      </c>
      <c r="O249" s="51">
        <f t="shared" si="5"/>
        <v>-0.003404510946</v>
      </c>
    </row>
    <row r="250">
      <c r="A250" s="103">
        <v>41487.0</v>
      </c>
      <c r="B250" s="99">
        <v>512408.0</v>
      </c>
      <c r="C250" s="100">
        <v>515460.0</v>
      </c>
      <c r="D250" s="100">
        <v>527220.0</v>
      </c>
      <c r="E250" s="100">
        <v>518560.0</v>
      </c>
      <c r="F250" s="101"/>
      <c r="G250" s="101"/>
      <c r="H250" s="101"/>
      <c r="I250" s="101"/>
      <c r="J250" s="101"/>
      <c r="K250" s="79">
        <v>2073648.0</v>
      </c>
      <c r="L250" s="85">
        <v>1050.41</v>
      </c>
      <c r="M250" s="42">
        <f t="shared" si="3"/>
        <v>-0.002696415856</v>
      </c>
      <c r="N250" s="86">
        <f t="shared" si="35"/>
        <v>0.00155910395</v>
      </c>
      <c r="O250" s="51">
        <f t="shared" si="5"/>
        <v>0.004255519806</v>
      </c>
    </row>
    <row r="251">
      <c r="A251" s="103">
        <v>41456.0</v>
      </c>
      <c r="B251" s="99">
        <v>518960.0</v>
      </c>
      <c r="C251" s="100">
        <v>504600.0</v>
      </c>
      <c r="D251" s="100">
        <v>523260.0</v>
      </c>
      <c r="E251" s="100">
        <v>523600.0</v>
      </c>
      <c r="F251" s="101"/>
      <c r="G251" s="101"/>
      <c r="H251" s="101"/>
      <c r="I251" s="101"/>
      <c r="J251" s="101"/>
      <c r="K251" s="79">
        <v>2070420.0</v>
      </c>
      <c r="L251" s="85">
        <v>1053.25</v>
      </c>
      <c r="M251" s="42">
        <f t="shared" si="3"/>
        <v>-0.002670277538</v>
      </c>
      <c r="N251" s="86">
        <f t="shared" si="35"/>
        <v>0.001003701512</v>
      </c>
      <c r="O251" s="51">
        <f t="shared" si="5"/>
        <v>0.00367397905</v>
      </c>
    </row>
    <row r="252">
      <c r="A252" s="103">
        <v>41365.0</v>
      </c>
      <c r="B252" s="99">
        <v>520104.0</v>
      </c>
      <c r="C252" s="100">
        <v>505260.0</v>
      </c>
      <c r="D252" s="100">
        <v>517140.0</v>
      </c>
      <c r="E252" s="100">
        <v>525840.0</v>
      </c>
      <c r="F252" s="101"/>
      <c r="G252" s="101"/>
      <c r="H252" s="101"/>
      <c r="I252" s="101"/>
      <c r="J252" s="101"/>
      <c r="K252" s="79">
        <v>2068344.0</v>
      </c>
      <c r="L252" s="85">
        <v>1056.07</v>
      </c>
      <c r="M252" s="42">
        <f t="shared" si="3"/>
        <v>0.007498497438</v>
      </c>
      <c r="N252" s="86">
        <f t="shared" si="35"/>
        <v>0.01175158488</v>
      </c>
      <c r="O252" s="51">
        <f t="shared" si="5"/>
        <v>0.004253087441</v>
      </c>
    </row>
    <row r="253">
      <c r="A253" s="103">
        <v>41334.0</v>
      </c>
      <c r="B253" s="99">
        <v>513760.0</v>
      </c>
      <c r="C253" s="100">
        <v>505800.0</v>
      </c>
      <c r="D253" s="100">
        <v>510120.0</v>
      </c>
      <c r="E253" s="100">
        <v>514640.0</v>
      </c>
      <c r="F253" s="101"/>
      <c r="G253" s="101"/>
      <c r="H253" s="101"/>
      <c r="I253" s="101"/>
      <c r="J253" s="101"/>
      <c r="K253" s="79">
        <v>2044320.0</v>
      </c>
      <c r="L253" s="85">
        <v>1048.21</v>
      </c>
      <c r="M253" s="42">
        <f t="shared" si="3"/>
        <v>0.001806330759</v>
      </c>
      <c r="N253" s="86">
        <f t="shared" si="35"/>
        <v>0.0061818325</v>
      </c>
      <c r="O253" s="51">
        <f t="shared" si="5"/>
        <v>0.004375501741</v>
      </c>
    </row>
    <row r="254">
      <c r="A254" s="103">
        <v>41306.0</v>
      </c>
      <c r="B254" s="99">
        <v>511160.0</v>
      </c>
      <c r="C254" s="100">
        <v>508800.0</v>
      </c>
      <c r="D254" s="100">
        <v>497160.0</v>
      </c>
      <c r="E254" s="100">
        <v>514640.0</v>
      </c>
      <c r="F254" s="101"/>
      <c r="G254" s="101"/>
      <c r="H254" s="101"/>
      <c r="I254" s="101"/>
      <c r="J254" s="101"/>
      <c r="K254" s="79">
        <v>2031760.0</v>
      </c>
      <c r="L254" s="85">
        <v>1046.32</v>
      </c>
      <c r="M254" s="42">
        <f t="shared" si="3"/>
        <v>0.02537165705</v>
      </c>
      <c r="N254" s="86">
        <f t="shared" si="35"/>
        <v>0.01626414785</v>
      </c>
      <c r="O254" s="51">
        <f t="shared" si="5"/>
        <v>-0.009107509199</v>
      </c>
    </row>
    <row r="255">
      <c r="A255" s="98" t="s">
        <v>53</v>
      </c>
      <c r="B255" s="99">
        <v>501384.0</v>
      </c>
      <c r="C255" s="100">
        <v>496620.0</v>
      </c>
      <c r="D255" s="100">
        <v>500040.0</v>
      </c>
      <c r="E255" s="100">
        <v>501200.0</v>
      </c>
      <c r="F255" s="101"/>
      <c r="G255" s="101"/>
      <c r="H255" s="101"/>
      <c r="I255" s="101"/>
      <c r="J255" s="101"/>
      <c r="K255" s="79">
        <v>1999244.0</v>
      </c>
      <c r="L255" s="85">
        <v>1020.43</v>
      </c>
      <c r="M255" s="51"/>
      <c r="N255" s="80"/>
    </row>
    <row r="256">
      <c r="M256" s="51"/>
    </row>
    <row r="257">
      <c r="M257" s="51"/>
    </row>
    <row r="258">
      <c r="M258" s="51"/>
    </row>
    <row r="259">
      <c r="M259" s="51"/>
    </row>
    <row r="260">
      <c r="M260" s="51"/>
    </row>
    <row r="261">
      <c r="M261" s="51"/>
    </row>
    <row r="262">
      <c r="M262" s="51"/>
    </row>
    <row r="263">
      <c r="M263" s="51"/>
    </row>
    <row r="264">
      <c r="M264" s="51"/>
    </row>
    <row r="265">
      <c r="M265" s="51"/>
    </row>
    <row r="266">
      <c r="M266" s="51"/>
    </row>
    <row r="267">
      <c r="M267" s="51"/>
    </row>
    <row r="268">
      <c r="M268" s="51"/>
    </row>
    <row r="269">
      <c r="M269" s="51"/>
    </row>
    <row r="270">
      <c r="M270" s="51"/>
    </row>
    <row r="271">
      <c r="M271" s="51"/>
    </row>
    <row r="272">
      <c r="M272" s="51"/>
    </row>
    <row r="273">
      <c r="M273" s="51"/>
    </row>
    <row r="274">
      <c r="M274" s="51"/>
    </row>
    <row r="275">
      <c r="M275" s="51"/>
    </row>
    <row r="276">
      <c r="M276" s="51"/>
    </row>
    <row r="277">
      <c r="M277" s="51"/>
    </row>
    <row r="278">
      <c r="M278" s="51"/>
    </row>
    <row r="279">
      <c r="M279" s="51"/>
    </row>
    <row r="280">
      <c r="M280" s="51"/>
    </row>
    <row r="281">
      <c r="M281" s="51"/>
    </row>
    <row r="282">
      <c r="M282" s="51"/>
    </row>
    <row r="283">
      <c r="M283" s="51"/>
    </row>
    <row r="284">
      <c r="M284" s="51"/>
    </row>
    <row r="285">
      <c r="M285" s="51"/>
    </row>
    <row r="286">
      <c r="M286" s="51"/>
    </row>
    <row r="287">
      <c r="M287" s="51"/>
    </row>
    <row r="288">
      <c r="M288" s="51"/>
    </row>
    <row r="289">
      <c r="M289" s="51"/>
    </row>
    <row r="290">
      <c r="M290" s="51"/>
    </row>
    <row r="291">
      <c r="M291" s="51"/>
    </row>
    <row r="292">
      <c r="M292" s="51"/>
    </row>
    <row r="293">
      <c r="M293" s="51"/>
    </row>
    <row r="294">
      <c r="M294" s="51"/>
    </row>
    <row r="295">
      <c r="M295" s="51"/>
    </row>
    <row r="296">
      <c r="M296" s="51"/>
    </row>
    <row r="297">
      <c r="M297" s="51"/>
    </row>
    <row r="298">
      <c r="M298" s="51"/>
    </row>
    <row r="299">
      <c r="M299" s="51"/>
    </row>
    <row r="300">
      <c r="M300" s="51"/>
    </row>
    <row r="301">
      <c r="M301" s="51"/>
    </row>
    <row r="302">
      <c r="M302" s="51"/>
    </row>
    <row r="303">
      <c r="M303" s="51"/>
    </row>
    <row r="304">
      <c r="M304" s="51"/>
    </row>
    <row r="305">
      <c r="M305" s="51"/>
    </row>
    <row r="306">
      <c r="M306" s="51"/>
    </row>
    <row r="307">
      <c r="M307" s="51"/>
    </row>
    <row r="308">
      <c r="M308" s="51"/>
    </row>
    <row r="309">
      <c r="M309" s="51"/>
    </row>
    <row r="310">
      <c r="M310" s="51"/>
    </row>
    <row r="311">
      <c r="M311" s="51"/>
    </row>
    <row r="312">
      <c r="M312" s="51"/>
    </row>
    <row r="313">
      <c r="M313" s="51"/>
    </row>
    <row r="314">
      <c r="M314" s="51"/>
    </row>
    <row r="315">
      <c r="M315" s="51"/>
    </row>
    <row r="316">
      <c r="M316" s="51"/>
    </row>
    <row r="317">
      <c r="M317" s="51"/>
    </row>
    <row r="318">
      <c r="M318" s="51"/>
    </row>
    <row r="319">
      <c r="M319" s="51"/>
    </row>
    <row r="320">
      <c r="M320" s="51"/>
    </row>
    <row r="321">
      <c r="M321" s="51"/>
    </row>
    <row r="322">
      <c r="M322" s="51"/>
    </row>
    <row r="323">
      <c r="M323" s="51"/>
    </row>
    <row r="324">
      <c r="M324" s="51"/>
    </row>
    <row r="325">
      <c r="M325" s="51"/>
    </row>
    <row r="326">
      <c r="M326" s="51"/>
    </row>
    <row r="327">
      <c r="M327" s="51"/>
    </row>
    <row r="328">
      <c r="M328" s="51"/>
    </row>
    <row r="329">
      <c r="M329" s="51"/>
    </row>
    <row r="330">
      <c r="M330" s="51"/>
    </row>
    <row r="331">
      <c r="M331" s="51"/>
    </row>
    <row r="332">
      <c r="M332" s="51"/>
    </row>
    <row r="333">
      <c r="M333" s="51"/>
    </row>
    <row r="334">
      <c r="M334" s="51"/>
    </row>
    <row r="335">
      <c r="M335" s="51"/>
    </row>
    <row r="336">
      <c r="M336" s="51"/>
    </row>
    <row r="337">
      <c r="M337" s="51"/>
    </row>
    <row r="338">
      <c r="M338" s="51"/>
    </row>
    <row r="339">
      <c r="M339" s="51"/>
    </row>
    <row r="340">
      <c r="M340" s="51"/>
    </row>
    <row r="341">
      <c r="M341" s="51"/>
    </row>
    <row r="342">
      <c r="M342" s="51"/>
    </row>
    <row r="343">
      <c r="M343" s="51"/>
    </row>
    <row r="344">
      <c r="M344" s="51"/>
    </row>
    <row r="345">
      <c r="M345" s="51"/>
    </row>
    <row r="346">
      <c r="M346" s="51"/>
    </row>
    <row r="347">
      <c r="M347" s="51"/>
    </row>
    <row r="348">
      <c r="M348" s="51"/>
    </row>
    <row r="349">
      <c r="M349" s="51"/>
    </row>
    <row r="350">
      <c r="M350" s="51"/>
    </row>
    <row r="351">
      <c r="M351" s="51"/>
    </row>
    <row r="352">
      <c r="M352" s="51"/>
    </row>
    <row r="353">
      <c r="M353" s="51"/>
    </row>
    <row r="354">
      <c r="M354" s="51"/>
    </row>
    <row r="355">
      <c r="M355" s="51"/>
    </row>
    <row r="356">
      <c r="M356" s="51"/>
    </row>
    <row r="357">
      <c r="M357" s="51"/>
    </row>
    <row r="358">
      <c r="M358" s="51"/>
    </row>
    <row r="359">
      <c r="M359" s="51"/>
    </row>
    <row r="360">
      <c r="M360" s="51"/>
    </row>
    <row r="361">
      <c r="M361" s="51"/>
    </row>
    <row r="362">
      <c r="M362" s="51"/>
    </row>
    <row r="363">
      <c r="M363" s="51"/>
    </row>
    <row r="364">
      <c r="M364" s="51"/>
    </row>
    <row r="365">
      <c r="M365" s="51"/>
    </row>
    <row r="366">
      <c r="M366" s="51"/>
    </row>
    <row r="367">
      <c r="M367" s="51"/>
    </row>
    <row r="368">
      <c r="M368" s="51"/>
    </row>
    <row r="369">
      <c r="M369" s="51"/>
    </row>
    <row r="370">
      <c r="M370" s="51"/>
    </row>
    <row r="371">
      <c r="M371" s="51"/>
    </row>
    <row r="372">
      <c r="M372" s="51"/>
    </row>
    <row r="373">
      <c r="M373" s="51"/>
    </row>
    <row r="374">
      <c r="M374" s="51"/>
    </row>
    <row r="375">
      <c r="M375" s="51"/>
    </row>
    <row r="376">
      <c r="M376" s="51"/>
    </row>
    <row r="377">
      <c r="M377" s="51"/>
    </row>
    <row r="378">
      <c r="M378" s="51"/>
    </row>
    <row r="379">
      <c r="M379" s="51"/>
    </row>
    <row r="380">
      <c r="M380" s="51"/>
    </row>
    <row r="381">
      <c r="M381" s="51"/>
    </row>
    <row r="382">
      <c r="M382" s="51"/>
    </row>
    <row r="383">
      <c r="M383" s="51"/>
    </row>
    <row r="384">
      <c r="M384" s="51"/>
    </row>
    <row r="385">
      <c r="M385" s="51"/>
    </row>
    <row r="386">
      <c r="M386" s="51"/>
    </row>
    <row r="387">
      <c r="M387" s="51"/>
    </row>
    <row r="388">
      <c r="M388" s="51"/>
    </row>
    <row r="389">
      <c r="M389" s="51"/>
    </row>
    <row r="390">
      <c r="M390" s="51"/>
    </row>
    <row r="391">
      <c r="M391" s="51"/>
    </row>
    <row r="392">
      <c r="M392" s="51"/>
    </row>
    <row r="393">
      <c r="M393" s="51"/>
    </row>
    <row r="394">
      <c r="M394" s="51"/>
    </row>
    <row r="395">
      <c r="M395" s="51"/>
    </row>
    <row r="396">
      <c r="M396" s="51"/>
    </row>
    <row r="397">
      <c r="M397" s="51"/>
    </row>
    <row r="398">
      <c r="M398" s="51"/>
    </row>
    <row r="399">
      <c r="M399" s="51"/>
    </row>
    <row r="400">
      <c r="M400" s="51"/>
    </row>
    <row r="401">
      <c r="M401" s="51"/>
    </row>
    <row r="402">
      <c r="M402" s="51"/>
    </row>
    <row r="403">
      <c r="M403" s="51"/>
    </row>
    <row r="404">
      <c r="M404" s="51"/>
    </row>
    <row r="405">
      <c r="M405" s="51"/>
    </row>
    <row r="406">
      <c r="M406" s="51"/>
    </row>
    <row r="407">
      <c r="M407" s="51"/>
    </row>
    <row r="408">
      <c r="M408" s="51"/>
    </row>
    <row r="409">
      <c r="M409" s="51"/>
    </row>
    <row r="410">
      <c r="M410" s="51"/>
    </row>
    <row r="411">
      <c r="M411" s="51"/>
    </row>
    <row r="412">
      <c r="M412" s="51"/>
    </row>
    <row r="413">
      <c r="M413" s="51"/>
    </row>
    <row r="414">
      <c r="M414" s="51"/>
    </row>
    <row r="415">
      <c r="M415" s="51"/>
    </row>
    <row r="416">
      <c r="M416" s="51"/>
    </row>
    <row r="417">
      <c r="M417" s="51"/>
    </row>
    <row r="418">
      <c r="M418" s="51"/>
    </row>
    <row r="419">
      <c r="M419" s="51"/>
    </row>
    <row r="420">
      <c r="M420" s="51"/>
    </row>
    <row r="421">
      <c r="M421" s="51"/>
    </row>
    <row r="422">
      <c r="M422" s="51"/>
    </row>
    <row r="423">
      <c r="M423" s="51"/>
    </row>
    <row r="424">
      <c r="M424" s="51"/>
    </row>
    <row r="425">
      <c r="M425" s="51"/>
    </row>
    <row r="426">
      <c r="M426" s="51"/>
    </row>
    <row r="427">
      <c r="M427" s="51"/>
    </row>
    <row r="428">
      <c r="M428" s="51"/>
    </row>
    <row r="429">
      <c r="M429" s="51"/>
    </row>
    <row r="430">
      <c r="M430" s="51"/>
    </row>
    <row r="431">
      <c r="M431" s="51"/>
    </row>
    <row r="432">
      <c r="M432" s="51"/>
    </row>
    <row r="433">
      <c r="M433" s="51"/>
    </row>
    <row r="434">
      <c r="M434" s="51"/>
    </row>
    <row r="435">
      <c r="M435" s="51"/>
    </row>
    <row r="436">
      <c r="M436" s="51"/>
    </row>
    <row r="437">
      <c r="M437" s="51"/>
    </row>
    <row r="438">
      <c r="M438" s="51"/>
    </row>
    <row r="439">
      <c r="M439" s="51"/>
    </row>
    <row r="440">
      <c r="M440" s="51"/>
    </row>
    <row r="441">
      <c r="M441" s="51"/>
    </row>
    <row r="442">
      <c r="M442" s="51"/>
    </row>
    <row r="443">
      <c r="M443" s="51"/>
    </row>
    <row r="444">
      <c r="M444" s="51"/>
    </row>
    <row r="445">
      <c r="M445" s="51"/>
    </row>
    <row r="446">
      <c r="M446" s="51"/>
    </row>
    <row r="447">
      <c r="M447" s="51"/>
    </row>
    <row r="448">
      <c r="M448" s="51"/>
    </row>
    <row r="449">
      <c r="M449" s="51"/>
    </row>
    <row r="450">
      <c r="M450" s="51"/>
    </row>
    <row r="451">
      <c r="M451" s="51"/>
    </row>
    <row r="452">
      <c r="M452" s="51"/>
    </row>
    <row r="453">
      <c r="M453" s="51"/>
    </row>
    <row r="454">
      <c r="M454" s="51"/>
    </row>
    <row r="455">
      <c r="M455" s="51"/>
    </row>
    <row r="456">
      <c r="M456" s="51"/>
    </row>
    <row r="457">
      <c r="M457" s="51"/>
    </row>
    <row r="458">
      <c r="M458" s="51"/>
    </row>
    <row r="459">
      <c r="M459" s="51"/>
    </row>
    <row r="460">
      <c r="M460" s="51"/>
    </row>
    <row r="461">
      <c r="M461" s="51"/>
    </row>
    <row r="462">
      <c r="M462" s="51"/>
    </row>
    <row r="463">
      <c r="M463" s="51"/>
    </row>
    <row r="464">
      <c r="M464" s="51"/>
    </row>
    <row r="465">
      <c r="M465" s="51"/>
    </row>
    <row r="466">
      <c r="M466" s="51"/>
    </row>
    <row r="467">
      <c r="M467" s="51"/>
    </row>
    <row r="468">
      <c r="M468" s="51"/>
    </row>
    <row r="469">
      <c r="M469" s="51"/>
    </row>
    <row r="470">
      <c r="M470" s="51"/>
    </row>
    <row r="471">
      <c r="M471" s="51"/>
    </row>
    <row r="472">
      <c r="M472" s="51"/>
    </row>
    <row r="473">
      <c r="M473" s="51"/>
    </row>
    <row r="474">
      <c r="M474" s="51"/>
    </row>
    <row r="475">
      <c r="M475" s="51"/>
    </row>
    <row r="476">
      <c r="M476" s="51"/>
    </row>
    <row r="477">
      <c r="M477" s="51"/>
    </row>
    <row r="478">
      <c r="M478" s="51"/>
    </row>
    <row r="479">
      <c r="M479" s="51"/>
    </row>
    <row r="480">
      <c r="M480" s="51"/>
    </row>
    <row r="481">
      <c r="M481" s="51"/>
    </row>
    <row r="482">
      <c r="M482" s="51"/>
    </row>
    <row r="483">
      <c r="M483" s="51"/>
    </row>
    <row r="484">
      <c r="M484" s="51"/>
    </row>
    <row r="485">
      <c r="M485" s="51"/>
    </row>
    <row r="486">
      <c r="M486" s="51"/>
    </row>
    <row r="487">
      <c r="M487" s="51"/>
    </row>
    <row r="488">
      <c r="M488" s="51"/>
    </row>
    <row r="489">
      <c r="M489" s="51"/>
    </row>
    <row r="490">
      <c r="M490" s="51"/>
    </row>
    <row r="491">
      <c r="M491" s="51"/>
    </row>
    <row r="492">
      <c r="M492" s="51"/>
    </row>
    <row r="493">
      <c r="M493" s="51"/>
    </row>
    <row r="494">
      <c r="M494" s="51"/>
    </row>
    <row r="495">
      <c r="M495" s="51"/>
    </row>
    <row r="496">
      <c r="M496" s="51"/>
    </row>
    <row r="497">
      <c r="M497" s="51"/>
    </row>
    <row r="498">
      <c r="M498" s="51"/>
    </row>
    <row r="499">
      <c r="M499" s="51"/>
    </row>
    <row r="500">
      <c r="M500" s="51"/>
    </row>
    <row r="501">
      <c r="M501" s="51"/>
    </row>
    <row r="502">
      <c r="M502" s="51"/>
    </row>
    <row r="503">
      <c r="M503" s="51"/>
    </row>
    <row r="504">
      <c r="M504" s="51"/>
    </row>
    <row r="505">
      <c r="M505" s="51"/>
    </row>
    <row r="506">
      <c r="M506" s="51"/>
    </row>
    <row r="507">
      <c r="M507" s="51"/>
    </row>
    <row r="508">
      <c r="M508" s="51"/>
    </row>
    <row r="509">
      <c r="M509" s="51"/>
    </row>
    <row r="510">
      <c r="M510" s="51"/>
    </row>
    <row r="511">
      <c r="M511" s="51"/>
    </row>
    <row r="512">
      <c r="M512" s="51"/>
    </row>
    <row r="513">
      <c r="M513" s="51"/>
    </row>
    <row r="514">
      <c r="M514" s="51"/>
    </row>
    <row r="515">
      <c r="M515" s="51"/>
    </row>
    <row r="516">
      <c r="M516" s="51"/>
    </row>
    <row r="517">
      <c r="M517" s="51"/>
    </row>
    <row r="518">
      <c r="M518" s="51"/>
    </row>
    <row r="519">
      <c r="M519" s="51"/>
    </row>
    <row r="520">
      <c r="M520" s="51"/>
    </row>
    <row r="521">
      <c r="M521" s="51"/>
    </row>
    <row r="522">
      <c r="M522" s="51"/>
    </row>
    <row r="523">
      <c r="M523" s="51"/>
    </row>
    <row r="524">
      <c r="M524" s="51"/>
    </row>
    <row r="525">
      <c r="M525" s="51"/>
    </row>
    <row r="526">
      <c r="M526" s="51"/>
    </row>
    <row r="527">
      <c r="M527" s="51"/>
    </row>
    <row r="528">
      <c r="M528" s="51"/>
    </row>
    <row r="529">
      <c r="M529" s="51"/>
    </row>
    <row r="530">
      <c r="M530" s="51"/>
    </row>
    <row r="531">
      <c r="M531" s="51"/>
    </row>
    <row r="532">
      <c r="M532" s="51"/>
    </row>
    <row r="533">
      <c r="M533" s="51"/>
    </row>
    <row r="534">
      <c r="M534" s="51"/>
    </row>
    <row r="535">
      <c r="M535" s="51"/>
    </row>
    <row r="536">
      <c r="M536" s="51"/>
    </row>
    <row r="537">
      <c r="M537" s="51"/>
    </row>
    <row r="538">
      <c r="M538" s="51"/>
    </row>
    <row r="539">
      <c r="M539" s="51"/>
    </row>
    <row r="540">
      <c r="M540" s="51"/>
    </row>
    <row r="541">
      <c r="M541" s="51"/>
    </row>
    <row r="542">
      <c r="M542" s="51"/>
    </row>
    <row r="543">
      <c r="M543" s="51"/>
    </row>
    <row r="544">
      <c r="M544" s="51"/>
    </row>
    <row r="545">
      <c r="M545" s="51"/>
    </row>
    <row r="546">
      <c r="M546" s="51"/>
    </row>
    <row r="547">
      <c r="M547" s="51"/>
    </row>
    <row r="548">
      <c r="M548" s="51"/>
    </row>
    <row r="549">
      <c r="M549" s="51"/>
    </row>
    <row r="550">
      <c r="M550" s="51"/>
    </row>
    <row r="551">
      <c r="M551" s="51"/>
    </row>
    <row r="552">
      <c r="M552" s="51"/>
    </row>
    <row r="553">
      <c r="M553" s="51"/>
    </row>
    <row r="554">
      <c r="M554" s="51"/>
    </row>
    <row r="555">
      <c r="M555" s="51"/>
    </row>
    <row r="556">
      <c r="M556" s="51"/>
    </row>
    <row r="557">
      <c r="M557" s="51"/>
    </row>
    <row r="558">
      <c r="M558" s="51"/>
    </row>
    <row r="559">
      <c r="M559" s="51"/>
    </row>
    <row r="560">
      <c r="M560" s="51"/>
    </row>
    <row r="561">
      <c r="M561" s="51"/>
    </row>
    <row r="562">
      <c r="M562" s="51"/>
    </row>
    <row r="563">
      <c r="M563" s="51"/>
    </row>
    <row r="564">
      <c r="M564" s="51"/>
    </row>
    <row r="565">
      <c r="M565" s="51"/>
    </row>
    <row r="566">
      <c r="M566" s="51"/>
    </row>
    <row r="567">
      <c r="M567" s="51"/>
    </row>
    <row r="568">
      <c r="M568" s="51"/>
    </row>
    <row r="569">
      <c r="M569" s="51"/>
    </row>
    <row r="570">
      <c r="M570" s="51"/>
    </row>
    <row r="571">
      <c r="M571" s="51"/>
    </row>
    <row r="572">
      <c r="M572" s="51"/>
    </row>
    <row r="573">
      <c r="M573" s="51"/>
    </row>
    <row r="574">
      <c r="M574" s="51"/>
    </row>
    <row r="575">
      <c r="M575" s="51"/>
    </row>
    <row r="576">
      <c r="M576" s="51"/>
    </row>
    <row r="577">
      <c r="M577" s="51"/>
    </row>
    <row r="578">
      <c r="M578" s="51"/>
    </row>
    <row r="579">
      <c r="M579" s="51"/>
    </row>
    <row r="580">
      <c r="M580" s="51"/>
    </row>
    <row r="581">
      <c r="M581" s="51"/>
    </row>
    <row r="582">
      <c r="M582" s="51"/>
    </row>
    <row r="583">
      <c r="M583" s="51"/>
    </row>
    <row r="584">
      <c r="M584" s="51"/>
    </row>
    <row r="585">
      <c r="M585" s="51"/>
    </row>
    <row r="586">
      <c r="M586" s="51"/>
    </row>
    <row r="587">
      <c r="M587" s="51"/>
    </row>
    <row r="588">
      <c r="M588" s="51"/>
    </row>
    <row r="589">
      <c r="M589" s="51"/>
    </row>
    <row r="590">
      <c r="M590" s="51"/>
    </row>
    <row r="591">
      <c r="M591" s="51"/>
    </row>
    <row r="592">
      <c r="M592" s="51"/>
    </row>
    <row r="593">
      <c r="M593" s="51"/>
    </row>
    <row r="594">
      <c r="M594" s="51"/>
    </row>
    <row r="595">
      <c r="M595" s="51"/>
    </row>
    <row r="596">
      <c r="M596" s="51"/>
    </row>
    <row r="597">
      <c r="M597" s="51"/>
    </row>
    <row r="598">
      <c r="M598" s="51"/>
    </row>
    <row r="599">
      <c r="M599" s="51"/>
    </row>
    <row r="600">
      <c r="M600" s="51"/>
    </row>
    <row r="601">
      <c r="M601" s="51"/>
    </row>
    <row r="602">
      <c r="M602" s="51"/>
    </row>
    <row r="603">
      <c r="M603" s="51"/>
    </row>
    <row r="604">
      <c r="M604" s="51"/>
    </row>
    <row r="605">
      <c r="M605" s="51"/>
    </row>
    <row r="606">
      <c r="M606" s="51"/>
    </row>
    <row r="607">
      <c r="M607" s="51"/>
    </row>
    <row r="608">
      <c r="M608" s="51"/>
    </row>
    <row r="609">
      <c r="M609" s="51"/>
    </row>
    <row r="610">
      <c r="M610" s="51"/>
    </row>
    <row r="611">
      <c r="M611" s="51"/>
    </row>
    <row r="612">
      <c r="M612" s="51"/>
    </row>
    <row r="613">
      <c r="M613" s="51"/>
    </row>
    <row r="614">
      <c r="M614" s="51"/>
    </row>
    <row r="615">
      <c r="M615" s="51"/>
    </row>
    <row r="616">
      <c r="M616" s="51"/>
    </row>
    <row r="617">
      <c r="M617" s="51"/>
    </row>
    <row r="618">
      <c r="M618" s="51"/>
    </row>
    <row r="619">
      <c r="M619" s="51"/>
    </row>
    <row r="620">
      <c r="M620" s="51"/>
    </row>
    <row r="621">
      <c r="M621" s="51"/>
    </row>
    <row r="622">
      <c r="M622" s="51"/>
    </row>
    <row r="623">
      <c r="M623" s="51"/>
    </row>
    <row r="624">
      <c r="M624" s="51"/>
    </row>
    <row r="625">
      <c r="M625" s="51"/>
    </row>
    <row r="626">
      <c r="M626" s="51"/>
    </row>
    <row r="627">
      <c r="M627" s="51"/>
    </row>
    <row r="628">
      <c r="M628" s="51"/>
    </row>
    <row r="629">
      <c r="M629" s="51"/>
    </row>
    <row r="630">
      <c r="M630" s="51"/>
    </row>
    <row r="631">
      <c r="M631" s="51"/>
    </row>
    <row r="632">
      <c r="M632" s="51"/>
    </row>
    <row r="633">
      <c r="M633" s="51"/>
    </row>
    <row r="634">
      <c r="M634" s="51"/>
    </row>
    <row r="635">
      <c r="M635" s="51"/>
    </row>
    <row r="636">
      <c r="M636" s="51"/>
    </row>
    <row r="637">
      <c r="M637" s="51"/>
    </row>
    <row r="638">
      <c r="M638" s="51"/>
    </row>
    <row r="639">
      <c r="M639" s="51"/>
    </row>
    <row r="640">
      <c r="M640" s="51"/>
    </row>
    <row r="641">
      <c r="M641" s="51"/>
    </row>
    <row r="642">
      <c r="M642" s="51"/>
    </row>
    <row r="643">
      <c r="M643" s="51"/>
    </row>
    <row r="644">
      <c r="M644" s="51"/>
    </row>
    <row r="645">
      <c r="M645" s="51"/>
    </row>
    <row r="646">
      <c r="M646" s="51"/>
    </row>
    <row r="647">
      <c r="M647" s="51"/>
    </row>
    <row r="648">
      <c r="M648" s="51"/>
    </row>
    <row r="649">
      <c r="M649" s="51"/>
    </row>
    <row r="650">
      <c r="M650" s="51"/>
    </row>
    <row r="651">
      <c r="M651" s="51"/>
    </row>
    <row r="652">
      <c r="M652" s="51"/>
    </row>
    <row r="653">
      <c r="M653" s="51"/>
    </row>
    <row r="654">
      <c r="M654" s="51"/>
    </row>
    <row r="655">
      <c r="M655" s="51"/>
    </row>
    <row r="656">
      <c r="M656" s="51"/>
    </row>
    <row r="657">
      <c r="M657" s="51"/>
    </row>
    <row r="658">
      <c r="M658" s="51"/>
    </row>
    <row r="659">
      <c r="M659" s="51"/>
    </row>
    <row r="660">
      <c r="M660" s="51"/>
    </row>
    <row r="661">
      <c r="M661" s="51"/>
    </row>
    <row r="662">
      <c r="M662" s="51"/>
    </row>
    <row r="663">
      <c r="M663" s="51"/>
    </row>
    <row r="664">
      <c r="M664" s="51"/>
    </row>
    <row r="665">
      <c r="M665" s="51"/>
    </row>
    <row r="666">
      <c r="M666" s="51"/>
    </row>
    <row r="667">
      <c r="M667" s="51"/>
    </row>
    <row r="668">
      <c r="M668" s="51"/>
    </row>
    <row r="669">
      <c r="M669" s="51"/>
    </row>
    <row r="670">
      <c r="M670" s="51"/>
    </row>
    <row r="671">
      <c r="M671" s="51"/>
    </row>
    <row r="672">
      <c r="M672" s="51"/>
    </row>
    <row r="673">
      <c r="M673" s="51"/>
    </row>
    <row r="674">
      <c r="M674" s="51"/>
    </row>
    <row r="675">
      <c r="M675" s="51"/>
    </row>
    <row r="676">
      <c r="M676" s="51"/>
    </row>
    <row r="677">
      <c r="M677" s="51"/>
    </row>
    <row r="678">
      <c r="M678" s="51"/>
    </row>
    <row r="679">
      <c r="M679" s="51"/>
    </row>
    <row r="680">
      <c r="M680" s="51"/>
    </row>
    <row r="681">
      <c r="M681" s="51"/>
    </row>
    <row r="682">
      <c r="M682" s="51"/>
    </row>
    <row r="683">
      <c r="M683" s="51"/>
    </row>
    <row r="684">
      <c r="M684" s="51"/>
    </row>
    <row r="685">
      <c r="M685" s="51"/>
    </row>
    <row r="686">
      <c r="M686" s="51"/>
    </row>
    <row r="687">
      <c r="M687" s="51"/>
    </row>
    <row r="688">
      <c r="M688" s="51"/>
    </row>
    <row r="689">
      <c r="M689" s="51"/>
    </row>
    <row r="690">
      <c r="M690" s="51"/>
    </row>
    <row r="691">
      <c r="M691" s="51"/>
    </row>
    <row r="692">
      <c r="M692" s="51"/>
    </row>
    <row r="693">
      <c r="M693" s="51"/>
    </row>
    <row r="694">
      <c r="M694" s="51"/>
    </row>
    <row r="695">
      <c r="M695" s="51"/>
    </row>
    <row r="696">
      <c r="M696" s="51"/>
    </row>
    <row r="697">
      <c r="M697" s="51"/>
    </row>
    <row r="698">
      <c r="M698" s="51"/>
    </row>
    <row r="699">
      <c r="M699" s="51"/>
    </row>
    <row r="700">
      <c r="M700" s="51"/>
    </row>
    <row r="701">
      <c r="M701" s="51"/>
    </row>
    <row r="702">
      <c r="M702" s="51"/>
    </row>
    <row r="703">
      <c r="M703" s="51"/>
    </row>
    <row r="704">
      <c r="M704" s="51"/>
    </row>
    <row r="705">
      <c r="M705" s="51"/>
    </row>
    <row r="706">
      <c r="M706" s="51"/>
    </row>
    <row r="707">
      <c r="M707" s="51"/>
    </row>
    <row r="708">
      <c r="M708" s="51"/>
    </row>
    <row r="709">
      <c r="M709" s="51"/>
    </row>
    <row r="710">
      <c r="M710" s="51"/>
    </row>
    <row r="711">
      <c r="M711" s="51"/>
    </row>
    <row r="712">
      <c r="M712" s="51"/>
    </row>
    <row r="713">
      <c r="M713" s="51"/>
    </row>
    <row r="714">
      <c r="M714" s="51"/>
    </row>
    <row r="715">
      <c r="M715" s="51"/>
    </row>
    <row r="716">
      <c r="M716" s="51"/>
    </row>
    <row r="717">
      <c r="M717" s="51"/>
    </row>
    <row r="718">
      <c r="M718" s="51"/>
    </row>
    <row r="719">
      <c r="M719" s="51"/>
    </row>
    <row r="720">
      <c r="M720" s="51"/>
    </row>
    <row r="721">
      <c r="M721" s="51"/>
    </row>
    <row r="722">
      <c r="M722" s="51"/>
    </row>
    <row r="723">
      <c r="M723" s="51"/>
    </row>
    <row r="724">
      <c r="M724" s="51"/>
    </row>
    <row r="725">
      <c r="M725" s="51"/>
    </row>
    <row r="726">
      <c r="M726" s="51"/>
    </row>
    <row r="727">
      <c r="M727" s="51"/>
    </row>
    <row r="728">
      <c r="M728" s="51"/>
    </row>
    <row r="729">
      <c r="M729" s="51"/>
    </row>
    <row r="730">
      <c r="M730" s="51"/>
    </row>
    <row r="731">
      <c r="M731" s="51"/>
    </row>
    <row r="732">
      <c r="M732" s="51"/>
    </row>
    <row r="733">
      <c r="M733" s="51"/>
    </row>
    <row r="734">
      <c r="M734" s="51"/>
    </row>
    <row r="735">
      <c r="M735" s="51"/>
    </row>
    <row r="736">
      <c r="M736" s="51"/>
    </row>
    <row r="737">
      <c r="M737" s="51"/>
    </row>
    <row r="738">
      <c r="M738" s="51"/>
    </row>
    <row r="739">
      <c r="M739" s="51"/>
    </row>
    <row r="740">
      <c r="M740" s="51"/>
    </row>
    <row r="741">
      <c r="M741" s="51"/>
    </row>
    <row r="742">
      <c r="M742" s="51"/>
    </row>
    <row r="743">
      <c r="M743" s="51"/>
    </row>
    <row r="744">
      <c r="M744" s="51"/>
    </row>
    <row r="745">
      <c r="M745" s="51"/>
    </row>
    <row r="746">
      <c r="M746" s="51"/>
    </row>
    <row r="747">
      <c r="M747" s="51"/>
    </row>
    <row r="748">
      <c r="M748" s="51"/>
    </row>
    <row r="749">
      <c r="M749" s="51"/>
    </row>
    <row r="750">
      <c r="M750" s="51"/>
    </row>
    <row r="751">
      <c r="M751" s="51"/>
    </row>
    <row r="752">
      <c r="M752" s="51"/>
    </row>
    <row r="753">
      <c r="M753" s="51"/>
    </row>
    <row r="754">
      <c r="M754" s="51"/>
    </row>
    <row r="755">
      <c r="M755" s="51"/>
    </row>
    <row r="756">
      <c r="M756" s="51"/>
    </row>
    <row r="757">
      <c r="M757" s="51"/>
    </row>
    <row r="758">
      <c r="M758" s="51"/>
    </row>
    <row r="759">
      <c r="M759" s="51"/>
    </row>
    <row r="760">
      <c r="M760" s="51"/>
    </row>
    <row r="761">
      <c r="M761" s="51"/>
    </row>
    <row r="762">
      <c r="M762" s="51"/>
    </row>
    <row r="763">
      <c r="M763" s="51"/>
    </row>
    <row r="764">
      <c r="M764" s="51"/>
    </row>
    <row r="765">
      <c r="M765" s="51"/>
    </row>
    <row r="766">
      <c r="M766" s="51"/>
    </row>
    <row r="767">
      <c r="M767" s="51"/>
    </row>
    <row r="768">
      <c r="M768" s="51"/>
    </row>
    <row r="769">
      <c r="M769" s="51"/>
    </row>
    <row r="770">
      <c r="M770" s="51"/>
    </row>
    <row r="771">
      <c r="M771" s="51"/>
    </row>
    <row r="772">
      <c r="M772" s="51"/>
    </row>
    <row r="773">
      <c r="M773" s="51"/>
    </row>
    <row r="774">
      <c r="M774" s="51"/>
    </row>
    <row r="775">
      <c r="M775" s="51"/>
    </row>
    <row r="776">
      <c r="M776" s="51"/>
    </row>
    <row r="777">
      <c r="M777" s="51"/>
    </row>
    <row r="778">
      <c r="M778" s="51"/>
    </row>
    <row r="779">
      <c r="M779" s="51"/>
    </row>
    <row r="780">
      <c r="M780" s="51"/>
    </row>
    <row r="781">
      <c r="M781" s="51"/>
    </row>
    <row r="782">
      <c r="M782" s="51"/>
    </row>
    <row r="783">
      <c r="M783" s="51"/>
    </row>
    <row r="784">
      <c r="M784" s="51"/>
    </row>
    <row r="785">
      <c r="M785" s="51"/>
    </row>
    <row r="786">
      <c r="M786" s="51"/>
    </row>
    <row r="787">
      <c r="M787" s="51"/>
    </row>
    <row r="788">
      <c r="M788" s="51"/>
    </row>
    <row r="789">
      <c r="M789" s="51"/>
    </row>
    <row r="790">
      <c r="M790" s="51"/>
    </row>
    <row r="791">
      <c r="M791" s="51"/>
    </row>
    <row r="792">
      <c r="M792" s="51"/>
    </row>
    <row r="793">
      <c r="M793" s="51"/>
    </row>
    <row r="794">
      <c r="M794" s="51"/>
    </row>
    <row r="795">
      <c r="M795" s="51"/>
    </row>
    <row r="796">
      <c r="M796" s="51"/>
    </row>
    <row r="797">
      <c r="M797" s="51"/>
    </row>
    <row r="798">
      <c r="M798" s="51"/>
    </row>
    <row r="799">
      <c r="M799" s="51"/>
    </row>
    <row r="800">
      <c r="M800" s="51"/>
    </row>
    <row r="801">
      <c r="M801" s="51"/>
    </row>
    <row r="802">
      <c r="M802" s="51"/>
    </row>
    <row r="803">
      <c r="M803" s="51"/>
    </row>
    <row r="804">
      <c r="M804" s="51"/>
    </row>
    <row r="805">
      <c r="M805" s="51"/>
    </row>
    <row r="806">
      <c r="M806" s="51"/>
    </row>
    <row r="807">
      <c r="M807" s="51"/>
    </row>
    <row r="808">
      <c r="M808" s="51"/>
    </row>
    <row r="809">
      <c r="M809" s="51"/>
    </row>
    <row r="810">
      <c r="M810" s="51"/>
    </row>
    <row r="811">
      <c r="M811" s="51"/>
    </row>
    <row r="812">
      <c r="M812" s="51"/>
    </row>
    <row r="813">
      <c r="M813" s="51"/>
    </row>
    <row r="814">
      <c r="M814" s="51"/>
    </row>
    <row r="815">
      <c r="M815" s="51"/>
    </row>
    <row r="816">
      <c r="M816" s="51"/>
    </row>
    <row r="817">
      <c r="M817" s="51"/>
    </row>
    <row r="818">
      <c r="M818" s="51"/>
    </row>
    <row r="819">
      <c r="M819" s="51"/>
    </row>
    <row r="820">
      <c r="M820" s="51"/>
    </row>
    <row r="821">
      <c r="M821" s="51"/>
    </row>
    <row r="822">
      <c r="M822" s="51"/>
    </row>
    <row r="823">
      <c r="M823" s="51"/>
    </row>
    <row r="824">
      <c r="M824" s="51"/>
    </row>
    <row r="825">
      <c r="M825" s="51"/>
    </row>
    <row r="826">
      <c r="M826" s="51"/>
    </row>
    <row r="827">
      <c r="M827" s="51"/>
    </row>
    <row r="828">
      <c r="M828" s="51"/>
    </row>
    <row r="829">
      <c r="M829" s="51"/>
    </row>
    <row r="830">
      <c r="M830" s="51"/>
    </row>
    <row r="831">
      <c r="M831" s="51"/>
    </row>
    <row r="832">
      <c r="M832" s="51"/>
    </row>
    <row r="833">
      <c r="M833" s="51"/>
    </row>
    <row r="834">
      <c r="M834" s="51"/>
    </row>
    <row r="835">
      <c r="M835" s="51"/>
    </row>
    <row r="836">
      <c r="M836" s="51"/>
    </row>
    <row r="837">
      <c r="M837" s="51"/>
    </row>
    <row r="838">
      <c r="M838" s="51"/>
    </row>
    <row r="839">
      <c r="M839" s="51"/>
    </row>
    <row r="840">
      <c r="M840" s="51"/>
    </row>
    <row r="841">
      <c r="M841" s="51"/>
    </row>
    <row r="842">
      <c r="M842" s="51"/>
    </row>
    <row r="843">
      <c r="M843" s="51"/>
    </row>
    <row r="844">
      <c r="M844" s="51"/>
    </row>
    <row r="845">
      <c r="M845" s="51"/>
    </row>
    <row r="846">
      <c r="M846" s="51"/>
    </row>
    <row r="847">
      <c r="M847" s="51"/>
    </row>
    <row r="848">
      <c r="M848" s="51"/>
    </row>
    <row r="849">
      <c r="M849" s="51"/>
    </row>
    <row r="850">
      <c r="M850" s="51"/>
    </row>
    <row r="851">
      <c r="M851" s="51"/>
    </row>
    <row r="852">
      <c r="M852" s="51"/>
    </row>
    <row r="853">
      <c r="M853" s="51"/>
    </row>
    <row r="854">
      <c r="M854" s="51"/>
    </row>
    <row r="855">
      <c r="M855" s="51"/>
    </row>
    <row r="856">
      <c r="M856" s="51"/>
    </row>
    <row r="857">
      <c r="M857" s="51"/>
    </row>
    <row r="858">
      <c r="M858" s="51"/>
    </row>
    <row r="859">
      <c r="M859" s="51"/>
    </row>
    <row r="860">
      <c r="M860" s="51"/>
    </row>
    <row r="861">
      <c r="M861" s="51"/>
    </row>
    <row r="862">
      <c r="M862" s="51"/>
    </row>
    <row r="863">
      <c r="M863" s="51"/>
    </row>
    <row r="864">
      <c r="M864" s="51"/>
    </row>
    <row r="865">
      <c r="M865" s="51"/>
    </row>
    <row r="866">
      <c r="M866" s="51"/>
    </row>
    <row r="867">
      <c r="M867" s="51"/>
    </row>
    <row r="868">
      <c r="M868" s="51"/>
    </row>
    <row r="869">
      <c r="M869" s="51"/>
    </row>
    <row r="870">
      <c r="M870" s="51"/>
    </row>
    <row r="871">
      <c r="M871" s="51"/>
    </row>
    <row r="872">
      <c r="M872" s="51"/>
    </row>
    <row r="873">
      <c r="M873" s="51"/>
    </row>
    <row r="874">
      <c r="M874" s="51"/>
    </row>
    <row r="875">
      <c r="M875" s="51"/>
    </row>
    <row r="876">
      <c r="M876" s="51"/>
    </row>
    <row r="877">
      <c r="M877" s="51"/>
    </row>
    <row r="878">
      <c r="M878" s="51"/>
    </row>
    <row r="879">
      <c r="M879" s="51"/>
    </row>
    <row r="880">
      <c r="M880" s="51"/>
    </row>
    <row r="881">
      <c r="M881" s="51"/>
    </row>
    <row r="882">
      <c r="M882" s="51"/>
    </row>
    <row r="883">
      <c r="M883" s="51"/>
    </row>
    <row r="884">
      <c r="M884" s="51"/>
    </row>
    <row r="885">
      <c r="M885" s="51"/>
    </row>
    <row r="886">
      <c r="M886" s="51"/>
    </row>
    <row r="887">
      <c r="M887" s="51"/>
    </row>
    <row r="888">
      <c r="M888" s="51"/>
    </row>
    <row r="889">
      <c r="M889" s="51"/>
    </row>
    <row r="890">
      <c r="M890" s="51"/>
    </row>
    <row r="891">
      <c r="M891" s="51"/>
    </row>
    <row r="892">
      <c r="M892" s="51"/>
    </row>
    <row r="893">
      <c r="M893" s="51"/>
    </row>
    <row r="894">
      <c r="M894" s="51"/>
    </row>
    <row r="895">
      <c r="M895" s="51"/>
    </row>
    <row r="896">
      <c r="M896" s="51"/>
    </row>
    <row r="897">
      <c r="M897" s="51"/>
    </row>
    <row r="898">
      <c r="M898" s="51"/>
    </row>
    <row r="899">
      <c r="M899" s="51"/>
    </row>
    <row r="900">
      <c r="M900" s="51"/>
    </row>
    <row r="901">
      <c r="M901" s="51"/>
    </row>
    <row r="902">
      <c r="M902" s="51"/>
    </row>
    <row r="903">
      <c r="M903" s="51"/>
    </row>
    <row r="904">
      <c r="M904" s="51"/>
    </row>
    <row r="905">
      <c r="M905" s="51"/>
    </row>
    <row r="906">
      <c r="M906" s="51"/>
    </row>
    <row r="907">
      <c r="M907" s="51"/>
    </row>
    <row r="908">
      <c r="M908" s="51"/>
    </row>
    <row r="909">
      <c r="M909" s="51"/>
    </row>
    <row r="910">
      <c r="M910" s="51"/>
    </row>
    <row r="911">
      <c r="M911" s="51"/>
    </row>
    <row r="912">
      <c r="M912" s="51"/>
    </row>
    <row r="913">
      <c r="M913" s="51"/>
    </row>
    <row r="914">
      <c r="M914" s="51"/>
    </row>
    <row r="915">
      <c r="M915" s="51"/>
    </row>
    <row r="916">
      <c r="M916" s="51"/>
    </row>
    <row r="917">
      <c r="M917" s="51"/>
    </row>
    <row r="918">
      <c r="M918" s="51"/>
    </row>
    <row r="919">
      <c r="M919" s="51"/>
    </row>
    <row r="920">
      <c r="M920" s="51"/>
    </row>
    <row r="921">
      <c r="M921" s="51"/>
    </row>
    <row r="922">
      <c r="M922" s="51"/>
    </row>
    <row r="923">
      <c r="M923" s="51"/>
    </row>
    <row r="924">
      <c r="M924" s="51"/>
    </row>
    <row r="925">
      <c r="M925" s="51"/>
    </row>
    <row r="926">
      <c r="M926" s="51"/>
    </row>
    <row r="927">
      <c r="M927" s="51"/>
    </row>
    <row r="928">
      <c r="M928" s="51"/>
    </row>
    <row r="929">
      <c r="M929" s="51"/>
    </row>
    <row r="930">
      <c r="M930" s="51"/>
    </row>
    <row r="931">
      <c r="M931" s="51"/>
    </row>
    <row r="932">
      <c r="M932" s="51"/>
    </row>
    <row r="933">
      <c r="M933" s="51"/>
    </row>
    <row r="934">
      <c r="M934" s="51"/>
    </row>
    <row r="935">
      <c r="M935" s="51"/>
    </row>
    <row r="936">
      <c r="M936" s="51"/>
    </row>
    <row r="937">
      <c r="M937" s="51"/>
    </row>
    <row r="938">
      <c r="M938" s="51"/>
    </row>
    <row r="939">
      <c r="M939" s="51"/>
    </row>
    <row r="940">
      <c r="M940" s="51"/>
    </row>
    <row r="941">
      <c r="M941" s="51"/>
    </row>
    <row r="942">
      <c r="M942" s="51"/>
    </row>
    <row r="943">
      <c r="M943" s="51"/>
    </row>
    <row r="944">
      <c r="M944" s="51"/>
    </row>
    <row r="945">
      <c r="M945" s="51"/>
    </row>
    <row r="946">
      <c r="M946" s="51"/>
    </row>
    <row r="947">
      <c r="M947" s="51"/>
    </row>
    <row r="948">
      <c r="M948" s="51"/>
    </row>
    <row r="949">
      <c r="M949" s="51"/>
    </row>
    <row r="950">
      <c r="M950" s="51"/>
    </row>
    <row r="951">
      <c r="M951" s="51"/>
    </row>
    <row r="952">
      <c r="M952" s="51"/>
    </row>
    <row r="953">
      <c r="M953" s="51"/>
    </row>
    <row r="954">
      <c r="M954" s="51"/>
    </row>
    <row r="955">
      <c r="M955" s="51"/>
    </row>
    <row r="956">
      <c r="M956" s="51"/>
    </row>
    <row r="957">
      <c r="M957" s="51"/>
    </row>
    <row r="958">
      <c r="M958" s="51"/>
    </row>
    <row r="959">
      <c r="M959" s="51"/>
    </row>
    <row r="960">
      <c r="M960" s="51"/>
    </row>
    <row r="961">
      <c r="M961" s="51"/>
    </row>
    <row r="962">
      <c r="M962" s="51"/>
    </row>
    <row r="963">
      <c r="M963" s="51"/>
    </row>
    <row r="964">
      <c r="M964" s="51"/>
    </row>
    <row r="965">
      <c r="M965" s="51"/>
    </row>
    <row r="966">
      <c r="M966" s="51"/>
    </row>
    <row r="967">
      <c r="M967" s="51"/>
    </row>
    <row r="968">
      <c r="M968" s="51"/>
    </row>
    <row r="969">
      <c r="M969" s="51"/>
    </row>
    <row r="970">
      <c r="M970" s="51"/>
    </row>
    <row r="971">
      <c r="M971" s="51"/>
    </row>
    <row r="972">
      <c r="M972" s="51"/>
    </row>
    <row r="973">
      <c r="M973" s="51"/>
    </row>
    <row r="974">
      <c r="M974" s="51"/>
    </row>
    <row r="975">
      <c r="M975" s="51"/>
    </row>
    <row r="976">
      <c r="M976" s="51"/>
    </row>
    <row r="977">
      <c r="M977" s="51"/>
    </row>
    <row r="978">
      <c r="M978" s="51"/>
    </row>
    <row r="979">
      <c r="M979" s="51"/>
    </row>
    <row r="980">
      <c r="M980" s="51"/>
    </row>
    <row r="981">
      <c r="M981" s="51"/>
    </row>
    <row r="982">
      <c r="M982" s="51"/>
    </row>
    <row r="983">
      <c r="M983" s="51"/>
    </row>
    <row r="984">
      <c r="M984" s="51"/>
    </row>
    <row r="985">
      <c r="M985" s="51"/>
    </row>
    <row r="986">
      <c r="M986" s="51"/>
    </row>
    <row r="987">
      <c r="M987" s="51"/>
    </row>
    <row r="988">
      <c r="M988" s="51"/>
    </row>
    <row r="989">
      <c r="M989" s="51"/>
    </row>
    <row r="990">
      <c r="M990" s="51"/>
    </row>
    <row r="991">
      <c r="M991" s="51"/>
    </row>
    <row r="992">
      <c r="M992" s="51"/>
    </row>
    <row r="993">
      <c r="M993" s="51"/>
    </row>
    <row r="994">
      <c r="M994" s="51"/>
    </row>
    <row r="995">
      <c r="M995" s="51"/>
    </row>
    <row r="996">
      <c r="M996" s="51"/>
    </row>
    <row r="997">
      <c r="M997" s="51"/>
    </row>
    <row r="998">
      <c r="M998" s="51"/>
    </row>
    <row r="999">
      <c r="M999" s="51"/>
    </row>
    <row r="1000">
      <c r="M1000" s="51"/>
    </row>
  </sheetData>
  <mergeCells count="1">
    <mergeCell ref="A1:C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16.0"/>
    <col customWidth="1" min="12" max="12" width="24.14"/>
    <col customWidth="1" min="13" max="13" width="17.0"/>
  </cols>
  <sheetData>
    <row r="1">
      <c r="A1" s="76" t="s">
        <v>45</v>
      </c>
      <c r="B1" s="65" t="s">
        <v>839</v>
      </c>
      <c r="C1" s="65" t="s">
        <v>840</v>
      </c>
      <c r="D1" s="65" t="s">
        <v>841</v>
      </c>
      <c r="E1" s="65" t="s">
        <v>842</v>
      </c>
      <c r="F1" s="65" t="s">
        <v>843</v>
      </c>
      <c r="G1" s="65" t="s">
        <v>844</v>
      </c>
      <c r="H1" s="65" t="s">
        <v>845</v>
      </c>
      <c r="I1" s="65" t="s">
        <v>846</v>
      </c>
      <c r="J1" s="65" t="s">
        <v>847</v>
      </c>
      <c r="K1" s="77" t="s">
        <v>849</v>
      </c>
      <c r="L1" s="39" t="s">
        <v>850</v>
      </c>
      <c r="M1" s="11" t="s">
        <v>854</v>
      </c>
      <c r="N1" s="11" t="s">
        <v>50</v>
      </c>
    </row>
    <row r="2">
      <c r="A2" s="106" t="s">
        <v>51</v>
      </c>
      <c r="B2" s="107" t="s">
        <v>876</v>
      </c>
      <c r="C2" s="107" t="s">
        <v>877</v>
      </c>
      <c r="D2" s="107" t="s">
        <v>878</v>
      </c>
      <c r="E2" s="107" t="s">
        <v>879</v>
      </c>
      <c r="F2" s="107" t="s">
        <v>880</v>
      </c>
      <c r="G2" s="107" t="s">
        <v>881</v>
      </c>
      <c r="H2" s="107" t="s">
        <v>882</v>
      </c>
      <c r="I2" s="107" t="s">
        <v>883</v>
      </c>
      <c r="J2" s="107" t="s">
        <v>884</v>
      </c>
      <c r="K2" s="108">
        <v>7828719.0</v>
      </c>
      <c r="L2" s="85">
        <v>1342.53</v>
      </c>
      <c r="M2" s="36">
        <f t="shared" ref="M2:N2" si="1">(K2-K3)*100/K3</f>
        <v>0.4513479941</v>
      </c>
      <c r="N2" s="36">
        <f t="shared" si="1"/>
        <v>0.3228192885</v>
      </c>
    </row>
    <row r="3">
      <c r="A3" s="106" t="s">
        <v>52</v>
      </c>
      <c r="B3" s="107" t="s">
        <v>986</v>
      </c>
      <c r="C3" s="107" t="s">
        <v>987</v>
      </c>
      <c r="D3" s="107" t="s">
        <v>988</v>
      </c>
      <c r="E3" s="107" t="s">
        <v>989</v>
      </c>
      <c r="F3" s="107" t="s">
        <v>990</v>
      </c>
      <c r="G3" s="107" t="s">
        <v>991</v>
      </c>
      <c r="H3" s="107" t="s">
        <v>992</v>
      </c>
      <c r="I3" s="107" t="s">
        <v>993</v>
      </c>
      <c r="J3" s="107" t="s">
        <v>994</v>
      </c>
      <c r="K3" s="108">
        <v>7793543.0</v>
      </c>
      <c r="L3" s="85">
        <v>1338.21</v>
      </c>
      <c r="M3" s="36">
        <f t="shared" ref="M3:N3" si="2">(K3-K4)*100/K4</f>
        <v>0.05156924824</v>
      </c>
      <c r="N3" s="36">
        <f t="shared" si="2"/>
        <v>0.1429319764</v>
      </c>
    </row>
    <row r="4">
      <c r="A4" s="106" t="s">
        <v>54</v>
      </c>
      <c r="B4" s="107" t="s">
        <v>995</v>
      </c>
      <c r="C4" s="107" t="s">
        <v>996</v>
      </c>
      <c r="D4" s="107" t="s">
        <v>997</v>
      </c>
      <c r="E4" s="107" t="s">
        <v>998</v>
      </c>
      <c r="F4" s="107" t="s">
        <v>999</v>
      </c>
      <c r="G4" s="107" t="s">
        <v>1000</v>
      </c>
      <c r="H4" s="107" t="s">
        <v>1001</v>
      </c>
      <c r="I4" s="107" t="s">
        <v>1002</v>
      </c>
      <c r="J4" s="107" t="s">
        <v>1003</v>
      </c>
      <c r="K4" s="108">
        <v>7789526.0</v>
      </c>
      <c r="L4" s="85">
        <v>1336.3</v>
      </c>
      <c r="M4" s="36">
        <f t="shared" ref="M4:N4" si="3">(K4-K5)*100/K5</f>
        <v>0.009950247479</v>
      </c>
      <c r="N4" s="36">
        <f t="shared" si="3"/>
        <v>0.06814488651</v>
      </c>
      <c r="P4" s="11" t="s">
        <v>18</v>
      </c>
      <c r="Q4" s="88">
        <v>1.016921996</v>
      </c>
    </row>
    <row r="5">
      <c r="A5" s="106" t="s">
        <v>56</v>
      </c>
      <c r="B5" s="107" t="s">
        <v>1004</v>
      </c>
      <c r="C5" s="107" t="s">
        <v>1005</v>
      </c>
      <c r="D5" s="107" t="s">
        <v>1006</v>
      </c>
      <c r="E5" s="107" t="s">
        <v>1007</v>
      </c>
      <c r="F5" s="107" t="s">
        <v>1008</v>
      </c>
      <c r="G5" s="107" t="s">
        <v>1009</v>
      </c>
      <c r="H5" s="107" t="s">
        <v>992</v>
      </c>
      <c r="I5" s="107" t="s">
        <v>1010</v>
      </c>
      <c r="J5" s="107" t="s">
        <v>1011</v>
      </c>
      <c r="K5" s="108">
        <v>7788751.0</v>
      </c>
      <c r="L5" s="85">
        <v>1335.39</v>
      </c>
      <c r="M5" s="36">
        <f t="shared" ref="M5:N5" si="4">(K5-K6)*100/K6</f>
        <v>0.6097619261</v>
      </c>
      <c r="N5" s="36">
        <f t="shared" si="4"/>
        <v>0.07269075703</v>
      </c>
    </row>
    <row r="6">
      <c r="A6" s="106" t="s">
        <v>58</v>
      </c>
      <c r="B6" s="107" t="s">
        <v>1012</v>
      </c>
      <c r="C6" s="107" t="s">
        <v>1013</v>
      </c>
      <c r="D6" s="107" t="s">
        <v>1014</v>
      </c>
      <c r="E6" s="107" t="s">
        <v>1015</v>
      </c>
      <c r="F6" s="107" t="s">
        <v>1016</v>
      </c>
      <c r="G6" s="107" t="s">
        <v>1017</v>
      </c>
      <c r="H6" s="107" t="s">
        <v>1018</v>
      </c>
      <c r="I6" s="107" t="s">
        <v>1019</v>
      </c>
      <c r="J6" s="107" t="s">
        <v>1020</v>
      </c>
      <c r="K6" s="108">
        <v>7741546.0</v>
      </c>
      <c r="L6" s="85">
        <v>1334.42</v>
      </c>
      <c r="M6" s="36">
        <f t="shared" ref="M6:N6" si="5">(K6-K7)*100/K7</f>
        <v>0.4110062727</v>
      </c>
      <c r="N6" s="36">
        <f t="shared" si="5"/>
        <v>0.412358722</v>
      </c>
    </row>
    <row r="7">
      <c r="A7" s="106" t="s">
        <v>60</v>
      </c>
      <c r="B7" s="107" t="s">
        <v>1021</v>
      </c>
      <c r="C7" s="107" t="s">
        <v>1022</v>
      </c>
      <c r="D7" s="107" t="s">
        <v>1023</v>
      </c>
      <c r="E7" s="107" t="s">
        <v>1024</v>
      </c>
      <c r="F7" s="107" t="s">
        <v>1025</v>
      </c>
      <c r="G7" s="107" t="s">
        <v>1026</v>
      </c>
      <c r="H7" s="107" t="s">
        <v>1027</v>
      </c>
      <c r="I7" s="107" t="s">
        <v>1028</v>
      </c>
      <c r="J7" s="107" t="s">
        <v>1029</v>
      </c>
      <c r="K7" s="108">
        <v>7709858.0</v>
      </c>
      <c r="L7" s="85">
        <v>1328.94</v>
      </c>
      <c r="M7" s="36">
        <f t="shared" ref="M7:N7" si="6">(K7-K8)*100/K8</f>
        <v>0.880463216</v>
      </c>
      <c r="N7" s="36">
        <f t="shared" si="6"/>
        <v>0.7650604693</v>
      </c>
    </row>
    <row r="8">
      <c r="A8" s="106" t="s">
        <v>61</v>
      </c>
      <c r="B8" s="107" t="s">
        <v>1030</v>
      </c>
      <c r="C8" s="107" t="s">
        <v>1031</v>
      </c>
      <c r="D8" s="107" t="s">
        <v>1032</v>
      </c>
      <c r="E8" s="107" t="s">
        <v>1033</v>
      </c>
      <c r="F8" s="107" t="s">
        <v>1034</v>
      </c>
      <c r="G8" s="107" t="s">
        <v>1035</v>
      </c>
      <c r="H8" s="107" t="s">
        <v>1036</v>
      </c>
      <c r="I8" s="107" t="s">
        <v>1037</v>
      </c>
      <c r="J8" s="107" t="s">
        <v>1038</v>
      </c>
      <c r="K8" s="108">
        <v>7642568.0</v>
      </c>
      <c r="L8" s="85">
        <v>1318.85</v>
      </c>
      <c r="M8" s="36">
        <f t="shared" ref="M8:N8" si="7">(K8-K9)*100/K9</f>
        <v>1.084066542</v>
      </c>
      <c r="N8" s="36">
        <f t="shared" si="7"/>
        <v>1.112440008</v>
      </c>
    </row>
    <row r="9">
      <c r="A9" s="106" t="s">
        <v>62</v>
      </c>
      <c r="B9" s="107" t="s">
        <v>1039</v>
      </c>
      <c r="C9" s="107" t="s">
        <v>1040</v>
      </c>
      <c r="D9" s="107" t="s">
        <v>1041</v>
      </c>
      <c r="E9" s="107" t="s">
        <v>1042</v>
      </c>
      <c r="F9" s="107" t="s">
        <v>1043</v>
      </c>
      <c r="G9" s="107" t="s">
        <v>1044</v>
      </c>
      <c r="H9" s="107" t="s">
        <v>1045</v>
      </c>
      <c r="I9" s="107" t="s">
        <v>1046</v>
      </c>
      <c r="J9" s="107" t="s">
        <v>1047</v>
      </c>
      <c r="K9" s="108">
        <v>7560606.0</v>
      </c>
      <c r="L9" s="85">
        <v>1304.34</v>
      </c>
      <c r="M9" s="36">
        <f t="shared" ref="M9:N9" si="8">(K9-K10)*100/K10</f>
        <v>-0.05931189478</v>
      </c>
      <c r="N9" s="36">
        <f t="shared" si="8"/>
        <v>-0.7963127752</v>
      </c>
    </row>
    <row r="10">
      <c r="A10" s="106" t="s">
        <v>63</v>
      </c>
      <c r="B10" s="107" t="s">
        <v>1048</v>
      </c>
      <c r="C10" s="107" t="s">
        <v>1049</v>
      </c>
      <c r="D10" s="107" t="s">
        <v>1050</v>
      </c>
      <c r="E10" s="107" t="s">
        <v>1051</v>
      </c>
      <c r="F10" s="107" t="s">
        <v>1052</v>
      </c>
      <c r="G10" s="107" t="s">
        <v>1053</v>
      </c>
      <c r="H10" s="107" t="s">
        <v>1054</v>
      </c>
      <c r="I10" s="107" t="s">
        <v>1055</v>
      </c>
      <c r="J10" s="107" t="s">
        <v>1056</v>
      </c>
      <c r="K10" s="108">
        <v>7565093.0</v>
      </c>
      <c r="L10" s="85">
        <v>1314.81</v>
      </c>
      <c r="M10" s="36">
        <f t="shared" ref="M10:N10" si="9">(K10-K11)*100/K11</f>
        <v>1.649933488</v>
      </c>
      <c r="N10" s="36">
        <f t="shared" si="9"/>
        <v>1.198392907</v>
      </c>
    </row>
    <row r="11">
      <c r="A11" s="106" t="s">
        <v>64</v>
      </c>
      <c r="B11" s="107" t="s">
        <v>1057</v>
      </c>
      <c r="C11" s="107" t="s">
        <v>1058</v>
      </c>
      <c r="D11" s="107" t="s">
        <v>1059</v>
      </c>
      <c r="E11" s="107" t="s">
        <v>1060</v>
      </c>
      <c r="F11" s="107" t="s">
        <v>1061</v>
      </c>
      <c r="G11" s="107" t="s">
        <v>1062</v>
      </c>
      <c r="H11" s="107" t="s">
        <v>1063</v>
      </c>
      <c r="I11" s="107" t="s">
        <v>1064</v>
      </c>
      <c r="J11" s="107" t="s">
        <v>1065</v>
      </c>
      <c r="K11" s="108">
        <v>7442300.0</v>
      </c>
      <c r="L11" s="85">
        <v>1299.24</v>
      </c>
      <c r="M11" s="36">
        <f t="shared" ref="M11:N11" si="10">(K11-K12)*100/K12</f>
        <v>0.1387919916</v>
      </c>
      <c r="N11" s="36">
        <f t="shared" si="10"/>
        <v>-0.03231614422</v>
      </c>
    </row>
    <row r="12">
      <c r="A12" s="106" t="s">
        <v>65</v>
      </c>
      <c r="B12" s="107" t="s">
        <v>1066</v>
      </c>
      <c r="C12" s="107" t="s">
        <v>1067</v>
      </c>
      <c r="D12" s="107" t="s">
        <v>1068</v>
      </c>
      <c r="E12" s="107" t="s">
        <v>1060</v>
      </c>
      <c r="F12" s="107" t="s">
        <v>1069</v>
      </c>
      <c r="G12" s="107" t="s">
        <v>1070</v>
      </c>
      <c r="H12" s="107" t="s">
        <v>1071</v>
      </c>
      <c r="I12" s="107" t="s">
        <v>1072</v>
      </c>
      <c r="J12" s="107" t="s">
        <v>1073</v>
      </c>
      <c r="K12" s="108">
        <v>7431985.0</v>
      </c>
      <c r="L12" s="85">
        <v>1299.66</v>
      </c>
      <c r="M12" s="36">
        <f t="shared" ref="M12:N12" si="11">(K12-K13)*100/K13</f>
        <v>0.8647623654</v>
      </c>
      <c r="N12" s="36">
        <f t="shared" si="11"/>
        <v>0.7941555118</v>
      </c>
    </row>
    <row r="13">
      <c r="A13" s="106" t="s">
        <v>66</v>
      </c>
      <c r="B13" s="107" t="s">
        <v>1074</v>
      </c>
      <c r="C13" s="107" t="s">
        <v>1075</v>
      </c>
      <c r="D13" s="107" t="s">
        <v>1076</v>
      </c>
      <c r="E13" s="107" t="s">
        <v>1077</v>
      </c>
      <c r="F13" s="107" t="s">
        <v>1078</v>
      </c>
      <c r="G13" s="107" t="s">
        <v>1079</v>
      </c>
      <c r="H13" s="107" t="s">
        <v>1080</v>
      </c>
      <c r="I13" s="107" t="s">
        <v>1081</v>
      </c>
      <c r="J13" s="107" t="s">
        <v>1082</v>
      </c>
      <c r="K13" s="108">
        <v>7368267.0</v>
      </c>
      <c r="L13" s="85">
        <v>1289.42</v>
      </c>
      <c r="M13" s="36">
        <f t="shared" ref="M13:N13" si="12">(K13-K14)*100/K14</f>
        <v>0.286612236</v>
      </c>
      <c r="N13" s="36">
        <f t="shared" si="12"/>
        <v>0.3314762364</v>
      </c>
    </row>
    <row r="14">
      <c r="A14" s="109">
        <v>41620.0</v>
      </c>
      <c r="B14" s="107" t="s">
        <v>1083</v>
      </c>
      <c r="C14" s="107" t="s">
        <v>1084</v>
      </c>
      <c r="D14" s="107" t="s">
        <v>1085</v>
      </c>
      <c r="E14" s="107" t="s">
        <v>1086</v>
      </c>
      <c r="F14" s="107" t="s">
        <v>1087</v>
      </c>
      <c r="G14" s="107" t="s">
        <v>1088</v>
      </c>
      <c r="H14" s="107" t="s">
        <v>1089</v>
      </c>
      <c r="I14" s="107" t="s">
        <v>1090</v>
      </c>
      <c r="J14" s="107" t="s">
        <v>1091</v>
      </c>
      <c r="K14" s="108">
        <v>7347209.0</v>
      </c>
      <c r="L14" s="85">
        <v>1285.16</v>
      </c>
      <c r="M14" s="36">
        <f t="shared" ref="M14:N14" si="13">(K14-K15)*100/K15</f>
        <v>-0.1483394409</v>
      </c>
      <c r="N14" s="36">
        <f t="shared" si="13"/>
        <v>0.01011649533</v>
      </c>
    </row>
    <row r="15">
      <c r="A15" s="109">
        <v>41590.0</v>
      </c>
      <c r="B15" s="107" t="s">
        <v>1092</v>
      </c>
      <c r="C15" s="107" t="s">
        <v>1093</v>
      </c>
      <c r="D15" s="107" t="s">
        <v>1094</v>
      </c>
      <c r="E15" s="107" t="s">
        <v>1095</v>
      </c>
      <c r="F15" s="107" t="s">
        <v>1096</v>
      </c>
      <c r="G15" s="107" t="s">
        <v>1097</v>
      </c>
      <c r="H15" s="107" t="s">
        <v>1098</v>
      </c>
      <c r="I15" s="107" t="s">
        <v>1099</v>
      </c>
      <c r="J15" s="107" t="s">
        <v>1100</v>
      </c>
      <c r="K15" s="108">
        <v>7358124.0</v>
      </c>
      <c r="L15" s="85">
        <v>1285.03</v>
      </c>
      <c r="M15" s="36">
        <f t="shared" ref="M15:N15" si="14">(K15-K16)*100/K16</f>
        <v>-1.295279759</v>
      </c>
      <c r="N15" s="36">
        <f t="shared" si="14"/>
        <v>-1.678691936</v>
      </c>
    </row>
    <row r="16">
      <c r="A16" s="109">
        <v>41559.0</v>
      </c>
      <c r="B16" s="107" t="s">
        <v>1101</v>
      </c>
      <c r="C16" s="107" t="s">
        <v>1102</v>
      </c>
      <c r="D16" s="107" t="s">
        <v>1103</v>
      </c>
      <c r="E16" s="107" t="s">
        <v>1104</v>
      </c>
      <c r="F16" s="107" t="s">
        <v>1105</v>
      </c>
      <c r="G16" s="107" t="s">
        <v>1106</v>
      </c>
      <c r="H16" s="107" t="s">
        <v>1107</v>
      </c>
      <c r="I16" s="107" t="s">
        <v>1108</v>
      </c>
      <c r="J16" s="107" t="s">
        <v>1109</v>
      </c>
      <c r="K16" s="108">
        <v>7454683.0</v>
      </c>
      <c r="L16" s="85">
        <v>1306.97</v>
      </c>
      <c r="M16" s="36">
        <f t="shared" ref="M16:N16" si="15">(K16-K17)*100/K17</f>
        <v>0.4541718822</v>
      </c>
      <c r="N16" s="36">
        <f t="shared" si="15"/>
        <v>-0.3073989321</v>
      </c>
    </row>
    <row r="17">
      <c r="A17" s="110">
        <v>41529.0</v>
      </c>
      <c r="B17" s="107" t="s">
        <v>1110</v>
      </c>
      <c r="C17" s="107" t="s">
        <v>1111</v>
      </c>
      <c r="D17" s="107" t="s">
        <v>1112</v>
      </c>
      <c r="E17" s="107" t="s">
        <v>1113</v>
      </c>
      <c r="F17" s="107" t="s">
        <v>1114</v>
      </c>
      <c r="G17" s="107" t="s">
        <v>1115</v>
      </c>
      <c r="H17" s="107" t="s">
        <v>1080</v>
      </c>
      <c r="I17" s="107" t="s">
        <v>1116</v>
      </c>
      <c r="J17" s="107" t="s">
        <v>1117</v>
      </c>
      <c r="K17" s="108">
        <v>7420979.0</v>
      </c>
      <c r="L17" s="85">
        <v>1311.0</v>
      </c>
      <c r="M17" s="36">
        <f t="shared" ref="M17:N17" si="16">(K17-K18)*100/K18</f>
        <v>-0.1232816775</v>
      </c>
      <c r="N17" s="36">
        <f t="shared" si="16"/>
        <v>0.1007879787</v>
      </c>
    </row>
    <row r="18">
      <c r="A18" s="110">
        <v>41437.0</v>
      </c>
      <c r="B18" s="107" t="s">
        <v>1118</v>
      </c>
      <c r="C18" s="107" t="s">
        <v>1119</v>
      </c>
      <c r="D18" s="107" t="s">
        <v>1120</v>
      </c>
      <c r="E18" s="107" t="s">
        <v>1121</v>
      </c>
      <c r="F18" s="107" t="s">
        <v>1122</v>
      </c>
      <c r="G18" s="107" t="s">
        <v>1123</v>
      </c>
      <c r="H18" s="107" t="s">
        <v>1098</v>
      </c>
      <c r="I18" s="107" t="s">
        <v>1124</v>
      </c>
      <c r="J18" s="107" t="s">
        <v>1125</v>
      </c>
      <c r="K18" s="108">
        <v>7430139.0</v>
      </c>
      <c r="L18" s="85">
        <v>1309.68</v>
      </c>
      <c r="M18" s="36">
        <f t="shared" ref="M18:N18" si="17">(K18-K19)*100/K19</f>
        <v>1.248825713</v>
      </c>
      <c r="N18" s="36">
        <f t="shared" si="17"/>
        <v>0.8182902891</v>
      </c>
    </row>
    <row r="19">
      <c r="A19" s="110">
        <v>41406.0</v>
      </c>
      <c r="B19" s="107" t="s">
        <v>1126</v>
      </c>
      <c r="C19" s="107" t="s">
        <v>1127</v>
      </c>
      <c r="D19" s="107" t="s">
        <v>1128</v>
      </c>
      <c r="E19" s="107" t="s">
        <v>1129</v>
      </c>
      <c r="F19" s="107" t="s">
        <v>1130</v>
      </c>
      <c r="G19" s="107" t="s">
        <v>1000</v>
      </c>
      <c r="H19" s="107" t="s">
        <v>1131</v>
      </c>
      <c r="I19" s="107" t="s">
        <v>1132</v>
      </c>
      <c r="J19" s="107" t="s">
        <v>1133</v>
      </c>
      <c r="K19" s="108">
        <v>7338494.0</v>
      </c>
      <c r="L19" s="85">
        <v>1299.05</v>
      </c>
      <c r="M19" s="36">
        <f t="shared" ref="M19:N19" si="18">(K19-K20)*100/K20</f>
        <v>-0.361257775</v>
      </c>
      <c r="N19" s="36">
        <f t="shared" si="18"/>
        <v>0.1117447596</v>
      </c>
    </row>
    <row r="20">
      <c r="A20" s="110">
        <v>41376.0</v>
      </c>
      <c r="B20" s="107" t="s">
        <v>1039</v>
      </c>
      <c r="C20" s="107" t="s">
        <v>1134</v>
      </c>
      <c r="D20" s="107" t="s">
        <v>1135</v>
      </c>
      <c r="E20" s="107" t="s">
        <v>1136</v>
      </c>
      <c r="F20" s="107" t="s">
        <v>1137</v>
      </c>
      <c r="G20" s="107" t="s">
        <v>1138</v>
      </c>
      <c r="H20" s="107" t="s">
        <v>1139</v>
      </c>
      <c r="I20" s="107" t="s">
        <v>1140</v>
      </c>
      <c r="J20" s="107" t="s">
        <v>1141</v>
      </c>
      <c r="K20" s="108">
        <v>7365101.0</v>
      </c>
      <c r="L20" s="85">
        <v>1297.6</v>
      </c>
      <c r="M20" s="36">
        <f t="shared" ref="M20:N20" si="19">(K20-K21)*100/K21</f>
        <v>-0.1067818766</v>
      </c>
      <c r="N20" s="36">
        <f t="shared" si="19"/>
        <v>-0.1208463865</v>
      </c>
    </row>
    <row r="21">
      <c r="A21" s="110">
        <v>41345.0</v>
      </c>
      <c r="B21" s="107" t="s">
        <v>1142</v>
      </c>
      <c r="C21" s="107" t="s">
        <v>1143</v>
      </c>
      <c r="D21" s="107" t="s">
        <v>1144</v>
      </c>
      <c r="E21" s="107" t="s">
        <v>1145</v>
      </c>
      <c r="F21" s="107" t="s">
        <v>1146</v>
      </c>
      <c r="G21" s="107" t="s">
        <v>1147</v>
      </c>
      <c r="H21" s="107" t="s">
        <v>1080</v>
      </c>
      <c r="I21" s="107" t="s">
        <v>1148</v>
      </c>
      <c r="J21" s="107" t="s">
        <v>1149</v>
      </c>
      <c r="K21" s="108">
        <v>7372974.0</v>
      </c>
      <c r="L21" s="85">
        <v>1299.17</v>
      </c>
      <c r="M21" s="36">
        <f t="shared" ref="M21:N21" si="20">(K21-K22)*100/K22</f>
        <v>-0.5068192135</v>
      </c>
      <c r="N21" s="36">
        <f t="shared" si="20"/>
        <v>-0.3428860728</v>
      </c>
    </row>
    <row r="22">
      <c r="A22" s="110">
        <v>41317.0</v>
      </c>
      <c r="B22" s="107" t="s">
        <v>1150</v>
      </c>
      <c r="C22" s="107" t="s">
        <v>1151</v>
      </c>
      <c r="D22" s="107" t="s">
        <v>1032</v>
      </c>
      <c r="E22" s="107" t="s">
        <v>1152</v>
      </c>
      <c r="F22" s="107" t="s">
        <v>1153</v>
      </c>
      <c r="G22" s="107" t="s">
        <v>1154</v>
      </c>
      <c r="H22" s="107" t="s">
        <v>1155</v>
      </c>
      <c r="I22" s="107" t="s">
        <v>1156</v>
      </c>
      <c r="J22" s="107" t="s">
        <v>1157</v>
      </c>
      <c r="K22" s="108">
        <v>7410532.0</v>
      </c>
      <c r="L22" s="85">
        <v>1303.64</v>
      </c>
      <c r="M22" s="36">
        <f t="shared" ref="M22:N22" si="21">(K22-K23)*100/K23</f>
        <v>0.8563600953</v>
      </c>
      <c r="N22" s="36">
        <f t="shared" si="21"/>
        <v>-0.04140532749</v>
      </c>
    </row>
    <row r="23">
      <c r="A23" s="106" t="s">
        <v>67</v>
      </c>
      <c r="B23" s="107" t="s">
        <v>930</v>
      </c>
      <c r="C23" s="107" t="s">
        <v>931</v>
      </c>
      <c r="D23" s="107" t="s">
        <v>932</v>
      </c>
      <c r="E23" s="107" t="s">
        <v>933</v>
      </c>
      <c r="F23" s="107" t="s">
        <v>934</v>
      </c>
      <c r="G23" s="107" t="s">
        <v>935</v>
      </c>
      <c r="H23" s="107" t="s">
        <v>936</v>
      </c>
      <c r="I23" s="107" t="s">
        <v>937</v>
      </c>
      <c r="J23" s="107" t="s">
        <v>938</v>
      </c>
      <c r="K23" s="108">
        <v>7347610.0</v>
      </c>
      <c r="L23" s="85">
        <v>1304.18</v>
      </c>
      <c r="M23" s="36">
        <f t="shared" ref="M23:N23" si="22">(K23-K24)*100/K24</f>
        <v>-0.02137653162</v>
      </c>
      <c r="N23" s="36">
        <f t="shared" si="22"/>
        <v>-0.3461423845</v>
      </c>
    </row>
    <row r="24">
      <c r="A24" s="106" t="s">
        <v>68</v>
      </c>
      <c r="B24" s="107" t="s">
        <v>1158</v>
      </c>
      <c r="C24" s="107" t="s">
        <v>1159</v>
      </c>
      <c r="D24" s="107" t="s">
        <v>1160</v>
      </c>
      <c r="E24" s="107" t="s">
        <v>1161</v>
      </c>
      <c r="F24" s="107" t="s">
        <v>1162</v>
      </c>
      <c r="G24" s="107" t="s">
        <v>1163</v>
      </c>
      <c r="H24" s="107" t="s">
        <v>1164</v>
      </c>
      <c r="I24" s="107" t="s">
        <v>1165</v>
      </c>
      <c r="J24" s="107" t="s">
        <v>1166</v>
      </c>
      <c r="K24" s="108">
        <v>7349181.0</v>
      </c>
      <c r="L24" s="85">
        <v>1308.71</v>
      </c>
      <c r="M24" s="36">
        <f t="shared" ref="M24:N24" si="23">(K24-K25)*100/K25</f>
        <v>-0.2914933332</v>
      </c>
      <c r="N24" s="36">
        <f t="shared" si="23"/>
        <v>0.1768218004</v>
      </c>
    </row>
    <row r="25">
      <c r="A25" s="106" t="s">
        <v>69</v>
      </c>
      <c r="B25" s="107" t="s">
        <v>1167</v>
      </c>
      <c r="C25" s="107" t="s">
        <v>1168</v>
      </c>
      <c r="D25" s="107" t="s">
        <v>1169</v>
      </c>
      <c r="E25" s="107" t="s">
        <v>1170</v>
      </c>
      <c r="F25" s="107" t="s">
        <v>1171</v>
      </c>
      <c r="G25" s="107" t="s">
        <v>1172</v>
      </c>
      <c r="H25" s="107" t="s">
        <v>1089</v>
      </c>
      <c r="I25" s="107" t="s">
        <v>1173</v>
      </c>
      <c r="J25" s="107" t="s">
        <v>1166</v>
      </c>
      <c r="K25" s="108">
        <v>7370666.0</v>
      </c>
      <c r="L25" s="85">
        <v>1306.4</v>
      </c>
      <c r="M25" s="36">
        <f t="shared" ref="M25:N25" si="24">(K25-K26)*100/K26</f>
        <v>0.4864358296</v>
      </c>
      <c r="N25" s="36">
        <f t="shared" si="24"/>
        <v>0.04748119898</v>
      </c>
    </row>
    <row r="26">
      <c r="A26" s="106" t="s">
        <v>70</v>
      </c>
      <c r="B26" s="107" t="s">
        <v>1174</v>
      </c>
      <c r="C26" s="107" t="s">
        <v>1175</v>
      </c>
      <c r="D26" s="107" t="s">
        <v>1176</v>
      </c>
      <c r="E26" s="107" t="s">
        <v>1177</v>
      </c>
      <c r="F26" s="107" t="s">
        <v>1178</v>
      </c>
      <c r="G26" s="107" t="s">
        <v>1179</v>
      </c>
      <c r="H26" s="107" t="s">
        <v>1098</v>
      </c>
      <c r="I26" s="107" t="s">
        <v>1180</v>
      </c>
      <c r="J26" s="107" t="s">
        <v>1181</v>
      </c>
      <c r="K26" s="108">
        <v>7334986.0</v>
      </c>
      <c r="L26" s="85">
        <v>1305.78</v>
      </c>
      <c r="M26" s="36">
        <f t="shared" ref="M26:N26" si="25">(K26-K27)*100/K27</f>
        <v>-0.1949841319</v>
      </c>
      <c r="N26" s="36">
        <f t="shared" si="25"/>
        <v>-0.2315080111</v>
      </c>
    </row>
    <row r="27">
      <c r="A27" s="106" t="s">
        <v>71</v>
      </c>
      <c r="B27" s="107" t="s">
        <v>1182</v>
      </c>
      <c r="C27" s="107" t="s">
        <v>1183</v>
      </c>
      <c r="D27" s="107" t="s">
        <v>1184</v>
      </c>
      <c r="E27" s="107" t="s">
        <v>1185</v>
      </c>
      <c r="F27" s="107" t="s">
        <v>1186</v>
      </c>
      <c r="G27" s="107" t="s">
        <v>1187</v>
      </c>
      <c r="H27" s="107" t="s">
        <v>1188</v>
      </c>
      <c r="I27" s="107" t="s">
        <v>1189</v>
      </c>
      <c r="J27" s="107" t="s">
        <v>1190</v>
      </c>
      <c r="K27" s="108">
        <v>7349316.0</v>
      </c>
      <c r="L27" s="85">
        <v>1308.81</v>
      </c>
      <c r="M27" s="36">
        <f t="shared" ref="M27:N27" si="26">(K27-K28)*100/K28</f>
        <v>0.1538970374</v>
      </c>
      <c r="N27" s="36">
        <f t="shared" si="26"/>
        <v>0.2036519542</v>
      </c>
    </row>
    <row r="28">
      <c r="A28" s="106" t="s">
        <v>72</v>
      </c>
      <c r="B28" s="107" t="s">
        <v>1191</v>
      </c>
      <c r="C28" s="107" t="s">
        <v>1192</v>
      </c>
      <c r="D28" s="107" t="s">
        <v>1169</v>
      </c>
      <c r="E28" s="107" t="s">
        <v>1193</v>
      </c>
      <c r="F28" s="107" t="s">
        <v>1194</v>
      </c>
      <c r="G28" s="107" t="s">
        <v>1195</v>
      </c>
      <c r="H28" s="107" t="s">
        <v>1054</v>
      </c>
      <c r="I28" s="107" t="s">
        <v>1196</v>
      </c>
      <c r="J28" s="107" t="s">
        <v>1197</v>
      </c>
      <c r="K28" s="108">
        <v>7338023.0</v>
      </c>
      <c r="L28" s="85">
        <v>1306.15</v>
      </c>
      <c r="M28" s="36">
        <f t="shared" ref="M28:N28" si="27">(K28-K29)*100/K29</f>
        <v>1.086782827</v>
      </c>
      <c r="N28" s="36">
        <f t="shared" si="27"/>
        <v>1.240165872</v>
      </c>
    </row>
    <row r="29">
      <c r="A29" s="106" t="s">
        <v>73</v>
      </c>
      <c r="B29" s="107" t="s">
        <v>1198</v>
      </c>
      <c r="C29" s="107" t="s">
        <v>1199</v>
      </c>
      <c r="D29" s="107" t="s">
        <v>1200</v>
      </c>
      <c r="E29" s="107" t="s">
        <v>1201</v>
      </c>
      <c r="F29" s="107" t="s">
        <v>1202</v>
      </c>
      <c r="G29" s="107" t="s">
        <v>1203</v>
      </c>
      <c r="H29" s="107" t="s">
        <v>1164</v>
      </c>
      <c r="I29" s="107" t="s">
        <v>1204</v>
      </c>
      <c r="J29" s="107" t="s">
        <v>1205</v>
      </c>
      <c r="K29" s="108">
        <v>7259132.0</v>
      </c>
      <c r="L29" s="85">
        <v>1290.15</v>
      </c>
      <c r="M29" s="36">
        <f t="shared" ref="M29:N29" si="28">(K29-K30)*100/K30</f>
        <v>0.002879215002</v>
      </c>
      <c r="N29" s="36">
        <f t="shared" si="28"/>
        <v>-0.2103846481</v>
      </c>
    </row>
    <row r="30">
      <c r="A30" s="106" t="s">
        <v>74</v>
      </c>
      <c r="B30" s="107" t="s">
        <v>1206</v>
      </c>
      <c r="C30" s="107" t="s">
        <v>1207</v>
      </c>
      <c r="D30" s="107" t="s">
        <v>1208</v>
      </c>
      <c r="E30" s="107" t="s">
        <v>1209</v>
      </c>
      <c r="F30" s="107" t="s">
        <v>1210</v>
      </c>
      <c r="G30" s="107" t="s">
        <v>1211</v>
      </c>
      <c r="H30" s="107" t="s">
        <v>1212</v>
      </c>
      <c r="I30" s="107" t="s">
        <v>1213</v>
      </c>
      <c r="J30" s="107" t="s">
        <v>1214</v>
      </c>
      <c r="K30" s="108">
        <v>7258923.0</v>
      </c>
      <c r="L30" s="85">
        <v>1292.87</v>
      </c>
      <c r="M30" s="36">
        <f t="shared" ref="M30:N30" si="29">(K30-K31)*100/K31</f>
        <v>-0.7699806254</v>
      </c>
      <c r="N30" s="36">
        <f t="shared" si="29"/>
        <v>-0.7164798034</v>
      </c>
    </row>
    <row r="31">
      <c r="A31" s="106" t="s">
        <v>75</v>
      </c>
      <c r="B31" s="107" t="s">
        <v>1215</v>
      </c>
      <c r="C31" s="107" t="s">
        <v>1216</v>
      </c>
      <c r="D31" s="107" t="s">
        <v>923</v>
      </c>
      <c r="E31" s="107" t="s">
        <v>1217</v>
      </c>
      <c r="F31" s="107" t="s">
        <v>1218</v>
      </c>
      <c r="G31" s="107" t="s">
        <v>1219</v>
      </c>
      <c r="H31" s="107" t="s">
        <v>1139</v>
      </c>
      <c r="I31" s="107" t="s">
        <v>1220</v>
      </c>
      <c r="J31" s="107" t="s">
        <v>1221</v>
      </c>
      <c r="K31" s="108">
        <v>7315249.0</v>
      </c>
      <c r="L31" s="85">
        <v>1302.2</v>
      </c>
      <c r="M31" s="36">
        <f t="shared" ref="M31:N31" si="30">(K31-K32)*100/K32</f>
        <v>-0.8344130695</v>
      </c>
      <c r="N31" s="36">
        <f t="shared" si="30"/>
        <v>-0.7295486251</v>
      </c>
    </row>
    <row r="32">
      <c r="A32" s="106" t="s">
        <v>76</v>
      </c>
      <c r="B32" s="107" t="s">
        <v>1222</v>
      </c>
      <c r="C32" s="107" t="s">
        <v>1223</v>
      </c>
      <c r="D32" s="107" t="s">
        <v>1224</v>
      </c>
      <c r="E32" s="107" t="s">
        <v>1225</v>
      </c>
      <c r="F32" s="107" t="s">
        <v>1226</v>
      </c>
      <c r="G32" s="107" t="s">
        <v>1227</v>
      </c>
      <c r="H32" s="107" t="s">
        <v>1228</v>
      </c>
      <c r="I32" s="107" t="s">
        <v>1213</v>
      </c>
      <c r="J32" s="107" t="s">
        <v>1197</v>
      </c>
      <c r="K32" s="108">
        <v>7376802.0</v>
      </c>
      <c r="L32" s="85">
        <v>1311.77</v>
      </c>
      <c r="M32" s="36">
        <f t="shared" ref="M32:N32" si="31">(K32-K33)*100/K33</f>
        <v>0.1136606225</v>
      </c>
      <c r="N32" s="36">
        <f t="shared" si="31"/>
        <v>0.308932272</v>
      </c>
    </row>
    <row r="33">
      <c r="A33" s="106" t="s">
        <v>77</v>
      </c>
      <c r="B33" s="107" t="s">
        <v>1229</v>
      </c>
      <c r="C33" s="107" t="s">
        <v>1230</v>
      </c>
      <c r="D33" s="107" t="s">
        <v>1231</v>
      </c>
      <c r="E33" s="107" t="s">
        <v>1232</v>
      </c>
      <c r="F33" s="107" t="s">
        <v>1233</v>
      </c>
      <c r="G33" s="107" t="s">
        <v>1219</v>
      </c>
      <c r="H33" s="107" t="s">
        <v>1234</v>
      </c>
      <c r="I33" s="107" t="s">
        <v>1235</v>
      </c>
      <c r="J33" s="107" t="s">
        <v>1236</v>
      </c>
      <c r="K33" s="108">
        <v>7368427.0</v>
      </c>
      <c r="L33" s="85">
        <v>1307.73</v>
      </c>
      <c r="M33" s="36">
        <f t="shared" ref="M33:N33" si="32">(K33-K34)*100/K34</f>
        <v>-0.05412064998</v>
      </c>
      <c r="N33" s="36">
        <f t="shared" si="32"/>
        <v>0.4354638035</v>
      </c>
    </row>
    <row r="34">
      <c r="A34" s="106" t="s">
        <v>78</v>
      </c>
      <c r="B34" s="107" t="s">
        <v>1237</v>
      </c>
      <c r="C34" s="107" t="s">
        <v>1238</v>
      </c>
      <c r="D34" s="107" t="s">
        <v>1239</v>
      </c>
      <c r="E34" s="107" t="s">
        <v>1240</v>
      </c>
      <c r="F34" s="107" t="s">
        <v>1241</v>
      </c>
      <c r="G34" s="107" t="s">
        <v>1242</v>
      </c>
      <c r="H34" s="107" t="s">
        <v>1243</v>
      </c>
      <c r="I34" s="107" t="s">
        <v>1244</v>
      </c>
      <c r="J34" s="107" t="s">
        <v>1245</v>
      </c>
      <c r="K34" s="108">
        <v>7372417.0</v>
      </c>
      <c r="L34" s="85">
        <v>1302.06</v>
      </c>
      <c r="M34" s="36">
        <f t="shared" ref="M34:N34" si="33">(K34-K35)*100/K35</f>
        <v>1.523580038</v>
      </c>
      <c r="N34" s="36">
        <f t="shared" si="33"/>
        <v>1.010053994</v>
      </c>
    </row>
    <row r="35">
      <c r="A35" s="109">
        <v>41619.0</v>
      </c>
      <c r="B35" s="107" t="s">
        <v>1246</v>
      </c>
      <c r="C35" s="107" t="s">
        <v>1247</v>
      </c>
      <c r="D35" s="107" t="s">
        <v>1248</v>
      </c>
      <c r="E35" s="107" t="s">
        <v>1217</v>
      </c>
      <c r="F35" s="107" t="s">
        <v>1249</v>
      </c>
      <c r="G35" s="107" t="s">
        <v>1250</v>
      </c>
      <c r="H35" s="107" t="s">
        <v>1251</v>
      </c>
      <c r="I35" s="107" t="s">
        <v>1252</v>
      </c>
      <c r="J35" s="107" t="s">
        <v>1253</v>
      </c>
      <c r="K35" s="108">
        <v>7261778.0</v>
      </c>
      <c r="L35" s="85">
        <v>1289.04</v>
      </c>
      <c r="M35" s="36">
        <f t="shared" ref="M35:N35" si="34">(K35-K36)*100/K36</f>
        <v>-0.127917741</v>
      </c>
      <c r="N35" s="36">
        <f t="shared" si="34"/>
        <v>-0.1804285371</v>
      </c>
    </row>
    <row r="36">
      <c r="A36" s="109">
        <v>41589.0</v>
      </c>
      <c r="B36" s="107" t="s">
        <v>1254</v>
      </c>
      <c r="C36" s="107" t="s">
        <v>1255</v>
      </c>
      <c r="D36" s="107" t="s">
        <v>1256</v>
      </c>
      <c r="E36" s="107" t="s">
        <v>1240</v>
      </c>
      <c r="F36" s="107" t="s">
        <v>1257</v>
      </c>
      <c r="G36" s="107" t="s">
        <v>1258</v>
      </c>
      <c r="H36" s="107" t="s">
        <v>1243</v>
      </c>
      <c r="I36" s="107" t="s">
        <v>1259</v>
      </c>
      <c r="J36" s="107" t="s">
        <v>1260</v>
      </c>
      <c r="K36" s="108">
        <v>7271079.0</v>
      </c>
      <c r="L36" s="85">
        <v>1291.37</v>
      </c>
      <c r="M36" s="36">
        <f t="shared" ref="M36:N36" si="35">(K36-K37)*100/K37</f>
        <v>1.079471429</v>
      </c>
      <c r="N36" s="36">
        <f t="shared" si="35"/>
        <v>0.4285069914</v>
      </c>
    </row>
    <row r="37">
      <c r="A37" s="110">
        <v>41497.0</v>
      </c>
      <c r="B37" s="107" t="s">
        <v>1261</v>
      </c>
      <c r="C37" s="107" t="s">
        <v>1262</v>
      </c>
      <c r="D37" s="107" t="s">
        <v>1263</v>
      </c>
      <c r="E37" s="107" t="s">
        <v>1264</v>
      </c>
      <c r="F37" s="107" t="s">
        <v>1265</v>
      </c>
      <c r="G37" s="107" t="s">
        <v>1266</v>
      </c>
      <c r="H37" s="107" t="s">
        <v>1267</v>
      </c>
      <c r="I37" s="107" t="s">
        <v>1268</v>
      </c>
      <c r="J37" s="107" t="s">
        <v>1269</v>
      </c>
      <c r="K37" s="108">
        <v>7193428.0</v>
      </c>
      <c r="L37" s="85">
        <v>1285.86</v>
      </c>
      <c r="M37" s="36">
        <f t="shared" ref="M37:N37" si="36">(K37-K38)*100/K38</f>
        <v>1.631603754</v>
      </c>
      <c r="N37" s="36">
        <f t="shared" si="36"/>
        <v>1.431715455</v>
      </c>
    </row>
    <row r="38">
      <c r="A38" s="110">
        <v>41466.0</v>
      </c>
      <c r="B38" s="107" t="s">
        <v>1270</v>
      </c>
      <c r="C38" s="107" t="s">
        <v>1271</v>
      </c>
      <c r="D38" s="107" t="s">
        <v>1272</v>
      </c>
      <c r="E38" s="107" t="s">
        <v>1273</v>
      </c>
      <c r="F38" s="107" t="s">
        <v>1274</v>
      </c>
      <c r="G38" s="107" t="s">
        <v>1275</v>
      </c>
      <c r="H38" s="107" t="s">
        <v>1276</v>
      </c>
      <c r="I38" s="107" t="s">
        <v>1277</v>
      </c>
      <c r="J38" s="107" t="s">
        <v>1278</v>
      </c>
      <c r="K38" s="108">
        <v>7077944.0</v>
      </c>
      <c r="L38" s="85">
        <v>1267.71</v>
      </c>
      <c r="M38" s="36">
        <f t="shared" ref="M38:N38" si="37">(K38-K39)*100/K39</f>
        <v>-2.029410788</v>
      </c>
      <c r="N38" s="36">
        <f t="shared" si="37"/>
        <v>-1.767504572</v>
      </c>
    </row>
    <row r="39">
      <c r="A39" s="110">
        <v>41436.0</v>
      </c>
      <c r="B39" s="107" t="s">
        <v>1279</v>
      </c>
      <c r="C39" s="107" t="s">
        <v>1280</v>
      </c>
      <c r="D39" s="107" t="s">
        <v>932</v>
      </c>
      <c r="E39" s="107" t="s">
        <v>1281</v>
      </c>
      <c r="F39" s="107" t="s">
        <v>1282</v>
      </c>
      <c r="G39" s="107" t="s">
        <v>1283</v>
      </c>
      <c r="H39" s="107" t="s">
        <v>962</v>
      </c>
      <c r="I39" s="107" t="s">
        <v>1284</v>
      </c>
      <c r="J39" s="107" t="s">
        <v>1285</v>
      </c>
      <c r="K39" s="108">
        <v>7224560.0</v>
      </c>
      <c r="L39" s="85">
        <v>1290.52</v>
      </c>
      <c r="M39" s="36">
        <f t="shared" ref="M39:N39" si="38">(K39-K40)*100/K40</f>
        <v>-0.1201396329</v>
      </c>
      <c r="N39" s="36">
        <f t="shared" si="38"/>
        <v>-0.02246651327</v>
      </c>
    </row>
    <row r="40">
      <c r="A40" s="110">
        <v>41405.0</v>
      </c>
      <c r="B40" s="107" t="s">
        <v>902</v>
      </c>
      <c r="C40" s="107" t="s">
        <v>1286</v>
      </c>
      <c r="D40" s="107" t="s">
        <v>978</v>
      </c>
      <c r="E40" s="107" t="s">
        <v>1287</v>
      </c>
      <c r="F40" s="107" t="s">
        <v>1288</v>
      </c>
      <c r="G40" s="107" t="s">
        <v>1289</v>
      </c>
      <c r="H40" s="107" t="s">
        <v>1290</v>
      </c>
      <c r="I40" s="107" t="s">
        <v>1291</v>
      </c>
      <c r="J40" s="107" t="s">
        <v>1292</v>
      </c>
      <c r="K40" s="108">
        <v>7233250.0</v>
      </c>
      <c r="L40" s="85">
        <v>1290.81</v>
      </c>
      <c r="M40" s="36">
        <f t="shared" ref="M40:N40" si="39">(K40-K41)*100/K41</f>
        <v>-0.3911231218</v>
      </c>
      <c r="N40" s="36">
        <f t="shared" si="39"/>
        <v>-0.7015762387</v>
      </c>
    </row>
    <row r="41">
      <c r="A41" s="110">
        <v>41375.0</v>
      </c>
      <c r="B41" s="107" t="s">
        <v>1293</v>
      </c>
      <c r="C41" s="107" t="s">
        <v>1294</v>
      </c>
      <c r="D41" s="107" t="s">
        <v>1200</v>
      </c>
      <c r="E41" s="107" t="s">
        <v>1295</v>
      </c>
      <c r="F41" s="107" t="s">
        <v>1296</v>
      </c>
      <c r="G41" s="107" t="s">
        <v>1297</v>
      </c>
      <c r="H41" s="107" t="s">
        <v>1298</v>
      </c>
      <c r="I41" s="107" t="s">
        <v>1299</v>
      </c>
      <c r="J41" s="107" t="s">
        <v>1300</v>
      </c>
      <c r="K41" s="108">
        <v>7261652.0</v>
      </c>
      <c r="L41" s="85">
        <v>1299.93</v>
      </c>
      <c r="M41" s="36">
        <f t="shared" ref="M41:N41" si="40">(K41-K42)*100/K42</f>
        <v>0.3658095819</v>
      </c>
      <c r="N41" s="36">
        <f t="shared" si="40"/>
        <v>0.7143355208</v>
      </c>
    </row>
    <row r="42">
      <c r="A42" s="110">
        <v>41285.0</v>
      </c>
      <c r="B42" s="107" t="s">
        <v>1301</v>
      </c>
      <c r="C42" s="107" t="s">
        <v>943</v>
      </c>
      <c r="D42" s="107" t="s">
        <v>1302</v>
      </c>
      <c r="E42" s="107" t="s">
        <v>1303</v>
      </c>
      <c r="F42" s="107" t="s">
        <v>1304</v>
      </c>
      <c r="G42" s="107" t="s">
        <v>1305</v>
      </c>
      <c r="H42" s="107" t="s">
        <v>1306</v>
      </c>
      <c r="I42" s="107" t="s">
        <v>1307</v>
      </c>
      <c r="J42" s="107" t="s">
        <v>1308</v>
      </c>
      <c r="K42" s="108">
        <v>7235185.0</v>
      </c>
      <c r="L42" s="85">
        <v>1290.71</v>
      </c>
      <c r="M42" s="36">
        <f t="shared" ref="M42:N42" si="41">(K42-K43)*100/K43</f>
        <v>-0.2464064463</v>
      </c>
      <c r="N42" s="36">
        <f t="shared" si="41"/>
        <v>0.1186800912</v>
      </c>
    </row>
    <row r="43">
      <c r="A43" s="106" t="s">
        <v>79</v>
      </c>
      <c r="B43" s="107" t="s">
        <v>922</v>
      </c>
      <c r="C43" s="107" t="s">
        <v>939</v>
      </c>
      <c r="D43" s="107" t="s">
        <v>940</v>
      </c>
      <c r="E43" s="107" t="s">
        <v>941</v>
      </c>
      <c r="F43" s="107" t="s">
        <v>942</v>
      </c>
      <c r="G43" s="107" t="s">
        <v>943</v>
      </c>
      <c r="H43" s="107" t="s">
        <v>944</v>
      </c>
      <c r="I43" s="107" t="s">
        <v>945</v>
      </c>
      <c r="J43" s="107" t="s">
        <v>946</v>
      </c>
      <c r="K43" s="108">
        <v>7253057.0</v>
      </c>
      <c r="L43" s="85">
        <v>1289.18</v>
      </c>
      <c r="M43" s="36">
        <f t="shared" ref="M43:N43" si="42">(K43-K44)*100/K44</f>
        <v>0.0631166636</v>
      </c>
      <c r="N43" s="36">
        <f t="shared" si="42"/>
        <v>-0.1316931086</v>
      </c>
    </row>
    <row r="44">
      <c r="A44" s="106" t="s">
        <v>80</v>
      </c>
      <c r="B44" s="107" t="s">
        <v>1309</v>
      </c>
      <c r="C44" s="107" t="s">
        <v>1207</v>
      </c>
      <c r="D44" s="107" t="s">
        <v>1310</v>
      </c>
      <c r="E44" s="107" t="s">
        <v>1311</v>
      </c>
      <c r="F44" s="107" t="s">
        <v>1312</v>
      </c>
      <c r="G44" s="107" t="s">
        <v>1313</v>
      </c>
      <c r="H44" s="107" t="s">
        <v>1314</v>
      </c>
      <c r="I44" s="107" t="s">
        <v>1315</v>
      </c>
      <c r="J44" s="107" t="s">
        <v>1316</v>
      </c>
      <c r="K44" s="108">
        <v>7248482.0</v>
      </c>
      <c r="L44" s="85">
        <v>1290.88</v>
      </c>
      <c r="M44" s="36">
        <f t="shared" ref="M44:N44" si="43">(K44-K45)*100/K45</f>
        <v>-1.324274139</v>
      </c>
      <c r="N44" s="36">
        <f t="shared" si="43"/>
        <v>-0.6854953492</v>
      </c>
    </row>
    <row r="45">
      <c r="A45" s="106" t="s">
        <v>81</v>
      </c>
      <c r="B45" s="107" t="s">
        <v>1317</v>
      </c>
      <c r="C45" s="107" t="s">
        <v>1318</v>
      </c>
      <c r="D45" s="107" t="s">
        <v>1319</v>
      </c>
      <c r="E45" s="107" t="s">
        <v>1320</v>
      </c>
      <c r="F45" s="107" t="s">
        <v>1321</v>
      </c>
      <c r="G45" s="107" t="s">
        <v>1322</v>
      </c>
      <c r="H45" s="107" t="s">
        <v>1323</v>
      </c>
      <c r="I45" s="107" t="s">
        <v>1324</v>
      </c>
      <c r="J45" s="107" t="s">
        <v>1325</v>
      </c>
      <c r="K45" s="108">
        <v>7345760.0</v>
      </c>
      <c r="L45" s="85">
        <v>1299.79</v>
      </c>
      <c r="M45" s="36">
        <f t="shared" ref="M45:N45" si="44">(K45-K46)*100/K46</f>
        <v>0.4599069683</v>
      </c>
      <c r="N45" s="36">
        <f t="shared" si="44"/>
        <v>0.4396878139</v>
      </c>
    </row>
    <row r="46">
      <c r="A46" s="106" t="s">
        <v>82</v>
      </c>
      <c r="B46" s="107" t="s">
        <v>1326</v>
      </c>
      <c r="C46" s="107" t="s">
        <v>1327</v>
      </c>
      <c r="D46" s="107" t="s">
        <v>1328</v>
      </c>
      <c r="E46" s="107" t="s">
        <v>1329</v>
      </c>
      <c r="F46" s="107" t="s">
        <v>1330</v>
      </c>
      <c r="G46" s="107" t="s">
        <v>1331</v>
      </c>
      <c r="H46" s="107" t="s">
        <v>1314</v>
      </c>
      <c r="I46" s="107" t="s">
        <v>1332</v>
      </c>
      <c r="J46" s="107" t="s">
        <v>1333</v>
      </c>
      <c r="K46" s="108">
        <v>7312131.0</v>
      </c>
      <c r="L46" s="85">
        <v>1294.1</v>
      </c>
      <c r="M46" s="36">
        <f t="shared" ref="M46:N46" si="45">(K46-K47)*100/K47</f>
        <v>-0.3176092359</v>
      </c>
      <c r="N46" s="36">
        <f t="shared" si="45"/>
        <v>-0.07721411474</v>
      </c>
    </row>
    <row r="47">
      <c r="A47" s="106" t="s">
        <v>83</v>
      </c>
      <c r="B47" s="107" t="s">
        <v>1334</v>
      </c>
      <c r="C47" s="107" t="s">
        <v>1335</v>
      </c>
      <c r="D47" s="107" t="s">
        <v>1336</v>
      </c>
      <c r="E47" s="107" t="s">
        <v>1337</v>
      </c>
      <c r="F47" s="107" t="s">
        <v>1338</v>
      </c>
      <c r="G47" s="107" t="s">
        <v>1339</v>
      </c>
      <c r="H47" s="107" t="s">
        <v>1323</v>
      </c>
      <c r="I47" s="107" t="s">
        <v>1340</v>
      </c>
      <c r="J47" s="107" t="s">
        <v>1341</v>
      </c>
      <c r="K47" s="108">
        <v>7335429.0</v>
      </c>
      <c r="L47" s="85">
        <v>1295.1</v>
      </c>
      <c r="M47" s="36">
        <f t="shared" ref="M47:N47" si="46">(K47-K48)*100/K48</f>
        <v>0.9490999954</v>
      </c>
      <c r="N47" s="36">
        <f t="shared" si="46"/>
        <v>0.2919470623</v>
      </c>
    </row>
    <row r="48">
      <c r="A48" s="106" t="s">
        <v>84</v>
      </c>
      <c r="B48" s="107" t="s">
        <v>1342</v>
      </c>
      <c r="C48" s="107" t="s">
        <v>1343</v>
      </c>
      <c r="D48" s="107" t="s">
        <v>1344</v>
      </c>
      <c r="E48" s="107" t="s">
        <v>1345</v>
      </c>
      <c r="F48" s="107" t="s">
        <v>1346</v>
      </c>
      <c r="G48" s="107" t="s">
        <v>1347</v>
      </c>
      <c r="H48" s="107" t="s">
        <v>1348</v>
      </c>
      <c r="I48" s="107" t="s">
        <v>1349</v>
      </c>
      <c r="J48" s="107" t="s">
        <v>1350</v>
      </c>
      <c r="K48" s="108">
        <v>7266463.0</v>
      </c>
      <c r="L48" s="85">
        <v>1291.33</v>
      </c>
      <c r="M48" s="36">
        <f t="shared" ref="M48:N48" si="47">(K48-K49)*100/K49</f>
        <v>0.1738938872</v>
      </c>
      <c r="N48" s="36">
        <f t="shared" si="47"/>
        <v>0.1760973112</v>
      </c>
    </row>
    <row r="49">
      <c r="A49" s="106" t="s">
        <v>85</v>
      </c>
      <c r="B49" s="107" t="s">
        <v>1351</v>
      </c>
      <c r="C49" s="107" t="s">
        <v>1352</v>
      </c>
      <c r="D49" s="107" t="s">
        <v>1353</v>
      </c>
      <c r="E49" s="107" t="s">
        <v>1354</v>
      </c>
      <c r="F49" s="107" t="s">
        <v>1355</v>
      </c>
      <c r="G49" s="107" t="s">
        <v>1356</v>
      </c>
      <c r="H49" s="107" t="s">
        <v>1357</v>
      </c>
      <c r="I49" s="107" t="s">
        <v>1358</v>
      </c>
      <c r="J49" s="107" t="s">
        <v>1359</v>
      </c>
      <c r="K49" s="108">
        <v>7253849.0</v>
      </c>
      <c r="L49" s="85">
        <v>1289.06</v>
      </c>
      <c r="M49" s="36">
        <f t="shared" ref="M49:N49" si="48">(K49-K50)*100/K50</f>
        <v>-0.5760922603</v>
      </c>
      <c r="N49" s="36">
        <f t="shared" si="48"/>
        <v>-0.6535443994</v>
      </c>
    </row>
    <row r="50">
      <c r="A50" s="106" t="s">
        <v>86</v>
      </c>
      <c r="B50" s="107" t="s">
        <v>1360</v>
      </c>
      <c r="C50" s="107" t="s">
        <v>1361</v>
      </c>
      <c r="D50" s="107" t="s">
        <v>1362</v>
      </c>
      <c r="E50" s="107" t="s">
        <v>1363</v>
      </c>
      <c r="F50" s="107" t="s">
        <v>1364</v>
      </c>
      <c r="G50" s="107" t="s">
        <v>1365</v>
      </c>
      <c r="H50" s="107" t="s">
        <v>1366</v>
      </c>
      <c r="I50" s="107" t="s">
        <v>1367</v>
      </c>
      <c r="J50" s="107" t="s">
        <v>1368</v>
      </c>
      <c r="K50" s="108">
        <v>7295880.0</v>
      </c>
      <c r="L50" s="85">
        <v>1297.54</v>
      </c>
      <c r="M50" s="36">
        <f t="shared" ref="M50:N50" si="49">(K50-K51)*100/K51</f>
        <v>-0.2339263013</v>
      </c>
      <c r="N50" s="36">
        <f t="shared" si="49"/>
        <v>0.5486415697</v>
      </c>
    </row>
    <row r="51">
      <c r="A51" s="106" t="s">
        <v>87</v>
      </c>
      <c r="B51" s="107" t="s">
        <v>1369</v>
      </c>
      <c r="C51" s="107" t="s">
        <v>1370</v>
      </c>
      <c r="D51" s="107" t="s">
        <v>1371</v>
      </c>
      <c r="E51" s="107" t="s">
        <v>1372</v>
      </c>
      <c r="F51" s="107" t="s">
        <v>1373</v>
      </c>
      <c r="G51" s="107" t="s">
        <v>1374</v>
      </c>
      <c r="H51" s="107" t="s">
        <v>1375</v>
      </c>
      <c r="I51" s="107" t="s">
        <v>1376</v>
      </c>
      <c r="J51" s="107" t="s">
        <v>1377</v>
      </c>
      <c r="K51" s="108">
        <v>7312987.0</v>
      </c>
      <c r="L51" s="85">
        <v>1290.46</v>
      </c>
      <c r="M51" s="36">
        <f t="shared" ref="M51:N51" si="50">(K51-K52)*100/K52</f>
        <v>0.09593513695</v>
      </c>
      <c r="N51" s="36">
        <f t="shared" si="50"/>
        <v>-0.01007291239</v>
      </c>
    </row>
    <row r="52">
      <c r="A52" s="106" t="s">
        <v>88</v>
      </c>
      <c r="B52" s="107" t="s">
        <v>1378</v>
      </c>
      <c r="C52" s="107" t="s">
        <v>1379</v>
      </c>
      <c r="D52" s="107" t="s">
        <v>1380</v>
      </c>
      <c r="E52" s="107" t="s">
        <v>1381</v>
      </c>
      <c r="F52" s="107" t="s">
        <v>1382</v>
      </c>
      <c r="G52" s="107" t="s">
        <v>1383</v>
      </c>
      <c r="H52" s="107" t="s">
        <v>1384</v>
      </c>
      <c r="I52" s="107" t="s">
        <v>1385</v>
      </c>
      <c r="J52" s="107" t="s">
        <v>1386</v>
      </c>
      <c r="K52" s="108">
        <v>7305978.0</v>
      </c>
      <c r="L52" s="85">
        <v>1290.59</v>
      </c>
      <c r="M52" s="36">
        <f t="shared" ref="M52:N52" si="51">(K52-K53)*100/K53</f>
        <v>0.9342594925</v>
      </c>
      <c r="N52" s="36">
        <f t="shared" si="51"/>
        <v>0.8564975813</v>
      </c>
    </row>
    <row r="53">
      <c r="A53" s="106" t="s">
        <v>89</v>
      </c>
      <c r="B53" s="107" t="s">
        <v>1115</v>
      </c>
      <c r="C53" s="107" t="s">
        <v>1387</v>
      </c>
      <c r="D53" s="107" t="s">
        <v>1388</v>
      </c>
      <c r="E53" s="107" t="s">
        <v>1389</v>
      </c>
      <c r="F53" s="107" t="s">
        <v>1390</v>
      </c>
      <c r="G53" s="107" t="s">
        <v>1391</v>
      </c>
      <c r="H53" s="107" t="s">
        <v>1392</v>
      </c>
      <c r="I53" s="107" t="s">
        <v>1393</v>
      </c>
      <c r="J53" s="107" t="s">
        <v>1394</v>
      </c>
      <c r="K53" s="108">
        <v>7238353.0</v>
      </c>
      <c r="L53" s="85">
        <v>1279.63</v>
      </c>
      <c r="M53" s="36">
        <f t="shared" ref="M53:N53" si="52">(K53-K54)*100/K54</f>
        <v>0.4541867702</v>
      </c>
      <c r="N53" s="36">
        <f t="shared" si="52"/>
        <v>0.8241606719</v>
      </c>
    </row>
    <row r="54">
      <c r="A54" s="106" t="s">
        <v>90</v>
      </c>
      <c r="B54" s="107" t="s">
        <v>1395</v>
      </c>
      <c r="C54" s="107" t="s">
        <v>1396</v>
      </c>
      <c r="D54" s="107" t="s">
        <v>1397</v>
      </c>
      <c r="E54" s="107" t="s">
        <v>1320</v>
      </c>
      <c r="F54" s="107" t="s">
        <v>1398</v>
      </c>
      <c r="G54" s="107" t="s">
        <v>1399</v>
      </c>
      <c r="H54" s="107" t="s">
        <v>1400</v>
      </c>
      <c r="I54" s="107" t="s">
        <v>1401</v>
      </c>
      <c r="J54" s="107" t="s">
        <v>1402</v>
      </c>
      <c r="K54" s="108">
        <v>7205626.0</v>
      </c>
      <c r="L54" s="85">
        <v>1269.17</v>
      </c>
      <c r="M54" s="36">
        <f t="shared" ref="M54:N54" si="53">(K54-K55)*100/K55</f>
        <v>1.830270117</v>
      </c>
      <c r="N54" s="36">
        <f t="shared" si="53"/>
        <v>1.254946388</v>
      </c>
    </row>
    <row r="55">
      <c r="A55" s="106" t="s">
        <v>91</v>
      </c>
      <c r="B55" s="107" t="s">
        <v>1403</v>
      </c>
      <c r="C55" s="107" t="s">
        <v>1404</v>
      </c>
      <c r="D55" s="107" t="s">
        <v>1405</v>
      </c>
      <c r="E55" s="107" t="s">
        <v>1406</v>
      </c>
      <c r="F55" s="107" t="s">
        <v>1407</v>
      </c>
      <c r="G55" s="107" t="s">
        <v>1408</v>
      </c>
      <c r="H55" s="107" t="s">
        <v>1045</v>
      </c>
      <c r="I55" s="107" t="s">
        <v>1409</v>
      </c>
      <c r="J55" s="107" t="s">
        <v>1410</v>
      </c>
      <c r="K55" s="108">
        <v>7076114.0</v>
      </c>
      <c r="L55" s="85">
        <v>1253.44</v>
      </c>
      <c r="M55" s="36">
        <f t="shared" ref="M55:N55" si="54">(K55-K56)*100/K56</f>
        <v>-0.1533093297</v>
      </c>
      <c r="N55" s="36">
        <f t="shared" si="54"/>
        <v>-1.000702941</v>
      </c>
    </row>
    <row r="56">
      <c r="A56" s="106" t="s">
        <v>92</v>
      </c>
      <c r="B56" s="107" t="s">
        <v>1411</v>
      </c>
      <c r="C56" s="107" t="s">
        <v>1412</v>
      </c>
      <c r="D56" s="107" t="s">
        <v>927</v>
      </c>
      <c r="E56" s="107" t="s">
        <v>1099</v>
      </c>
      <c r="F56" s="107" t="s">
        <v>1413</v>
      </c>
      <c r="G56" s="107" t="s">
        <v>1414</v>
      </c>
      <c r="H56" s="107" t="s">
        <v>1415</v>
      </c>
      <c r="I56" s="107" t="s">
        <v>1416</v>
      </c>
      <c r="J56" s="107" t="s">
        <v>1417</v>
      </c>
      <c r="K56" s="108">
        <v>7086979.0</v>
      </c>
      <c r="L56" s="85">
        <v>1266.11</v>
      </c>
      <c r="M56" s="36">
        <f t="shared" ref="M56:N56" si="55">(K56-K57)*100/K57</f>
        <v>-0.1050682979</v>
      </c>
      <c r="N56" s="36">
        <f t="shared" si="55"/>
        <v>0.3893117666</v>
      </c>
    </row>
    <row r="57">
      <c r="A57" s="109">
        <v>41588.0</v>
      </c>
      <c r="B57" s="107" t="s">
        <v>1342</v>
      </c>
      <c r="C57" s="107" t="s">
        <v>1418</v>
      </c>
      <c r="D57" s="107" t="s">
        <v>1419</v>
      </c>
      <c r="E57" s="107" t="s">
        <v>1420</v>
      </c>
      <c r="F57" s="107" t="s">
        <v>1421</v>
      </c>
      <c r="G57" s="107" t="s">
        <v>1422</v>
      </c>
      <c r="H57" s="107" t="s">
        <v>1423</v>
      </c>
      <c r="I57" s="107" t="s">
        <v>959</v>
      </c>
      <c r="J57" s="107" t="s">
        <v>1424</v>
      </c>
      <c r="K57" s="108">
        <v>7094433.0</v>
      </c>
      <c r="L57" s="85">
        <v>1261.2</v>
      </c>
      <c r="M57" s="36">
        <f t="shared" ref="M57:N57" si="56">(K57-K58)*100/K58</f>
        <v>1.108289576</v>
      </c>
      <c r="N57" s="36">
        <f t="shared" si="56"/>
        <v>0.8919643214</v>
      </c>
    </row>
    <row r="58">
      <c r="A58" s="109">
        <v>41557.0</v>
      </c>
      <c r="B58" s="107" t="s">
        <v>1425</v>
      </c>
      <c r="C58" s="107" t="s">
        <v>1426</v>
      </c>
      <c r="D58" s="107" t="s">
        <v>1427</v>
      </c>
      <c r="E58" s="107" t="s">
        <v>1428</v>
      </c>
      <c r="F58" s="107" t="s">
        <v>1429</v>
      </c>
      <c r="G58" s="107" t="s">
        <v>1430</v>
      </c>
      <c r="H58" s="107" t="s">
        <v>1290</v>
      </c>
      <c r="I58" s="107" t="s">
        <v>1431</v>
      </c>
      <c r="J58" s="107" t="s">
        <v>1432</v>
      </c>
      <c r="K58" s="108">
        <v>7016668.0</v>
      </c>
      <c r="L58" s="85">
        <v>1250.05</v>
      </c>
      <c r="M58" s="36">
        <f t="shared" ref="M58:N58" si="57">(K58-K59)*100/K59</f>
        <v>2.377810526</v>
      </c>
      <c r="N58" s="36">
        <f t="shared" si="57"/>
        <v>2.223476113</v>
      </c>
    </row>
    <row r="59">
      <c r="A59" s="110">
        <v>41527.0</v>
      </c>
      <c r="B59" s="107" t="s">
        <v>1433</v>
      </c>
      <c r="C59" s="107" t="s">
        <v>1434</v>
      </c>
      <c r="D59" s="107" t="s">
        <v>1435</v>
      </c>
      <c r="E59" s="107" t="s">
        <v>1436</v>
      </c>
      <c r="F59" s="107" t="s">
        <v>1437</v>
      </c>
      <c r="G59" s="107" t="s">
        <v>1438</v>
      </c>
      <c r="H59" s="107" t="s">
        <v>1439</v>
      </c>
      <c r="I59" s="107" t="s">
        <v>1440</v>
      </c>
      <c r="J59" s="107" t="s">
        <v>1441</v>
      </c>
      <c r="K59" s="108">
        <v>6853700.0</v>
      </c>
      <c r="L59" s="85">
        <v>1222.86</v>
      </c>
      <c r="M59" s="36">
        <f t="shared" ref="M59:N59" si="58">(K59-K60)*100/K60</f>
        <v>0.0729042723</v>
      </c>
      <c r="N59" s="36">
        <f t="shared" si="58"/>
        <v>-0.2398433676</v>
      </c>
    </row>
    <row r="60">
      <c r="A60" s="110">
        <v>41496.0</v>
      </c>
      <c r="B60" s="107" t="s">
        <v>1442</v>
      </c>
      <c r="C60" s="107" t="s">
        <v>1443</v>
      </c>
      <c r="D60" s="107" t="s">
        <v>887</v>
      </c>
      <c r="E60" s="107" t="s">
        <v>1444</v>
      </c>
      <c r="F60" s="107" t="s">
        <v>1445</v>
      </c>
      <c r="G60" s="107" t="s">
        <v>1438</v>
      </c>
      <c r="H60" s="107" t="s">
        <v>1446</v>
      </c>
      <c r="I60" s="107" t="s">
        <v>1447</v>
      </c>
      <c r="J60" s="107" t="s">
        <v>1448</v>
      </c>
      <c r="K60" s="108">
        <v>6848707.0</v>
      </c>
      <c r="L60" s="85">
        <v>1225.8</v>
      </c>
      <c r="M60" s="36">
        <f t="shared" ref="M60:N60" si="59">(K60-K61)*100/K61</f>
        <v>-2.244741737</v>
      </c>
      <c r="N60" s="36">
        <f t="shared" si="59"/>
        <v>-1.320238287</v>
      </c>
    </row>
    <row r="61">
      <c r="A61" s="110">
        <v>41465.0</v>
      </c>
      <c r="B61" s="107" t="s">
        <v>1342</v>
      </c>
      <c r="C61" s="107" t="s">
        <v>1449</v>
      </c>
      <c r="D61" s="107" t="s">
        <v>1450</v>
      </c>
      <c r="E61" s="107" t="s">
        <v>897</v>
      </c>
      <c r="F61" s="107" t="s">
        <v>1451</v>
      </c>
      <c r="G61" s="107" t="s">
        <v>1203</v>
      </c>
      <c r="H61" s="107" t="s">
        <v>936</v>
      </c>
      <c r="I61" s="107" t="s">
        <v>1452</v>
      </c>
      <c r="J61" s="107" t="s">
        <v>1453</v>
      </c>
      <c r="K61" s="108">
        <v>7005973.0</v>
      </c>
      <c r="L61" s="85">
        <v>1242.2</v>
      </c>
      <c r="M61" s="36">
        <f t="shared" ref="M61:N61" si="60">(K61-K62)*100/K62</f>
        <v>-1.981887425</v>
      </c>
      <c r="N61" s="36">
        <f t="shared" si="60"/>
        <v>-1.054610336</v>
      </c>
    </row>
    <row r="62">
      <c r="A62" s="110">
        <v>41374.0</v>
      </c>
      <c r="B62" s="107" t="s">
        <v>1191</v>
      </c>
      <c r="C62" s="107" t="s">
        <v>1454</v>
      </c>
      <c r="D62" s="107" t="s">
        <v>1455</v>
      </c>
      <c r="E62" s="107" t="s">
        <v>1303</v>
      </c>
      <c r="F62" s="107" t="s">
        <v>1456</v>
      </c>
      <c r="G62" s="107" t="s">
        <v>1187</v>
      </c>
      <c r="H62" s="107" t="s">
        <v>1457</v>
      </c>
      <c r="I62" s="107" t="s">
        <v>1458</v>
      </c>
      <c r="J62" s="107" t="s">
        <v>1459</v>
      </c>
      <c r="K62" s="108">
        <v>7147631.0</v>
      </c>
      <c r="L62" s="85">
        <v>1255.44</v>
      </c>
      <c r="M62" s="36">
        <f t="shared" ref="M62:N62" si="61">(K62-K63)*100/K63</f>
        <v>1.203202253</v>
      </c>
      <c r="N62" s="36">
        <f t="shared" si="61"/>
        <v>0.6034088997</v>
      </c>
    </row>
    <row r="63">
      <c r="A63" s="110">
        <v>41343.0</v>
      </c>
      <c r="B63" s="107" t="s">
        <v>1460</v>
      </c>
      <c r="C63" s="107" t="s">
        <v>1461</v>
      </c>
      <c r="D63" s="107" t="s">
        <v>1462</v>
      </c>
      <c r="E63" s="107" t="s">
        <v>1273</v>
      </c>
      <c r="F63" s="107" t="s">
        <v>1463</v>
      </c>
      <c r="G63" s="107" t="s">
        <v>1464</v>
      </c>
      <c r="H63" s="107" t="s">
        <v>1212</v>
      </c>
      <c r="I63" s="107" t="s">
        <v>1465</v>
      </c>
      <c r="J63" s="107" t="s">
        <v>1466</v>
      </c>
      <c r="K63" s="108">
        <v>7062653.0</v>
      </c>
      <c r="L63" s="85">
        <v>1247.91</v>
      </c>
      <c r="M63" s="36">
        <f t="shared" ref="M63:N63" si="62">(K63-K64)*100/K64</f>
        <v>-0.06572526021</v>
      </c>
      <c r="N63" s="36">
        <f t="shared" si="62"/>
        <v>-0.8328101781</v>
      </c>
    </row>
    <row r="64">
      <c r="A64" s="110">
        <v>41315.0</v>
      </c>
      <c r="B64" s="107" t="s">
        <v>1467</v>
      </c>
      <c r="C64" s="107" t="s">
        <v>1468</v>
      </c>
      <c r="D64" s="107" t="s">
        <v>1469</v>
      </c>
      <c r="E64" s="107" t="s">
        <v>1470</v>
      </c>
      <c r="F64" s="107" t="s">
        <v>1471</v>
      </c>
      <c r="G64" s="107" t="s">
        <v>1472</v>
      </c>
      <c r="H64" s="107" t="s">
        <v>1473</v>
      </c>
      <c r="I64" s="107" t="s">
        <v>1474</v>
      </c>
      <c r="J64" s="107" t="s">
        <v>1424</v>
      </c>
      <c r="K64" s="108">
        <v>7067298.0</v>
      </c>
      <c r="L64" s="85">
        <v>1258.39</v>
      </c>
      <c r="M64" s="36">
        <f t="shared" ref="M64:N64" si="63">(K64-K65)*100/K65</f>
        <v>-0.4028532597</v>
      </c>
      <c r="N64" s="36">
        <f t="shared" si="63"/>
        <v>-0.3152799892</v>
      </c>
    </row>
    <row r="65">
      <c r="A65" s="110">
        <v>41284.0</v>
      </c>
      <c r="B65" s="107" t="s">
        <v>1475</v>
      </c>
      <c r="C65" s="107" t="s">
        <v>1476</v>
      </c>
      <c r="D65" s="107" t="s">
        <v>1477</v>
      </c>
      <c r="E65" s="107" t="s">
        <v>1478</v>
      </c>
      <c r="F65" s="107" t="s">
        <v>1479</v>
      </c>
      <c r="G65" s="107" t="s">
        <v>1480</v>
      </c>
      <c r="H65" s="107" t="s">
        <v>1423</v>
      </c>
      <c r="I65" s="107" t="s">
        <v>1481</v>
      </c>
      <c r="J65" s="107" t="s">
        <v>1482</v>
      </c>
      <c r="K65" s="108">
        <v>7095884.0</v>
      </c>
      <c r="L65" s="85">
        <v>1262.37</v>
      </c>
      <c r="M65" s="36">
        <f t="shared" ref="M65:N65" si="64">(K65-K66)*100/K66</f>
        <v>0.827807559</v>
      </c>
      <c r="N65" s="36">
        <f t="shared" si="64"/>
        <v>1.488925514</v>
      </c>
    </row>
    <row r="66">
      <c r="A66" s="106" t="s">
        <v>93</v>
      </c>
      <c r="B66" s="107" t="s">
        <v>885</v>
      </c>
      <c r="C66" s="107" t="s">
        <v>886</v>
      </c>
      <c r="D66" s="107" t="s">
        <v>887</v>
      </c>
      <c r="E66" s="107" t="s">
        <v>888</v>
      </c>
      <c r="F66" s="107" t="s">
        <v>889</v>
      </c>
      <c r="G66" s="107" t="s">
        <v>890</v>
      </c>
      <c r="H66" s="107" t="s">
        <v>891</v>
      </c>
      <c r="I66" s="107" t="s">
        <v>892</v>
      </c>
      <c r="J66" s="107" t="s">
        <v>893</v>
      </c>
      <c r="K66" s="108">
        <v>7037626.0</v>
      </c>
      <c r="L66" s="85">
        <v>1243.85</v>
      </c>
    </row>
  </sheetData>
  <drawing r:id="rId1"/>
</worksheet>
</file>