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5.2" customWidth="1" min="1" max="1"/>
    <col width="14" customWidth="1" min="2" max="2"/>
    <col width="15.4" customWidth="1" min="3" max="3"/>
    <col width="22.4" customWidth="1" min="4" max="4"/>
    <col width="8.399999999999999" customWidth="1" min="5" max="5"/>
    <col width="22.4" customWidth="1" min="6" max="6"/>
    <col width="29.4" customWidth="1" min="7" max="7"/>
    <col width="15.4" customWidth="1" min="8" max="8"/>
    <col width="22.4" customWidth="1" min="9" max="9"/>
    <col width="8.399999999999999" customWidth="1" min="10" max="10"/>
    <col width="14" customWidth="1" min="11" max="11"/>
    <col width="15.4" customWidth="1" min="12" max="12"/>
    <col width="7" customWidth="1" min="13" max="13"/>
    <col width="21" customWidth="1" min="14" max="14"/>
    <col width="16.8" customWidth="1" min="15" max="15"/>
    <col width="19.6" customWidth="1" min="16" max="16"/>
    <col width="16.8" customWidth="1" min="17" max="17"/>
    <col width="14" customWidth="1" min="18" max="18"/>
  </cols>
  <sheetData>
    <row r="1">
      <c r="A1" s="1" t="inlineStr">
        <is>
          <t>2023-02-26</t>
        </is>
      </c>
      <c r="B1" s="1" t="inlineStr">
        <is>
          <t>OK parts</t>
        </is>
      </c>
      <c r="C1" s="1" t="inlineStr">
        <is>
          <t>NOK parts</t>
        </is>
      </c>
      <c r="D1" s="1" t="inlineStr">
        <is>
          <t>FTQ</t>
        </is>
      </c>
      <c r="E1" s="1" t="inlineStr">
        <is>
          <t>Plan</t>
        </is>
      </c>
      <c r="F1" s="1" t="inlineStr">
        <is>
          <t>Act / Plan%</t>
        </is>
      </c>
      <c r="G1" s="1" t="inlineStr">
        <is>
          <t>Rout time</t>
        </is>
      </c>
      <c r="H1" s="1" t="inlineStr">
        <is>
          <t>PartsxTEB</t>
        </is>
      </c>
      <c r="I1" s="1" t="inlineStr">
        <is>
          <t>PartsxTEB%</t>
        </is>
      </c>
      <c r="J1" s="1" t="inlineStr">
        <is>
          <t>RW h</t>
        </is>
      </c>
      <c r="K1" s="1" t="inlineStr">
        <is>
          <t>RW Oper</t>
        </is>
      </c>
      <c r="L1" s="1" t="inlineStr">
        <is>
          <t>Com. Cost</t>
        </is>
      </c>
      <c r="M1" s="1" t="inlineStr">
        <is>
          <t>PLF</t>
        </is>
      </c>
      <c r="N1" s="1" t="inlineStr">
        <is>
          <t>non rep. time</t>
        </is>
      </c>
      <c r="O1" s="1" t="inlineStr">
        <is>
          <t>disruption</t>
        </is>
      </c>
      <c r="P1" s="1" t="inlineStr">
        <is>
          <t>attendance h</t>
        </is>
      </c>
      <c r="Q1" s="1" t="inlineStr">
        <is>
          <t>No of Oper</t>
        </is>
      </c>
      <c r="R1" s="1" t="inlineStr">
        <is>
          <t>Comments</t>
        </is>
      </c>
    </row>
    <row r="2">
      <c r="A2" t="inlineStr">
        <is>
          <t>Liberec</t>
        </is>
      </c>
    </row>
    <row r="3">
      <c r="A3" t="inlineStr">
        <is>
          <t>Work Center PU1</t>
        </is>
      </c>
      <c r="B3" t="n">
        <v>308</v>
      </c>
      <c r="C3" t="n">
        <v>29</v>
      </c>
      <c r="D3" s="2">
        <f>B3/(B3+C3)</f>
        <v/>
      </c>
      <c r="F3" s="2">
        <f>(B3+C3)/E3</f>
        <v/>
      </c>
      <c r="G3">
        <f>(P3*60)/(B3+C3)</f>
        <v/>
      </c>
      <c r="H3" t="n">
        <v>59.19</v>
      </c>
      <c r="I3" s="2">
        <f>H3/(P3-J3)</f>
        <v/>
      </c>
      <c r="J3" t="n">
        <v>90.81</v>
      </c>
      <c r="K3">
        <f>J3/7.5</f>
        <v/>
      </c>
      <c r="L3" t="n">
        <v>3.71</v>
      </c>
      <c r="M3" s="2" t="n">
        <v>0.3731916681673569</v>
      </c>
      <c r="N3" s="2" t="n">
        <v>0.005928927306561018</v>
      </c>
      <c r="O3" s="2" t="n">
        <v>0.08193769133801548</v>
      </c>
      <c r="P3" t="n">
        <v>166.59</v>
      </c>
      <c r="Q3">
        <f>P3/7.5</f>
        <v/>
      </c>
    </row>
    <row r="4">
      <c r="A4" t="inlineStr">
        <is>
          <t>Work Center PU2</t>
        </is>
      </c>
      <c r="B4" t="n">
        <v>390</v>
      </c>
      <c r="C4" t="n">
        <v>16</v>
      </c>
      <c r="D4" s="2">
        <f>B4/(B4+C4)</f>
        <v/>
      </c>
      <c r="F4" s="2">
        <f>(B4+C4)/E4</f>
        <v/>
      </c>
      <c r="G4">
        <f>(P4*60)/(B4+C4)</f>
        <v/>
      </c>
      <c r="H4" t="n">
        <v>74.94</v>
      </c>
      <c r="I4" s="2">
        <f>H4/(P4-J4)</f>
        <v/>
      </c>
      <c r="J4" t="n">
        <v>7.73</v>
      </c>
      <c r="K4">
        <f>J4/7.5</f>
        <v/>
      </c>
      <c r="L4" t="n">
        <v>3.72</v>
      </c>
      <c r="M4" s="2" t="n">
        <v>0.7908168391439766</v>
      </c>
      <c r="N4" s="2" t="n">
        <v>0.009938711946146891</v>
      </c>
      <c r="O4" s="2" t="n">
        <v>0.05294885964030945</v>
      </c>
      <c r="P4" t="n">
        <v>99.53</v>
      </c>
      <c r="Q4">
        <f>P4/7.5</f>
        <v/>
      </c>
    </row>
    <row r="5">
      <c r="A5" t="inlineStr">
        <is>
          <t>Work Center PU3</t>
        </is>
      </c>
      <c r="B5" t="n">
        <v>219</v>
      </c>
      <c r="C5" t="n">
        <v>8</v>
      </c>
      <c r="D5" s="2">
        <f>B5/(B5+C5)</f>
        <v/>
      </c>
      <c r="F5" s="2">
        <f>(B5+C5)/E5</f>
        <v/>
      </c>
      <c r="G5">
        <f>(P5*60)/(B5+C5)</f>
        <v/>
      </c>
      <c r="H5" t="n">
        <v>28.03</v>
      </c>
      <c r="I5" s="2">
        <f>H5/(P5-J5)</f>
        <v/>
      </c>
      <c r="J5" t="n">
        <v>5.16</v>
      </c>
      <c r="K5">
        <f>J5/7.5</f>
        <v/>
      </c>
      <c r="L5" t="n">
        <v>1.08</v>
      </c>
      <c r="M5" s="2" t="n">
        <v>0.7989842288158248</v>
      </c>
      <c r="N5" s="2" t="n">
        <v>0.02662122427158514</v>
      </c>
      <c r="O5" s="2" t="n">
        <v>0.08821170809943865</v>
      </c>
      <c r="P5" t="n">
        <v>37.41</v>
      </c>
      <c r="Q5">
        <f>P5/7.5</f>
        <v/>
      </c>
    </row>
    <row r="6">
      <c r="A6" t="inlineStr">
        <is>
          <t>Work Center PU4</t>
        </is>
      </c>
      <c r="B6" t="n">
        <v>348</v>
      </c>
      <c r="C6" t="n">
        <v>7</v>
      </c>
      <c r="D6" s="2">
        <f>B6/(B6+C6)</f>
        <v/>
      </c>
      <c r="F6" s="2">
        <f>(B6+C6)/E6</f>
        <v/>
      </c>
      <c r="G6">
        <f>(P6*60)/(B6+C6)</f>
        <v/>
      </c>
      <c r="H6" t="n">
        <v>71.86</v>
      </c>
      <c r="I6" s="2">
        <f>H6/(P6-J6)</f>
        <v/>
      </c>
      <c r="J6" t="n">
        <v>0</v>
      </c>
      <c r="K6">
        <f>J6/7.5</f>
        <v/>
      </c>
      <c r="L6" t="n">
        <v>3.19</v>
      </c>
      <c r="M6" s="2" t="n">
        <v>1.129235014563851</v>
      </c>
      <c r="N6" s="2" t="n">
        <v>0.01521845776483213</v>
      </c>
      <c r="O6" s="2" t="n">
        <v>0.09765445347232868</v>
      </c>
      <c r="P6" t="n">
        <v>65.23</v>
      </c>
      <c r="Q6">
        <f>P6/7.5</f>
        <v/>
      </c>
    </row>
    <row r="7">
      <c r="A7" t="inlineStr">
        <is>
          <t>Work Center PU5</t>
        </is>
      </c>
      <c r="B7" t="n">
        <v>202</v>
      </c>
      <c r="C7" t="n">
        <v>14</v>
      </c>
      <c r="D7" s="2">
        <f>B7/(B7+C7)</f>
        <v/>
      </c>
      <c r="F7" s="2">
        <f>(B7+C7)/E7</f>
        <v/>
      </c>
      <c r="G7">
        <f>(P7*60)/(B7+C7)</f>
        <v/>
      </c>
      <c r="H7" t="n">
        <v>41.71</v>
      </c>
      <c r="I7" s="2">
        <f>H7/(P7-J7)</f>
        <v/>
      </c>
      <c r="J7" t="n">
        <v>0</v>
      </c>
      <c r="K7">
        <f>J7/7.5</f>
        <v/>
      </c>
      <c r="L7" t="n">
        <v>3.24</v>
      </c>
      <c r="M7" s="2" t="n">
        <v>0.5993270713584747</v>
      </c>
      <c r="N7" s="2" t="n">
        <v>0.01376699845787186</v>
      </c>
      <c r="O7" s="2" t="n">
        <v>0.2802467405018926</v>
      </c>
      <c r="P7" t="n">
        <v>71.33</v>
      </c>
      <c r="Q7">
        <f>P7/7.5</f>
        <v/>
      </c>
    </row>
    <row r="8">
      <c r="A8" t="inlineStr">
        <is>
          <t>Work Center PU6</t>
        </is>
      </c>
      <c r="B8" t="n">
        <v>228</v>
      </c>
      <c r="C8" t="n">
        <v>13</v>
      </c>
      <c r="D8" s="2">
        <f>B8/(B8+C8)</f>
        <v/>
      </c>
      <c r="F8" s="2">
        <f>(B8+C8)/E8</f>
        <v/>
      </c>
      <c r="G8">
        <f>(P8*60)/(B8+C8)</f>
        <v/>
      </c>
      <c r="H8" t="n">
        <v>53.66</v>
      </c>
      <c r="I8" s="2">
        <f>H8/(P8-J8)</f>
        <v/>
      </c>
      <c r="J8" t="n">
        <v>0</v>
      </c>
      <c r="K8">
        <f>J8/7.5</f>
        <v/>
      </c>
      <c r="L8" t="n">
        <v>2.27</v>
      </c>
      <c r="M8" s="2" t="n">
        <v>0.8916310710330644</v>
      </c>
      <c r="N8" s="2" t="n">
        <v>0.01572061382692612</v>
      </c>
      <c r="O8" s="2" t="n">
        <v>0.2534409112482202</v>
      </c>
      <c r="P8" t="n">
        <v>63.21</v>
      </c>
      <c r="Q8">
        <f>P8/7.5</f>
        <v/>
      </c>
    </row>
    <row r="9">
      <c r="A9" t="inlineStr">
        <is>
          <t>Work Center PU7</t>
        </is>
      </c>
      <c r="B9" t="n">
        <v>421</v>
      </c>
      <c r="C9" t="n">
        <v>11</v>
      </c>
      <c r="D9" s="2">
        <f>B9/(B9+C9)</f>
        <v/>
      </c>
      <c r="F9" s="2">
        <f>(B9+C9)/E9</f>
        <v/>
      </c>
      <c r="G9">
        <f>(P9*60)/(B9+C9)</f>
        <v/>
      </c>
      <c r="H9" t="n">
        <v>53.89</v>
      </c>
      <c r="I9" s="2">
        <f>H9/(P9-J9)</f>
        <v/>
      </c>
      <c r="J9" t="n">
        <v>0</v>
      </c>
      <c r="K9">
        <f>J9/7.5</f>
        <v/>
      </c>
      <c r="L9" t="n">
        <v>1.16</v>
      </c>
      <c r="M9" s="2" t="n">
        <v>0.8537931034482759</v>
      </c>
      <c r="N9" s="2" t="n">
        <v>0.01516934865900383</v>
      </c>
      <c r="O9" s="2" t="n">
        <v>0.1964750957854406</v>
      </c>
      <c r="P9" t="n">
        <v>65.25</v>
      </c>
      <c r="Q9">
        <f>P9/7.5</f>
        <v/>
      </c>
    </row>
    <row r="10">
      <c r="A10" t="inlineStr">
        <is>
          <t>Work Center PU8</t>
        </is>
      </c>
      <c r="B10" t="n">
        <v>233</v>
      </c>
      <c r="C10" t="n">
        <v>24</v>
      </c>
      <c r="D10" s="2">
        <f>B10/(B10+C10)</f>
        <v/>
      </c>
      <c r="F10" s="2">
        <f>(B10+C10)/E10</f>
        <v/>
      </c>
      <c r="G10">
        <f>(P10*60)/(B10+C10)</f>
        <v/>
      </c>
      <c r="H10" t="n">
        <v>56.35</v>
      </c>
      <c r="I10" s="2">
        <f>H10/(P10-J10)</f>
        <v/>
      </c>
      <c r="J10" t="n">
        <v>0</v>
      </c>
      <c r="K10">
        <f>J10/7.5</f>
        <v/>
      </c>
      <c r="L10" t="n">
        <v>4.93</v>
      </c>
      <c r="M10" s="2" t="n">
        <v>0.7175942767066812</v>
      </c>
      <c r="N10" s="2" t="n">
        <v>0.0118794713229053</v>
      </c>
      <c r="O10" s="2" t="n">
        <v>0.2864071783678914</v>
      </c>
      <c r="P10" t="n">
        <v>82.47</v>
      </c>
      <c r="Q10">
        <f>P10/7.5</f>
        <v/>
      </c>
    </row>
    <row r="11">
      <c r="A11" t="inlineStr">
        <is>
          <t>Work Center PU9</t>
        </is>
      </c>
      <c r="B11" t="n">
        <v>196</v>
      </c>
      <c r="C11" t="n">
        <v>9</v>
      </c>
      <c r="D11" s="2">
        <f>B11/(B11+C11)</f>
        <v/>
      </c>
      <c r="F11" s="2">
        <f>(B11+C11)/E11</f>
        <v/>
      </c>
      <c r="G11">
        <f>(P11*60)/(B11+C11)</f>
        <v/>
      </c>
      <c r="H11" t="n">
        <v>46.13</v>
      </c>
      <c r="I11" s="2">
        <f>H11/(P11-J11)</f>
        <v/>
      </c>
      <c r="J11" t="n">
        <v>0</v>
      </c>
      <c r="K11">
        <f>J11/7.5</f>
        <v/>
      </c>
      <c r="L11" t="n">
        <v>5.22</v>
      </c>
      <c r="M11" s="2" t="n">
        <v>0.6995379728559052</v>
      </c>
      <c r="N11" s="2" t="n">
        <v>0.01419434016748484</v>
      </c>
      <c r="O11" s="2" t="n">
        <v>0.3424776205602079</v>
      </c>
      <c r="P11" t="n">
        <v>69.26000000000001</v>
      </c>
      <c r="Q11">
        <f>P11/7.5</f>
        <v/>
      </c>
    </row>
    <row r="12">
      <c r="A12" t="inlineStr">
        <is>
          <t>Work Center PU10</t>
        </is>
      </c>
      <c r="B12" t="n">
        <v>347</v>
      </c>
      <c r="C12" t="n">
        <v>18</v>
      </c>
      <c r="D12" s="2">
        <f>B12/(B12+C12)</f>
        <v/>
      </c>
      <c r="F12" s="2">
        <f>(B12+C12)/E12</f>
        <v/>
      </c>
      <c r="G12">
        <f>(P12*60)/(B12+C12)</f>
        <v/>
      </c>
      <c r="H12" t="n">
        <v>71.66</v>
      </c>
      <c r="I12" s="2">
        <f>H12/(P12-J12)</f>
        <v/>
      </c>
      <c r="J12" t="n">
        <v>0</v>
      </c>
      <c r="K12">
        <f>J12/7.5</f>
        <v/>
      </c>
      <c r="L12" t="n">
        <v>9.550000000000001</v>
      </c>
      <c r="M12" s="2" t="n">
        <v>0.7988036976617727</v>
      </c>
      <c r="N12" s="2" t="n">
        <v>0.0106068515497553</v>
      </c>
      <c r="O12" s="2" t="n">
        <v>0.1023382272974443</v>
      </c>
      <c r="P12" t="n">
        <v>91.95</v>
      </c>
      <c r="Q12">
        <f>P12/7.5</f>
        <v/>
      </c>
    </row>
    <row r="13">
      <c r="A13" t="inlineStr">
        <is>
          <t>Work Center PU11</t>
        </is>
      </c>
      <c r="B13" t="n">
        <v>319</v>
      </c>
      <c r="C13" t="n">
        <v>9</v>
      </c>
      <c r="D13" s="2">
        <f>B13/(B13+C13)</f>
        <v/>
      </c>
      <c r="F13" s="2">
        <f>(B13+C13)/E13</f>
        <v/>
      </c>
      <c r="G13">
        <f>(P13*60)/(B13+C13)</f>
        <v/>
      </c>
      <c r="H13" t="n">
        <v>77.14</v>
      </c>
      <c r="I13" s="2">
        <f>H13/(P13-J13)</f>
        <v/>
      </c>
      <c r="J13" t="n">
        <v>0</v>
      </c>
      <c r="K13">
        <f>J13/7.5</f>
        <v/>
      </c>
      <c r="L13" t="n">
        <v>1.4</v>
      </c>
      <c r="M13" s="2" t="n">
        <v>1.073823724320742</v>
      </c>
      <c r="N13" s="2" t="n">
        <v>0.0128336646785951</v>
      </c>
      <c r="O13" s="2" t="n">
        <v>0.1190192180251822</v>
      </c>
      <c r="P13" t="n">
        <v>75.45</v>
      </c>
      <c r="Q13">
        <f>P13/7.5</f>
        <v/>
      </c>
    </row>
    <row r="14">
      <c r="A14" t="inlineStr">
        <is>
          <t>Work Center PU12</t>
        </is>
      </c>
      <c r="B14" t="n">
        <v>207</v>
      </c>
      <c r="C14" t="n">
        <v>3</v>
      </c>
      <c r="D14" s="2">
        <f>B14/(B14+C14)</f>
        <v/>
      </c>
      <c r="F14" s="2">
        <f>(B14+C14)/E14</f>
        <v/>
      </c>
      <c r="G14">
        <f>(P14*60)/(B14+C14)</f>
        <v/>
      </c>
      <c r="H14" t="n">
        <v>53.79</v>
      </c>
      <c r="I14" s="2">
        <f>H14/(P14-J14)</f>
        <v/>
      </c>
      <c r="J14" t="n">
        <v>0</v>
      </c>
      <c r="K14">
        <f>J14/7.5</f>
        <v/>
      </c>
      <c r="L14" t="n">
        <v>25.53</v>
      </c>
      <c r="M14" s="2" t="n">
        <v>0.7013166144200627</v>
      </c>
      <c r="N14" s="2" t="n">
        <v>0.01243636363636364</v>
      </c>
      <c r="O14" s="2" t="n">
        <v>0.0490282131661442</v>
      </c>
      <c r="P14" t="n">
        <v>79.75</v>
      </c>
      <c r="Q14">
        <f>P14/7.5</f>
        <v/>
      </c>
    </row>
    <row r="15">
      <c r="A15" t="inlineStr">
        <is>
          <t>Work Center PU13</t>
        </is>
      </c>
      <c r="B15" t="n">
        <v>150</v>
      </c>
      <c r="C15" t="n">
        <v>32</v>
      </c>
      <c r="D15" s="2">
        <f>B15/(B15+C15)</f>
        <v/>
      </c>
      <c r="F15" s="2">
        <f>(B15+C15)/E15</f>
        <v/>
      </c>
      <c r="G15">
        <f>(P15*60)/(B15+C15)</f>
        <v/>
      </c>
      <c r="H15" t="n">
        <v>35.3</v>
      </c>
      <c r="I15" s="2">
        <f>H15/(P15-J15)</f>
        <v/>
      </c>
      <c r="J15" t="n">
        <v>0</v>
      </c>
      <c r="K15">
        <f>J15/7.5</f>
        <v/>
      </c>
      <c r="L15" t="n">
        <v>1.75</v>
      </c>
      <c r="M15" s="2" t="n">
        <v>0.5750853242320818</v>
      </c>
      <c r="N15" s="2" t="n">
        <v>0.01532888613093391</v>
      </c>
      <c r="O15" s="2" t="n">
        <v>0.3053056158858206</v>
      </c>
      <c r="P15" t="n">
        <v>64.46000000000001</v>
      </c>
      <c r="Q15">
        <f>P15/7.5</f>
        <v/>
      </c>
    </row>
    <row r="16">
      <c r="A16" t="inlineStr">
        <is>
          <t>Work Center PU14</t>
        </is>
      </c>
      <c r="B16" t="n">
        <v>209</v>
      </c>
      <c r="C16" t="n">
        <v>2</v>
      </c>
      <c r="D16" s="2">
        <f>B16/(B16+C16)</f>
        <v/>
      </c>
      <c r="F16" s="2">
        <f>(B16+C16)/E16</f>
        <v/>
      </c>
      <c r="G16">
        <f>(P16*60)/(B16+C16)</f>
        <v/>
      </c>
      <c r="H16" t="n">
        <v>67.47</v>
      </c>
      <c r="I16" s="2">
        <f>H16/(P16-J16)</f>
        <v/>
      </c>
      <c r="J16" t="n">
        <v>0</v>
      </c>
      <c r="K16">
        <f>J16/7.5</f>
        <v/>
      </c>
      <c r="L16" t="n">
        <v>7.39</v>
      </c>
      <c r="M16" s="2" t="n">
        <v>0.6904474002418379</v>
      </c>
      <c r="N16" s="2" t="n">
        <v>0.009038229001953307</v>
      </c>
      <c r="O16" s="2" t="n">
        <v>0.1135708306204074</v>
      </c>
      <c r="P16" t="n">
        <v>107.51</v>
      </c>
      <c r="Q16">
        <f>P16/7.5</f>
        <v/>
      </c>
    </row>
    <row r="17">
      <c r="A17" t="inlineStr">
        <is>
          <t>Work Center PU15</t>
        </is>
      </c>
      <c r="B17" t="n">
        <v>171</v>
      </c>
      <c r="C17" t="n">
        <v>3</v>
      </c>
      <c r="D17" s="2">
        <f>B17/(B17+C17)</f>
        <v/>
      </c>
      <c r="F17" s="2">
        <f>(B17+C17)/E17</f>
        <v/>
      </c>
      <c r="G17">
        <f>(P17*60)/(B17+C17)</f>
        <v/>
      </c>
      <c r="H17" t="n">
        <v>84.5</v>
      </c>
      <c r="I17" s="2">
        <f>H17/(P17-J17)</f>
        <v/>
      </c>
      <c r="J17" t="n">
        <v>0</v>
      </c>
      <c r="K17">
        <f>J17/7.5</f>
        <v/>
      </c>
      <c r="L17" t="n">
        <v>13.03</v>
      </c>
      <c r="M17" s="2" t="n">
        <v>0.6906750440579267</v>
      </c>
      <c r="N17" s="2" t="n">
        <v>0.007458432304038005</v>
      </c>
      <c r="O17" s="2" t="n">
        <v>0.1052026664623401</v>
      </c>
      <c r="P17" t="n">
        <v>130.51</v>
      </c>
      <c r="Q17">
        <f>P17/7.5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2023-02-27T20:19:02Z</dcterms:created>
  <dcterms:modified xsi:type="dcterms:W3CDTF">2023-02-27T20:19:02Z</dcterms:modified>
</cp:coreProperties>
</file>