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e\PycharmProjects\devtool\"/>
    </mc:Choice>
  </mc:AlternateContent>
  <xr:revisionPtr revIDLastSave="0" documentId="10_ncr:100000_{2D977682-66C2-49EE-89FB-9A391FC4FC47}" xr6:coauthVersionLast="31" xr6:coauthVersionMax="31" xr10:uidLastSave="{00000000-0000-0000-0000-000000000000}"/>
  <bookViews>
    <workbookView xWindow="0" yWindow="0" windowWidth="23295" windowHeight="10995" activeTab="1" xr2:uid="{00000000-000D-0000-FFFF-FFFF00000000}"/>
  </bookViews>
  <sheets>
    <sheet name="materials" sheetId="1" r:id="rId1"/>
    <sheet name="c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J143" i="1" l="1"/>
  <c r="J116" i="1"/>
  <c r="J115" i="1"/>
  <c r="J114" i="1"/>
  <c r="J111" i="1"/>
  <c r="J110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N78" i="1"/>
  <c r="M78" i="1"/>
  <c r="N77" i="1"/>
  <c r="M77" i="1"/>
  <c r="N76" i="1"/>
  <c r="M76" i="1"/>
  <c r="N75" i="1"/>
  <c r="M75" i="1"/>
  <c r="L51" i="1"/>
  <c r="N51" i="1" s="1"/>
  <c r="N52" i="1" s="1"/>
  <c r="K51" i="1"/>
  <c r="J51" i="1"/>
  <c r="M51" i="1" s="1"/>
  <c r="M52" i="1" s="1"/>
  <c r="J33" i="1"/>
  <c r="J34" i="1"/>
  <c r="J35" i="1"/>
  <c r="J32" i="1"/>
  <c r="L52" i="1" l="1"/>
</calcChain>
</file>

<file path=xl/sharedStrings.xml><?xml version="1.0" encoding="utf-8"?>
<sst xmlns="http://schemas.openxmlformats.org/spreadsheetml/2006/main" count="1127" uniqueCount="357">
  <si>
    <t>Material</t>
  </si>
  <si>
    <t>Type</t>
  </si>
  <si>
    <t>Supplier</t>
  </si>
  <si>
    <t>3A Airex</t>
  </si>
  <si>
    <t>C51.60</t>
  </si>
  <si>
    <t xml:space="preserve">Tensile strength [MPa] </t>
  </si>
  <si>
    <t>Compressive strength [MPa]</t>
  </si>
  <si>
    <t>Compressive modulus [MPa]</t>
  </si>
  <si>
    <t>Shear strength [MPa]</t>
  </si>
  <si>
    <t>Shear modulus [MPa]</t>
  </si>
  <si>
    <t>Density [kg/m3]</t>
  </si>
  <si>
    <t>C70.75</t>
  </si>
  <si>
    <t>C70.55</t>
  </si>
  <si>
    <t>C71.55</t>
  </si>
  <si>
    <t>C71.75</t>
  </si>
  <si>
    <t>C71_GL.55</t>
  </si>
  <si>
    <t>C71_GL.75</t>
  </si>
  <si>
    <t>PVC</t>
  </si>
  <si>
    <t>PEI</t>
  </si>
  <si>
    <t>Min proc. Temp</t>
  </si>
  <si>
    <t>Max proc. Temp</t>
  </si>
  <si>
    <t>R82.60</t>
  </si>
  <si>
    <t>R82.80</t>
  </si>
  <si>
    <t>R82.110</t>
  </si>
  <si>
    <t>T10.100</t>
  </si>
  <si>
    <t>T10.110</t>
  </si>
  <si>
    <t>! Least favorable properties, shear values given for längs/quer</t>
  </si>
  <si>
    <t>Max use temp</t>
  </si>
  <si>
    <t>T90.60</t>
  </si>
  <si>
    <t>T90.100</t>
  </si>
  <si>
    <t>T90.150</t>
  </si>
  <si>
    <t>T90.210</t>
  </si>
  <si>
    <t>PET</t>
  </si>
  <si>
    <t>T92.80</t>
  </si>
  <si>
    <t>T92.100</t>
  </si>
  <si>
    <t>T92.130</t>
  </si>
  <si>
    <t>T92.200</t>
  </si>
  <si>
    <t>T92.320</t>
  </si>
  <si>
    <t>T92.60</t>
  </si>
  <si>
    <t>! Least favorable properties, shear values given for parallel/quer langsnaht</t>
  </si>
  <si>
    <t>PXc.245</t>
  </si>
  <si>
    <t>PXc.320</t>
  </si>
  <si>
    <t>PXc.385</t>
  </si>
  <si>
    <t>PXc.420</t>
  </si>
  <si>
    <t>! Estimated tensile strength as shear strength * sqrt 2</t>
  </si>
  <si>
    <t>R63.50</t>
  </si>
  <si>
    <t>R63.80</t>
  </si>
  <si>
    <t>R63.140</t>
  </si>
  <si>
    <t>Armacell</t>
  </si>
  <si>
    <t>GFR70</t>
  </si>
  <si>
    <t>FR100</t>
  </si>
  <si>
    <t>FR150</t>
  </si>
  <si>
    <t>GR70</t>
  </si>
  <si>
    <t>GR80</t>
  </si>
  <si>
    <t>GR100</t>
  </si>
  <si>
    <t>GR115</t>
  </si>
  <si>
    <t>GR135</t>
  </si>
  <si>
    <t>GR150</t>
  </si>
  <si>
    <t>GR200</t>
  </si>
  <si>
    <t>GR250</t>
  </si>
  <si>
    <t>GR320</t>
  </si>
  <si>
    <t>BASF</t>
  </si>
  <si>
    <t>PUR</t>
  </si>
  <si>
    <t>! Average values used, shear properties estimated</t>
  </si>
  <si>
    <t>Elastolit D8730/101</t>
  </si>
  <si>
    <t>Elastolit D8810/103</t>
  </si>
  <si>
    <t>Evonik</t>
  </si>
  <si>
    <t>Rohacell 31 IG/IG-F</t>
  </si>
  <si>
    <t>Rohacell 51 IG/IG-F</t>
  </si>
  <si>
    <t>Rohacell 71 IG/IG-F</t>
  </si>
  <si>
    <t>Rohacell 110 IG/IG-F</t>
  </si>
  <si>
    <t>PMI</t>
  </si>
  <si>
    <t>Rohacell 50 Wind-F</t>
  </si>
  <si>
    <t>Rohacell 60 Wind-F</t>
  </si>
  <si>
    <t>Rohacell 80 Wind-F</t>
  </si>
  <si>
    <t>Rohacell 100 Wind-F</t>
  </si>
  <si>
    <t>Rohacell 51 RIMA</t>
  </si>
  <si>
    <t>Rohacell 71 RIMA</t>
  </si>
  <si>
    <t>Rohacell 110 RIMA</t>
  </si>
  <si>
    <t>Max proc pressure [Mpa]</t>
  </si>
  <si>
    <t>Rohacell 71 SL</t>
  </si>
  <si>
    <t>Rohacell 110 SL</t>
  </si>
  <si>
    <t>Rohacell 200 SL</t>
  </si>
  <si>
    <t>Rohacell 51 S</t>
  </si>
  <si>
    <t>Rohacell 51 WF</t>
  </si>
  <si>
    <t>Rohacell 71 WF</t>
  </si>
  <si>
    <t>Rohacell 110 WF</t>
  </si>
  <si>
    <t>Rohacell 71 XT HT</t>
  </si>
  <si>
    <t>Rohacell 110 XT HT</t>
  </si>
  <si>
    <t>Rohacell 75 Triple F</t>
  </si>
  <si>
    <t>Rohacell 110 Triple F</t>
  </si>
  <si>
    <t>Rohacell 150 Triple F</t>
  </si>
  <si>
    <t>Rohacell 200 Triple F</t>
  </si>
  <si>
    <t>! Shear properties estimated</t>
  </si>
  <si>
    <t>Gaugler &amp; Lutz</t>
  </si>
  <si>
    <t>PUR RG 30</t>
  </si>
  <si>
    <t>PUR RG 50</t>
  </si>
  <si>
    <t>PUR RG 40</t>
  </si>
  <si>
    <t>PUR RG 60</t>
  </si>
  <si>
    <t>PUR RG 80</t>
  </si>
  <si>
    <t>PUR RG 100</t>
  </si>
  <si>
    <t>PUR RG 145</t>
  </si>
  <si>
    <t>PUR RG 200</t>
  </si>
  <si>
    <t>General Plastics</t>
  </si>
  <si>
    <t>FR3703</t>
  </si>
  <si>
    <t>FR3704</t>
  </si>
  <si>
    <t>FR3706</t>
  </si>
  <si>
    <t>FR3708</t>
  </si>
  <si>
    <t>FR3710</t>
  </si>
  <si>
    <t>FR3712</t>
  </si>
  <si>
    <t>FR3718</t>
  </si>
  <si>
    <t>FR3720</t>
  </si>
  <si>
    <t>FR3725</t>
  </si>
  <si>
    <t>FR3730</t>
  </si>
  <si>
    <t>FR3740</t>
  </si>
  <si>
    <t>Gurit</t>
  </si>
  <si>
    <t>Corecell A400</t>
  </si>
  <si>
    <t>Corecell A450</t>
  </si>
  <si>
    <t>Corecell A500</t>
  </si>
  <si>
    <t>Corecell A550</t>
  </si>
  <si>
    <t>Corecell A600</t>
  </si>
  <si>
    <t>Corecell A800</t>
  </si>
  <si>
    <t>Corecell A1200</t>
  </si>
  <si>
    <t>! Compressive modulus given for two standards, lowest value given</t>
  </si>
  <si>
    <t>Corecell M60</t>
  </si>
  <si>
    <t>Corecell M80</t>
  </si>
  <si>
    <t>Corecell M100</t>
  </si>
  <si>
    <t>Corecell M130</t>
  </si>
  <si>
    <t>Corecell M200</t>
  </si>
  <si>
    <t>SAN</t>
  </si>
  <si>
    <t>Corecell S1200</t>
  </si>
  <si>
    <t>Corecell S1800</t>
  </si>
  <si>
    <t>Corecell T400</t>
  </si>
  <si>
    <t>Corecell T500</t>
  </si>
  <si>
    <t>G-PET FR75</t>
  </si>
  <si>
    <t>G-PET FR100</t>
  </si>
  <si>
    <t>G-PET FR200</t>
  </si>
  <si>
    <t>! Tensile strength estimated</t>
  </si>
  <si>
    <t>G-PET 80</t>
  </si>
  <si>
    <t>G-PET 90</t>
  </si>
  <si>
    <t>G-PET 110</t>
  </si>
  <si>
    <t>G-PET 135</t>
  </si>
  <si>
    <t>G-PET 200</t>
  </si>
  <si>
    <t>! Max op. temp estimated as HDT-20degC</t>
  </si>
  <si>
    <t>PVC40</t>
  </si>
  <si>
    <t>PVC48</t>
  </si>
  <si>
    <t>PVC60</t>
  </si>
  <si>
    <t>PVC80</t>
  </si>
  <si>
    <t>PVC100</t>
  </si>
  <si>
    <t>PVC130</t>
  </si>
  <si>
    <t>PVC200</t>
  </si>
  <si>
    <t>PVC250</t>
  </si>
  <si>
    <t>PVC 60HT</t>
  </si>
  <si>
    <t>PVC 80HT</t>
  </si>
  <si>
    <t>Kerdyn Green 80FR</t>
  </si>
  <si>
    <t>Kerdyn Green 115FR</t>
  </si>
  <si>
    <t>Kerdyn Green 180FR</t>
  </si>
  <si>
    <t>! Shear properties in two directions, lowest value used</t>
  </si>
  <si>
    <t>Kerdyn Green 80</t>
  </si>
  <si>
    <t>Kerdyn Green 100</t>
  </si>
  <si>
    <t>Kerdyn Green 115</t>
  </si>
  <si>
    <t>Kerdyn Green 135</t>
  </si>
  <si>
    <t>Kerdyn Green 150</t>
  </si>
  <si>
    <t>Kerdyn Green 200</t>
  </si>
  <si>
    <t>Kerdyn Green 250</t>
  </si>
  <si>
    <t>Kerdyn Green 300</t>
  </si>
  <si>
    <t>BPI</t>
  </si>
  <si>
    <t>InotanPUR</t>
  </si>
  <si>
    <t>Baltek SB.50</t>
  </si>
  <si>
    <t>Baltek SB.80</t>
  </si>
  <si>
    <t>Baltek SB.100</t>
  </si>
  <si>
    <t>Baltek SB.150</t>
  </si>
  <si>
    <t>Balsa</t>
  </si>
  <si>
    <t>! Tensile strength given for polyester/epoxy, value for polyester used</t>
  </si>
  <si>
    <t>Fibre reinforced PUR</t>
  </si>
  <si>
    <t>C70.40</t>
  </si>
  <si>
    <t>C70.48</t>
  </si>
  <si>
    <t>C70.130</t>
  </si>
  <si>
    <t>C70.200</t>
  </si>
  <si>
    <t>C70.250</t>
  </si>
  <si>
    <t>C70.90</t>
  </si>
  <si>
    <t>Comment</t>
  </si>
  <si>
    <t>Category</t>
  </si>
  <si>
    <t>Airex PXc</t>
  </si>
  <si>
    <t>Airex C [PVC]</t>
  </si>
  <si>
    <t>Airex C [PUR]</t>
  </si>
  <si>
    <t>Airex R [PEI]</t>
  </si>
  <si>
    <t>Airex T [PET]</t>
  </si>
  <si>
    <t>Airex R [PVC]</t>
  </si>
  <si>
    <t>Armacell (G/F)R [PET]</t>
  </si>
  <si>
    <t>BASF Elastolit [PUR]</t>
  </si>
  <si>
    <t>Evonik Rohacell [PMI]</t>
  </si>
  <si>
    <t>General Plastics [PUR]</t>
  </si>
  <si>
    <t>Gaugler &amp; Lutz [PUR]</t>
  </si>
  <si>
    <t>Gurit Corecell A [PVC]</t>
  </si>
  <si>
    <t>Gurit Corecell M/S/T [SAN]</t>
  </si>
  <si>
    <t>Gurit G-PET [PET]</t>
  </si>
  <si>
    <t>Gurit PVC [PVC]</t>
  </si>
  <si>
    <t>Gurit Kerdyn Green [PET]</t>
  </si>
  <si>
    <t>BPI InotanPUR [PUR]</t>
  </si>
  <si>
    <t>Airex Baltek [Balsa]</t>
  </si>
  <si>
    <t xml:space="preserve">  Impregnated paper honeycomb (0.025), L Direction</t>
  </si>
  <si>
    <t>Generic</t>
  </si>
  <si>
    <t>Paper honeycomb</t>
  </si>
  <si>
    <t>Impregnated paper</t>
  </si>
  <si>
    <t xml:space="preserve">  Impregnated paper honeycomb (0.035), L Direction</t>
  </si>
  <si>
    <t xml:space="preserve">  Impregnated paper honeycomb (0.05), L Direction</t>
  </si>
  <si>
    <t xml:space="preserve">  PC foam (rigid, closed cell, 0.65)</t>
  </si>
  <si>
    <t>PC foam (rigid, closed cell)</t>
  </si>
  <si>
    <t>PC</t>
  </si>
  <si>
    <t xml:space="preserve">  PC foam (structural, 0.85)</t>
  </si>
  <si>
    <t xml:space="preserve">  PE foam (cross-linked, closed cell, 0.030)</t>
  </si>
  <si>
    <t>PE foam (cross-linked, closed cell)</t>
  </si>
  <si>
    <t>PE</t>
  </si>
  <si>
    <t xml:space="preserve">  PE foam (cross-linked, closed cell, 0.050)</t>
  </si>
  <si>
    <t xml:space="preserve">  PE foam (cross-linked, closed cell, 0.080)</t>
  </si>
  <si>
    <t xml:space="preserve">  PE-HD foam (cross-linked, closed cell, 0.030)</t>
  </si>
  <si>
    <t>PE-HD foam (cross linked, closed cell)</t>
  </si>
  <si>
    <t>PE-HD</t>
  </si>
  <si>
    <t xml:space="preserve">  PE-HD foam (cross-linked, closed cell, 0.060)</t>
  </si>
  <si>
    <t xml:space="preserve">  PE-HD foam (cross-linked, closed cell, 0.080)</t>
  </si>
  <si>
    <t xml:space="preserve">  PE-HD foam (cross-linked, closed cell, 0.115)</t>
  </si>
  <si>
    <t xml:space="preserve">  PE-LD foam (cross-linked, closed cell, 0.018)</t>
  </si>
  <si>
    <t>PE-LD foam (cross-linked, closed cell)</t>
  </si>
  <si>
    <t>PE-LD</t>
  </si>
  <si>
    <t xml:space="preserve">  PE-LD foam (cross-linked, closed cell, 0.024)</t>
  </si>
  <si>
    <t xml:space="preserve">  PE-LD foam (cross-linked, closed cell, 0.029)</t>
  </si>
  <si>
    <t xml:space="preserve">  PE-LD foam (cross-linked, closed cell, 0.033)</t>
  </si>
  <si>
    <t xml:space="preserve">  PE-LD foam (cross-linked, closed cell, 0.045)</t>
  </si>
  <si>
    <t xml:space="preserve">  PE-LD foam (cross-linked, closed cell, 0.060)</t>
  </si>
  <si>
    <t xml:space="preserve">  PE-LD foam (cross-linked, closed cell, 0.070)</t>
  </si>
  <si>
    <t xml:space="preserve">  PES foam (rigid, closed cell, 0.090)</t>
  </si>
  <si>
    <t>PES foam (rigid, closed cell)</t>
  </si>
  <si>
    <t>PES</t>
  </si>
  <si>
    <t xml:space="preserve">  PES foam (rigid, closed cell, 0.200)</t>
  </si>
  <si>
    <t xml:space="preserve">  Phenolic foam (closed cell, 0.035)</t>
  </si>
  <si>
    <t>Phenolic foam (closed cell)</t>
  </si>
  <si>
    <t>Phenol</t>
  </si>
  <si>
    <t xml:space="preserve">  Phenolic foam (closed cell, 0.080)</t>
  </si>
  <si>
    <t xml:space="preserve">  Phenolic foam (closed cell, 0.120)</t>
  </si>
  <si>
    <t xml:space="preserve">  Phenolic foam (closed cell, 0.160)</t>
  </si>
  <si>
    <t xml:space="preserve">  Phenolic foam (closed cell, 0.200)</t>
  </si>
  <si>
    <t xml:space="preserve">  Polycarbonate honeycomb (0.064)</t>
  </si>
  <si>
    <t>PC honeycomb</t>
  </si>
  <si>
    <t xml:space="preserve">  Polycarbonate honeycomb (0.07)</t>
  </si>
  <si>
    <t xml:space="preserve">  Polycarbonate honeycomb (0.08)</t>
  </si>
  <si>
    <t xml:space="preserve">  Polycarbonate honeycomb (0.09)</t>
  </si>
  <si>
    <t xml:space="preserve">  Polyetherimide foam, (closed cell, 0.06)</t>
  </si>
  <si>
    <t>PEI foam (closed cell)</t>
  </si>
  <si>
    <t xml:space="preserve">  Polyetherimide foam, (closed cell, 0.08)</t>
  </si>
  <si>
    <t xml:space="preserve">  Polyetherimide foam, (closed cell, 0.11)</t>
  </si>
  <si>
    <t xml:space="preserve">  Polyethylene terephthalate foam (closed cell, 0.108)</t>
  </si>
  <si>
    <t>PETP foam (closed cell)</t>
  </si>
  <si>
    <t>PETP</t>
  </si>
  <si>
    <t xml:space="preserve">  Polyethylene terephthalate foam (closed cell, 0.15)</t>
  </si>
  <si>
    <t xml:space="preserve">  Polyethylene terephthalate foam (closed cell, 0.24)</t>
  </si>
  <si>
    <t xml:space="preserve">  Polyethylene terephthalate foam (closed cell, 0.32)</t>
  </si>
  <si>
    <t xml:space="preserve">  Polymethacrylimide foam (rigid, 0.051)</t>
  </si>
  <si>
    <t>PMA foam (rigid)</t>
  </si>
  <si>
    <t>PMA</t>
  </si>
  <si>
    <t xml:space="preserve">  Polymethacrylimide foam (rigid, 0.071)</t>
  </si>
  <si>
    <t xml:space="preserve">  Polymethacrylimide foam (rigid, 0.110)</t>
  </si>
  <si>
    <t xml:space="preserve">  Polymethacrylimide foam (rigid, 0.200)</t>
  </si>
  <si>
    <t xml:space="preserve">  Polypropylene honeycomb (0.045)</t>
  </si>
  <si>
    <t>PP honeycomb</t>
  </si>
  <si>
    <t>PP</t>
  </si>
  <si>
    <t xml:space="preserve">  Polypropylene honeycomb (0.06)</t>
  </si>
  <si>
    <t xml:space="preserve">  Polypropylene honeycomb (0.082)</t>
  </si>
  <si>
    <t xml:space="preserve">  Polyurethane filter foam (open cell, 0.019)</t>
  </si>
  <si>
    <t>PU filter foam (open cell)</t>
  </si>
  <si>
    <t xml:space="preserve">  Polyurethane filter foam (open cell, 0.022)</t>
  </si>
  <si>
    <t xml:space="preserve">  Polyurethane filter foam (open cell, 0.030)</t>
  </si>
  <si>
    <t xml:space="preserve">  Polyurethane foam (elastomeric, open cell, 0.024)</t>
  </si>
  <si>
    <t>PU foam (elastomeric, open cell)</t>
  </si>
  <si>
    <t xml:space="preserve">  Polyurethane foam (elastomeric, open cell, 0.028)</t>
  </si>
  <si>
    <t xml:space="preserve">  Polyurethane foam (elastomeric, open cell, 0.032)</t>
  </si>
  <si>
    <t xml:space="preserve">  Polyurethane foam (elastomeric, open cell, 0.065)</t>
  </si>
  <si>
    <t xml:space="preserve">  Polyurethane foam (flexible, closed cell, 0.08)</t>
  </si>
  <si>
    <t>PU foam (flexible, closed cell)</t>
  </si>
  <si>
    <t xml:space="preserve">  Polyurethane foam (flexible, closed cell, 0.16)</t>
  </si>
  <si>
    <t xml:space="preserve">  Polyurethane foam (rigid, closed cell, 0.062)</t>
  </si>
  <si>
    <t>PU foam (rigid, closed cell)</t>
  </si>
  <si>
    <t xml:space="preserve">  Polyurethane foam (rigid, closed cell, 0.08)</t>
  </si>
  <si>
    <t xml:space="preserve">  Polyurethane foam (rigid, closed cell, 0.096)</t>
  </si>
  <si>
    <t xml:space="preserve">  Polyurethane foam (rigid, closed cell, 0.128)</t>
  </si>
  <si>
    <t xml:space="preserve">  Polyurethane foam (rigid, closed cell, 0.16)</t>
  </si>
  <si>
    <t xml:space="preserve">  Polyurethane foam (rigid, closed cell, 0.192)</t>
  </si>
  <si>
    <t xml:space="preserve">  Polyurethane foam (rigid, closed cell, 0.24)</t>
  </si>
  <si>
    <t xml:space="preserve">  Polyurethane foam (rigid, closed cell, 0.3)</t>
  </si>
  <si>
    <t xml:space="preserve">  Polyurethane foam (rigid, closed cell, 0.4)</t>
  </si>
  <si>
    <t xml:space="preserve">  Polyurethane foam (rigid, closed cell, 0.6)</t>
  </si>
  <si>
    <t xml:space="preserve">  Polyurethane microcellular foam (closed cell, 0.35)</t>
  </si>
  <si>
    <t>PU microcellular (closed cell)</t>
  </si>
  <si>
    <t xml:space="preserve">  Polyurethane microcellular foam (closed cell, 0.53)</t>
  </si>
  <si>
    <t xml:space="preserve">  Polyurethane microcellular foam (closed cell, 0.70)</t>
  </si>
  <si>
    <t xml:space="preserve">  Polyurethane microcellular foam (closed cell, 1.05)</t>
  </si>
  <si>
    <t xml:space="preserve">  PP foam (closed cell, 0.020)</t>
  </si>
  <si>
    <t>PP (closed cell)</t>
  </si>
  <si>
    <t xml:space="preserve">  PP foam (closed cell, 0.030)</t>
  </si>
  <si>
    <t xml:space="preserve">  PP foam (closed cell, 0.040)</t>
  </si>
  <si>
    <t xml:space="preserve">  PP foam (closed cell, 0.060)</t>
  </si>
  <si>
    <t xml:space="preserve">  PP foam (structural, 0.6)</t>
  </si>
  <si>
    <t xml:space="preserve">  PS foam (closed cell, 0.020)</t>
  </si>
  <si>
    <t>PS (closed cell)</t>
  </si>
  <si>
    <t>PS</t>
  </si>
  <si>
    <t xml:space="preserve">  PS foam (closed cell, 0.025)</t>
  </si>
  <si>
    <t xml:space="preserve">  PS foam (closed cell, 0.030)</t>
  </si>
  <si>
    <t xml:space="preserve">  PS foam (closed cell, 0.050)</t>
  </si>
  <si>
    <t xml:space="preserve">  PS foam (structural, 0.8)</t>
  </si>
  <si>
    <t xml:space="preserve">  PVC cross-linked foam (rigid, closed cell, AC 0.040)</t>
  </si>
  <si>
    <t>PVC cross-linked (rigid, closed cell)</t>
  </si>
  <si>
    <t xml:space="preserve">  PVC cross-linked foam (rigid, closed cell, AC 0.055)</t>
  </si>
  <si>
    <t xml:space="preserve">  PVC cross-linked foam (rigid, closed cell, AC 0.065)</t>
  </si>
  <si>
    <t xml:space="preserve">  PVC cross-linked foam (rigid, closed cell, AC 0.075)</t>
  </si>
  <si>
    <t xml:space="preserve">  PVC cross-linked foam (rigid, closed cell, AC 0.090)</t>
  </si>
  <si>
    <t xml:space="preserve">  PVC cross-linked foam (rigid, closed cell, DH 0.030)</t>
  </si>
  <si>
    <t xml:space="preserve">  PVC cross-linked foam (rigid, closed cell, DH 0.045)</t>
  </si>
  <si>
    <t xml:space="preserve">  PVC cross-linked foam (rigid, closed cell, DH 0.060)</t>
  </si>
  <si>
    <t xml:space="preserve">  PVC cross-linked foam (rigid, closed cell, DH 0.080)</t>
  </si>
  <si>
    <t xml:space="preserve">  PVC cross-linked foam (rigid, closed cell, DH 0.100)</t>
  </si>
  <si>
    <t xml:space="preserve">  PVC cross-linked foam (rigid, closed cell, DH 0.130)</t>
  </si>
  <si>
    <t xml:space="preserve">  PVC cross-linked foam (rigid, closed cell, DH 0.160)</t>
  </si>
  <si>
    <t xml:space="preserve">  PVC cross-linked foam (rigid, closed cell, DH 0.200)</t>
  </si>
  <si>
    <t xml:space="preserve">  PVC cross-linked foam (rigid, closed cell, DH 0.250)</t>
  </si>
  <si>
    <t xml:space="preserve">  PVC cross-linked foam (rigid, closed cell, KR 0.030)</t>
  </si>
  <si>
    <t xml:space="preserve">  PVC cross-linked foam (rigid, closed cell, KR 0.040)</t>
  </si>
  <si>
    <t xml:space="preserve">  PVC cross-linked foam (rigid, closed cell, KR 0.045)</t>
  </si>
  <si>
    <t xml:space="preserve">  PVC cross-linked foam (rigid, closed cell, KR 0.055)</t>
  </si>
  <si>
    <t xml:space="preserve">  PVC cross-linked foam (rigid, closed cell, KR 0.075)</t>
  </si>
  <si>
    <t xml:space="preserve">  PVC cross-linked foam (rigid, closed cell, KR 0.090)</t>
  </si>
  <si>
    <t xml:space="preserve">  PVC cross-linked foam (rigid, closed cell, KR 0.100)</t>
  </si>
  <si>
    <t xml:space="preserve">  PVC cross-linked foam (rigid, closed cell, KR 0.130)</t>
  </si>
  <si>
    <t xml:space="preserve">  PVC cross-linked foam (rigid, closed cell, KR 0.200)</t>
  </si>
  <si>
    <t xml:space="preserve">  PVC cross-linked foam (rigid, closed cell, KR 0.260)</t>
  </si>
  <si>
    <t xml:space="preserve">  PVC cross-linked foam (rigid, closed cell, KR 0.300)</t>
  </si>
  <si>
    <t xml:space="preserve">  PVC cross-linked foam (rigid, closed cell, KR 0.400)</t>
  </si>
  <si>
    <t xml:space="preserve">  PVC foam (semi-rigid, closed cell, 0.500)</t>
  </si>
  <si>
    <t>PVC foam (semi-rigid, closed cell)</t>
  </si>
  <si>
    <t xml:space="preserve">  PVC foam (semi-rigid, closed cell, 0.700)</t>
  </si>
  <si>
    <t xml:space="preserve">  Styrene acrylonitrile foam (closed cell, 0.055)</t>
  </si>
  <si>
    <t>SAN foam (closed cell)</t>
  </si>
  <si>
    <t xml:space="preserve">  Styrene acrylonitrile foam (closed cell, 0.068)</t>
  </si>
  <si>
    <t xml:space="preserve">  Styrene acrylonitrile foam (closed cell, 0.09)</t>
  </si>
  <si>
    <t xml:space="preserve">  Styrene acrylonitrile foam (closed cell, 0.117)</t>
  </si>
  <si>
    <t xml:space="preserve">  Styrene acrylonitrile foam (closed cell, 0.148)</t>
  </si>
  <si>
    <t xml:space="preserve">  Styrene acrylonitrile foam (closed cell, 0.21)</t>
  </si>
  <si>
    <t xml:space="preserve">  Styrene acrylonitrile foam (closed cell, 0.315)</t>
  </si>
  <si>
    <t>supplier</t>
  </si>
  <si>
    <t>Price (EUR/kg)</t>
  </si>
  <si>
    <t>Density (kg/m^3)</t>
  </si>
  <si>
    <t>Young's modulus (GPa)</t>
  </si>
  <si>
    <t>Shear strength</t>
  </si>
  <si>
    <t>Tensile strength (MPa)</t>
  </si>
  <si>
    <t>Compressive strength (MPa)</t>
  </si>
  <si>
    <t>Shear modulus (GPa)</t>
  </si>
  <si>
    <t>Shear modulus [Mpa]</t>
  </si>
  <si>
    <t>Young's modulus [Mpa]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</si>
</sst>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47" totalsRowShown="0">
  <autoFilter ref="A1:O147" xr:uid="{00000000-0009-0000-0100-000001000000}"/>
  <tableColumns count="15">
    <tableColumn id="1" xr3:uid="{00000000-0010-0000-0000-000001000000}" name="Supplier"/>
    <tableColumn id="2" xr3:uid="{00000000-0010-0000-0000-000002000000}" name="Material"/>
    <tableColumn id="3" xr3:uid="{00000000-0010-0000-0000-000003000000}" name="Category"/>
    <tableColumn id="4" xr3:uid="{00000000-0010-0000-0000-000004000000}" name="Type"/>
    <tableColumn id="11" xr3:uid="{00000000-0010-0000-0000-00000B000000}" name="Min proc. Temp"/>
    <tableColumn id="12" xr3:uid="{00000000-0010-0000-0000-00000C000000}" name="Max proc. Temp"/>
    <tableColumn id="14" xr3:uid="{00000000-0010-0000-0000-00000E000000}" name="Max use temp"/>
    <tableColumn id="15" xr3:uid="{00000000-0010-0000-0000-00000F000000}" name="Max proc pressure [Mpa]"/>
    <tableColumn id="5" xr3:uid="{00000000-0010-0000-0000-000005000000}" name="Density [kg/m3]"/>
    <tableColumn id="6" xr3:uid="{00000000-0010-0000-0000-000006000000}" name="Tensile strength [MPa] " dataDxfId="6"/>
    <tableColumn id="7" xr3:uid="{00000000-0010-0000-0000-000007000000}" name="Compressive strength [MPa]" dataDxfId="5"/>
    <tableColumn id="8" xr3:uid="{00000000-0010-0000-0000-000008000000}" name="Compressive modulus [MPa]" dataDxfId="4"/>
    <tableColumn id="9" xr3:uid="{00000000-0010-0000-0000-000009000000}" name="Shear strength [MPa]" dataDxfId="3"/>
    <tableColumn id="10" xr3:uid="{00000000-0010-0000-0000-00000A000000}" name="Shear modulus [MPa]" dataDxfId="2"/>
    <tableColumn id="13" xr3:uid="{00000000-0010-0000-0000-00000D000000}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4089A1-41FD-4FFC-9458-9B8FC69A8E69}" name="Table2" displayName="Table2" ref="A1:M113" totalsRowShown="0">
  <autoFilter ref="A1:M113" xr:uid="{C3182F72-ACD3-44B6-8ECF-5856F2D55494}"/>
  <tableColumns count="13">
    <tableColumn id="1" xr3:uid="{59C35904-6E50-4582-8C88-24752F991633}" name="Material"/>
    <tableColumn id="2" xr3:uid="{666C48AA-F77C-4118-98B8-19A4DCE61083}" name="supplier"/>
    <tableColumn id="3" xr3:uid="{6A6C7139-2D37-41EB-8ECB-6F024C4DF105}" name="Category"/>
    <tableColumn id="4" xr3:uid="{CD7DF7D5-DC9A-4A55-B7B5-FE20443BA987}" name="Type"/>
    <tableColumn id="5" xr3:uid="{7CD32932-C2D2-4C4B-916F-1400E11A9658}" name="Price (EUR/kg)"/>
    <tableColumn id="6" xr3:uid="{02977745-E677-4FFC-BF77-23F3C2306685}" name="Density (kg/m^3)"/>
    <tableColumn id="7" xr3:uid="{851323BA-B5D8-47B0-9E7A-F3AD66703EE4}" name="Young's modulus (GPa)"/>
    <tableColumn id="13" xr3:uid="{4FB995C3-3C41-4788-8207-B3664AFB6CA2}" name="Young's modulus [Mpa]" dataDxfId="0">
      <calculatedColumnFormula>Table2[[#This Row],[Young''s modulus (GPa)]]*1000</calculatedColumnFormula>
    </tableColumn>
    <tableColumn id="8" xr3:uid="{D7836091-7F04-4FAC-9667-1F45C7654B34}" name="Shear strength"/>
    <tableColumn id="9" xr3:uid="{B1CA92D0-9607-4ADA-93B4-596A88112241}" name="Tensile strength (MPa)"/>
    <tableColumn id="10" xr3:uid="{2EDDF516-9D86-418B-877A-E3322AB211C7}" name="Compressive strength (MPa)"/>
    <tableColumn id="11" xr3:uid="{3C098A0D-7B8B-4D08-8A62-60FF104ADF95}" name="Shear modulus (GPa)"/>
    <tableColumn id="12" xr3:uid="{795E1CD3-ED5C-442E-B00C-279F211F77F9}" name="Shear modulus [Mpa]" dataDxfId="1">
      <calculatedColumnFormula>Table2[[#This Row],[Shear modulus (GPa)]]*1000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7"/>
  <sheetViews>
    <sheetView workbookViewId="0">
      <selection activeCell="B23" sqref="B23"/>
    </sheetView>
  </sheetViews>
  <sheetFormatPr defaultRowHeight="15" x14ac:dyDescent="0.25"/>
  <cols>
    <col min="1" max="1" width="15.140625" bestFit="1" customWidth="1"/>
    <col min="2" max="2" width="18" bestFit="1" customWidth="1"/>
    <col min="3" max="3" width="24.28515625" customWidth="1"/>
    <col min="9" max="9" width="17.28515625" customWidth="1"/>
    <col min="10" max="10" width="23.7109375" customWidth="1"/>
    <col min="11" max="11" width="28.28515625" customWidth="1"/>
    <col min="12" max="12" width="28.5703125" customWidth="1"/>
    <col min="13" max="13" width="21.85546875" customWidth="1"/>
    <col min="14" max="14" width="22.140625" customWidth="1"/>
    <col min="15" max="15" width="68.7109375" bestFit="1" customWidth="1"/>
  </cols>
  <sheetData>
    <row r="1" spans="1:15" x14ac:dyDescent="0.25">
      <c r="A1" t="s">
        <v>2</v>
      </c>
      <c r="B1" t="s">
        <v>0</v>
      </c>
      <c r="C1" t="s">
        <v>182</v>
      </c>
      <c r="D1" t="s">
        <v>1</v>
      </c>
      <c r="E1" t="s">
        <v>19</v>
      </c>
      <c r="F1" t="s">
        <v>20</v>
      </c>
      <c r="G1" t="s">
        <v>27</v>
      </c>
      <c r="H1" t="s">
        <v>79</v>
      </c>
      <c r="I1" t="s">
        <v>10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181</v>
      </c>
    </row>
    <row r="2" spans="1:15" x14ac:dyDescent="0.25">
      <c r="A2" t="s">
        <v>3</v>
      </c>
      <c r="B2" t="s">
        <v>4</v>
      </c>
      <c r="C2" t="s">
        <v>185</v>
      </c>
      <c r="D2" t="s">
        <v>62</v>
      </c>
      <c r="I2">
        <v>60</v>
      </c>
      <c r="J2" s="2">
        <v>0.55000000000000004</v>
      </c>
      <c r="K2" s="2">
        <v>0.45</v>
      </c>
      <c r="L2" s="1">
        <v>25</v>
      </c>
      <c r="M2" s="2">
        <v>0.45</v>
      </c>
      <c r="N2" s="1">
        <v>5</v>
      </c>
    </row>
    <row r="3" spans="1:15" x14ac:dyDescent="0.25">
      <c r="A3" t="s">
        <v>3</v>
      </c>
      <c r="B3" t="s">
        <v>12</v>
      </c>
      <c r="C3" t="s">
        <v>184</v>
      </c>
      <c r="D3" t="s">
        <v>17</v>
      </c>
      <c r="I3">
        <v>60</v>
      </c>
      <c r="J3" s="2">
        <v>1.3</v>
      </c>
      <c r="K3" s="2">
        <v>0.75</v>
      </c>
      <c r="L3" s="1">
        <v>69</v>
      </c>
      <c r="M3" s="2">
        <v>0.85</v>
      </c>
      <c r="N3" s="1">
        <v>22</v>
      </c>
    </row>
    <row r="4" spans="1:15" x14ac:dyDescent="0.25">
      <c r="A4" t="s">
        <v>3</v>
      </c>
      <c r="B4" t="s">
        <v>11</v>
      </c>
      <c r="C4" t="s">
        <v>184</v>
      </c>
      <c r="D4" t="s">
        <v>17</v>
      </c>
      <c r="I4">
        <v>80</v>
      </c>
      <c r="J4" s="2">
        <v>2</v>
      </c>
      <c r="K4" s="2">
        <v>1.1000000000000001</v>
      </c>
      <c r="L4" s="1">
        <v>104</v>
      </c>
      <c r="M4" s="2">
        <v>1.2</v>
      </c>
      <c r="N4" s="1">
        <v>30</v>
      </c>
    </row>
    <row r="5" spans="1:15" x14ac:dyDescent="0.25">
      <c r="A5" t="s">
        <v>3</v>
      </c>
      <c r="B5" t="s">
        <v>175</v>
      </c>
      <c r="C5" t="s">
        <v>184</v>
      </c>
      <c r="D5" t="s">
        <v>17</v>
      </c>
      <c r="I5">
        <v>40</v>
      </c>
      <c r="J5" s="2">
        <v>0.7</v>
      </c>
      <c r="K5" s="2">
        <v>0.45</v>
      </c>
      <c r="L5" s="1">
        <v>41</v>
      </c>
      <c r="M5" s="2">
        <v>0.45</v>
      </c>
      <c r="N5" s="1">
        <v>13</v>
      </c>
    </row>
    <row r="6" spans="1:15" x14ac:dyDescent="0.25">
      <c r="A6" t="s">
        <v>3</v>
      </c>
      <c r="B6" t="s">
        <v>176</v>
      </c>
      <c r="C6" t="s">
        <v>184</v>
      </c>
      <c r="D6" t="s">
        <v>17</v>
      </c>
      <c r="I6">
        <v>48</v>
      </c>
      <c r="J6" s="2">
        <v>0.95</v>
      </c>
      <c r="K6" s="2">
        <v>0.6</v>
      </c>
      <c r="L6" s="1">
        <v>48</v>
      </c>
      <c r="M6" s="2">
        <v>0.55000000000000004</v>
      </c>
      <c r="N6" s="1">
        <v>16</v>
      </c>
    </row>
    <row r="7" spans="1:15" x14ac:dyDescent="0.25">
      <c r="A7" t="s">
        <v>3</v>
      </c>
      <c r="B7" t="s">
        <v>12</v>
      </c>
      <c r="C7" t="s">
        <v>184</v>
      </c>
      <c r="D7" t="s">
        <v>17</v>
      </c>
      <c r="I7">
        <v>60</v>
      </c>
      <c r="J7" s="2">
        <v>1.3</v>
      </c>
      <c r="K7" s="2">
        <v>0.9</v>
      </c>
      <c r="L7" s="1">
        <v>69</v>
      </c>
      <c r="M7" s="2">
        <v>0.85</v>
      </c>
      <c r="N7" s="1">
        <v>22</v>
      </c>
    </row>
    <row r="8" spans="1:15" x14ac:dyDescent="0.25">
      <c r="A8" t="s">
        <v>3</v>
      </c>
      <c r="B8" t="s">
        <v>11</v>
      </c>
      <c r="C8" t="s">
        <v>184</v>
      </c>
      <c r="D8" t="s">
        <v>17</v>
      </c>
      <c r="I8">
        <v>80</v>
      </c>
      <c r="J8" s="2">
        <v>2</v>
      </c>
      <c r="K8" s="2">
        <v>1.45</v>
      </c>
      <c r="L8" s="1">
        <v>104</v>
      </c>
      <c r="M8" s="2">
        <v>1.2</v>
      </c>
      <c r="N8" s="1">
        <v>30</v>
      </c>
    </row>
    <row r="9" spans="1:15" x14ac:dyDescent="0.25">
      <c r="A9" t="s">
        <v>3</v>
      </c>
      <c r="B9" t="s">
        <v>180</v>
      </c>
      <c r="C9" t="s">
        <v>184</v>
      </c>
      <c r="D9" t="s">
        <v>17</v>
      </c>
      <c r="I9">
        <v>100</v>
      </c>
      <c r="J9" s="2">
        <v>2.7</v>
      </c>
      <c r="K9" s="2">
        <v>2</v>
      </c>
      <c r="L9" s="1">
        <v>130</v>
      </c>
      <c r="M9" s="2">
        <v>1.7</v>
      </c>
      <c r="N9" s="1">
        <v>40</v>
      </c>
    </row>
    <row r="10" spans="1:15" x14ac:dyDescent="0.25">
      <c r="A10" t="s">
        <v>3</v>
      </c>
      <c r="B10" t="s">
        <v>177</v>
      </c>
      <c r="C10" t="s">
        <v>184</v>
      </c>
      <c r="D10" t="s">
        <v>17</v>
      </c>
      <c r="I10">
        <v>130</v>
      </c>
      <c r="J10" s="2">
        <v>4</v>
      </c>
      <c r="K10" s="2">
        <v>3</v>
      </c>
      <c r="L10" s="1">
        <v>170</v>
      </c>
      <c r="M10" s="2">
        <v>2.4</v>
      </c>
      <c r="N10" s="1">
        <v>54</v>
      </c>
    </row>
    <row r="11" spans="1:15" x14ac:dyDescent="0.25">
      <c r="A11" t="s">
        <v>3</v>
      </c>
      <c r="B11" t="s">
        <v>178</v>
      </c>
      <c r="C11" t="s">
        <v>184</v>
      </c>
      <c r="D11" t="s">
        <v>17</v>
      </c>
      <c r="I11">
        <v>200</v>
      </c>
      <c r="J11" s="2">
        <v>6</v>
      </c>
      <c r="K11" s="2">
        <v>5.2</v>
      </c>
      <c r="L11" s="1">
        <v>280</v>
      </c>
      <c r="M11" s="2">
        <v>3.5</v>
      </c>
      <c r="N11" s="1">
        <v>75</v>
      </c>
    </row>
    <row r="12" spans="1:15" x14ac:dyDescent="0.25">
      <c r="A12" t="s">
        <v>3</v>
      </c>
      <c r="B12" t="s">
        <v>179</v>
      </c>
      <c r="C12" t="s">
        <v>184</v>
      </c>
      <c r="D12" t="s">
        <v>17</v>
      </c>
      <c r="I12">
        <v>250</v>
      </c>
      <c r="J12" s="2">
        <v>7.5</v>
      </c>
      <c r="K12" s="2">
        <v>6.6</v>
      </c>
      <c r="L12" s="1">
        <v>350</v>
      </c>
      <c r="M12" s="2">
        <v>4.7</v>
      </c>
      <c r="N12" s="1">
        <v>95</v>
      </c>
    </row>
    <row r="13" spans="1:15" x14ac:dyDescent="0.25">
      <c r="A13" t="s">
        <v>3</v>
      </c>
      <c r="B13" t="s">
        <v>13</v>
      </c>
      <c r="C13" t="s">
        <v>184</v>
      </c>
      <c r="D13" t="s">
        <v>17</v>
      </c>
      <c r="I13">
        <v>60</v>
      </c>
      <c r="J13" s="2">
        <v>1.5</v>
      </c>
      <c r="K13" s="2">
        <v>0.95</v>
      </c>
      <c r="L13" s="1">
        <v>70</v>
      </c>
      <c r="M13" s="2">
        <v>0.93</v>
      </c>
      <c r="N13" s="1">
        <v>21.5</v>
      </c>
    </row>
    <row r="14" spans="1:15" x14ac:dyDescent="0.25">
      <c r="A14" t="s">
        <v>3</v>
      </c>
      <c r="B14" t="s">
        <v>14</v>
      </c>
      <c r="C14" t="s">
        <v>184</v>
      </c>
      <c r="D14" t="s">
        <v>17</v>
      </c>
      <c r="I14">
        <v>80</v>
      </c>
      <c r="J14" s="2">
        <v>2.2000000000000002</v>
      </c>
      <c r="K14" s="2">
        <v>1.5</v>
      </c>
      <c r="L14" s="1">
        <v>102</v>
      </c>
      <c r="M14" s="2">
        <v>1.35</v>
      </c>
      <c r="N14" s="1">
        <v>30</v>
      </c>
    </row>
    <row r="15" spans="1:15" x14ac:dyDescent="0.25">
      <c r="A15" t="s">
        <v>3</v>
      </c>
      <c r="B15" t="s">
        <v>15</v>
      </c>
      <c r="C15" t="s">
        <v>184</v>
      </c>
      <c r="D15" t="s">
        <v>17</v>
      </c>
      <c r="I15">
        <v>60</v>
      </c>
      <c r="J15" s="2">
        <v>2.5</v>
      </c>
      <c r="K15" s="2">
        <v>0.95</v>
      </c>
      <c r="L15" s="1">
        <v>70</v>
      </c>
      <c r="M15" s="2">
        <v>0.93</v>
      </c>
      <c r="N15" s="1">
        <v>21.5</v>
      </c>
    </row>
    <row r="16" spans="1:15" x14ac:dyDescent="0.25">
      <c r="A16" t="s">
        <v>3</v>
      </c>
      <c r="B16" t="s">
        <v>16</v>
      </c>
      <c r="C16" t="s">
        <v>184</v>
      </c>
      <c r="D16" t="s">
        <v>17</v>
      </c>
      <c r="I16">
        <v>80</v>
      </c>
      <c r="J16" s="2">
        <v>2.2000000000000002</v>
      </c>
      <c r="K16" s="2">
        <v>1.5</v>
      </c>
      <c r="L16" s="1">
        <v>102</v>
      </c>
      <c r="M16" s="2">
        <v>1.35</v>
      </c>
      <c r="N16" s="1">
        <v>30</v>
      </c>
    </row>
    <row r="17" spans="1:15" x14ac:dyDescent="0.25">
      <c r="A17" t="s">
        <v>3</v>
      </c>
      <c r="B17" t="s">
        <v>21</v>
      </c>
      <c r="C17" t="s">
        <v>186</v>
      </c>
      <c r="D17" t="s">
        <v>18</v>
      </c>
      <c r="E17">
        <v>-194</v>
      </c>
      <c r="F17">
        <v>160</v>
      </c>
      <c r="I17">
        <v>60</v>
      </c>
      <c r="J17" s="2">
        <v>1.7</v>
      </c>
      <c r="K17" s="2">
        <v>0.7</v>
      </c>
      <c r="L17" s="1">
        <v>46</v>
      </c>
      <c r="M17" s="2">
        <v>0.8</v>
      </c>
      <c r="N17" s="1">
        <v>18</v>
      </c>
    </row>
    <row r="18" spans="1:15" x14ac:dyDescent="0.25">
      <c r="A18" t="s">
        <v>3</v>
      </c>
      <c r="B18" t="s">
        <v>22</v>
      </c>
      <c r="C18" t="s">
        <v>186</v>
      </c>
      <c r="D18" t="s">
        <v>18</v>
      </c>
      <c r="E18">
        <v>-194</v>
      </c>
      <c r="F18">
        <v>160</v>
      </c>
      <c r="I18">
        <v>80</v>
      </c>
      <c r="J18" s="2">
        <v>2</v>
      </c>
      <c r="K18" s="2">
        <v>1.1000000000000001</v>
      </c>
      <c r="L18" s="1">
        <v>62</v>
      </c>
      <c r="M18" s="2">
        <v>1.1000000000000001</v>
      </c>
      <c r="N18" s="1">
        <v>23</v>
      </c>
    </row>
    <row r="19" spans="1:15" x14ac:dyDescent="0.25">
      <c r="A19" t="s">
        <v>3</v>
      </c>
      <c r="B19" t="s">
        <v>23</v>
      </c>
      <c r="C19" t="s">
        <v>186</v>
      </c>
      <c r="D19" t="s">
        <v>18</v>
      </c>
      <c r="E19">
        <v>-194</v>
      </c>
      <c r="F19">
        <v>160</v>
      </c>
      <c r="I19">
        <v>110</v>
      </c>
      <c r="J19" s="2">
        <v>2.2000000000000002</v>
      </c>
      <c r="K19" s="2">
        <v>1.4</v>
      </c>
      <c r="L19" s="1">
        <v>83</v>
      </c>
      <c r="M19" s="2">
        <v>1.4</v>
      </c>
      <c r="N19" s="1">
        <v>30</v>
      </c>
    </row>
    <row r="20" spans="1:15" x14ac:dyDescent="0.25">
      <c r="A20" t="s">
        <v>3</v>
      </c>
      <c r="B20" t="s">
        <v>24</v>
      </c>
      <c r="C20" t="s">
        <v>187</v>
      </c>
      <c r="D20" t="s">
        <v>32</v>
      </c>
      <c r="F20">
        <v>150</v>
      </c>
      <c r="I20">
        <v>100</v>
      </c>
      <c r="J20" s="2">
        <v>2</v>
      </c>
      <c r="K20" s="2">
        <v>1.2</v>
      </c>
      <c r="L20" s="1">
        <v>110</v>
      </c>
      <c r="M20" s="2">
        <v>0.8</v>
      </c>
      <c r="N20" s="1">
        <v>17.5</v>
      </c>
      <c r="O20" t="s">
        <v>26</v>
      </c>
    </row>
    <row r="21" spans="1:15" x14ac:dyDescent="0.25">
      <c r="A21" t="s">
        <v>3</v>
      </c>
      <c r="B21" t="s">
        <v>25</v>
      </c>
      <c r="C21" t="s">
        <v>187</v>
      </c>
      <c r="D21" t="s">
        <v>32</v>
      </c>
      <c r="F21">
        <v>150</v>
      </c>
      <c r="I21">
        <v>110</v>
      </c>
      <c r="J21" s="2">
        <v>2.2999999999999998</v>
      </c>
      <c r="K21" s="2">
        <v>1.6</v>
      </c>
      <c r="L21" s="1">
        <v>120</v>
      </c>
      <c r="M21" s="2">
        <v>0.9</v>
      </c>
      <c r="N21" s="1">
        <v>22</v>
      </c>
    </row>
    <row r="22" spans="1:15" x14ac:dyDescent="0.25">
      <c r="A22" t="s">
        <v>3</v>
      </c>
      <c r="B22" t="s">
        <v>28</v>
      </c>
      <c r="C22" t="s">
        <v>187</v>
      </c>
      <c r="D22" t="s">
        <v>32</v>
      </c>
      <c r="F22">
        <v>150</v>
      </c>
      <c r="G22">
        <v>100</v>
      </c>
      <c r="I22">
        <v>65</v>
      </c>
      <c r="J22" s="2">
        <v>1.5</v>
      </c>
      <c r="K22" s="2">
        <v>0.8</v>
      </c>
      <c r="L22" s="1">
        <v>50</v>
      </c>
      <c r="M22" s="2">
        <v>0.46</v>
      </c>
      <c r="N22" s="1">
        <v>12</v>
      </c>
    </row>
    <row r="23" spans="1:15" x14ac:dyDescent="0.25">
      <c r="A23" t="s">
        <v>3</v>
      </c>
      <c r="B23" t="s">
        <v>29</v>
      </c>
      <c r="C23" t="s">
        <v>187</v>
      </c>
      <c r="D23" t="s">
        <v>32</v>
      </c>
      <c r="I23">
        <v>110</v>
      </c>
      <c r="J23" s="2">
        <v>2.2000000000000002</v>
      </c>
      <c r="K23" s="2">
        <v>1.4</v>
      </c>
      <c r="L23" s="1">
        <v>80</v>
      </c>
      <c r="M23" s="2">
        <v>0.8</v>
      </c>
      <c r="N23" s="1">
        <v>20</v>
      </c>
    </row>
    <row r="24" spans="1:15" x14ac:dyDescent="0.25">
      <c r="A24" t="s">
        <v>3</v>
      </c>
      <c r="B24" t="s">
        <v>30</v>
      </c>
      <c r="C24" t="s">
        <v>187</v>
      </c>
      <c r="D24" t="s">
        <v>32</v>
      </c>
      <c r="I24">
        <v>150</v>
      </c>
      <c r="J24" s="2">
        <v>2.7</v>
      </c>
      <c r="K24" s="2">
        <v>2.2000000000000002</v>
      </c>
      <c r="L24" s="1">
        <v>105</v>
      </c>
      <c r="M24" s="2">
        <v>1.2</v>
      </c>
      <c r="N24" s="1">
        <v>30</v>
      </c>
    </row>
    <row r="25" spans="1:15" x14ac:dyDescent="0.25">
      <c r="A25" t="s">
        <v>3</v>
      </c>
      <c r="B25" t="s">
        <v>31</v>
      </c>
      <c r="C25" t="s">
        <v>187</v>
      </c>
      <c r="D25" t="s">
        <v>32</v>
      </c>
      <c r="I25">
        <v>210</v>
      </c>
      <c r="J25" s="2">
        <v>3</v>
      </c>
      <c r="K25" s="2">
        <v>3.8</v>
      </c>
      <c r="L25" s="1">
        <v>170</v>
      </c>
      <c r="M25" s="2">
        <v>1.85</v>
      </c>
      <c r="N25" s="1">
        <v>50</v>
      </c>
    </row>
    <row r="26" spans="1:15" x14ac:dyDescent="0.25">
      <c r="A26" t="s">
        <v>3</v>
      </c>
      <c r="B26" t="s">
        <v>38</v>
      </c>
      <c r="C26" t="s">
        <v>187</v>
      </c>
      <c r="D26" t="s">
        <v>32</v>
      </c>
      <c r="I26">
        <v>65</v>
      </c>
      <c r="J26" s="2">
        <v>1.5</v>
      </c>
      <c r="K26" s="2">
        <v>0.85</v>
      </c>
      <c r="L26" s="1">
        <v>55</v>
      </c>
      <c r="M26" s="2">
        <v>0.55000000000000004</v>
      </c>
      <c r="N26" s="1">
        <v>14</v>
      </c>
      <c r="O26" t="s">
        <v>39</v>
      </c>
    </row>
    <row r="27" spans="1:15" x14ac:dyDescent="0.25">
      <c r="A27" t="s">
        <v>3</v>
      </c>
      <c r="B27" t="s">
        <v>33</v>
      </c>
      <c r="C27" t="s">
        <v>187</v>
      </c>
      <c r="D27" t="s">
        <v>32</v>
      </c>
      <c r="I27">
        <v>85</v>
      </c>
      <c r="J27" s="2">
        <v>1.9</v>
      </c>
      <c r="K27" s="2">
        <v>1.3</v>
      </c>
      <c r="L27" s="1">
        <v>75</v>
      </c>
      <c r="M27" s="2">
        <v>0.72</v>
      </c>
      <c r="N27" s="1">
        <v>19.5</v>
      </c>
    </row>
    <row r="28" spans="1:15" x14ac:dyDescent="0.25">
      <c r="A28" t="s">
        <v>3</v>
      </c>
      <c r="B28" t="s">
        <v>34</v>
      </c>
      <c r="C28" t="s">
        <v>187</v>
      </c>
      <c r="D28" t="s">
        <v>32</v>
      </c>
      <c r="I28">
        <v>100</v>
      </c>
      <c r="J28" s="2">
        <v>2.2999999999999998</v>
      </c>
      <c r="K28" s="2">
        <v>1.75</v>
      </c>
      <c r="L28" s="1">
        <v>90</v>
      </c>
      <c r="M28" s="2">
        <v>0.9</v>
      </c>
      <c r="N28" s="1">
        <v>23</v>
      </c>
    </row>
    <row r="29" spans="1:15" x14ac:dyDescent="0.25">
      <c r="A29" t="s">
        <v>3</v>
      </c>
      <c r="B29" t="s">
        <v>35</v>
      </c>
      <c r="C29" t="s">
        <v>187</v>
      </c>
      <c r="D29" t="s">
        <v>32</v>
      </c>
      <c r="I29">
        <v>135</v>
      </c>
      <c r="J29" s="2">
        <v>2.6</v>
      </c>
      <c r="K29" s="2">
        <v>2.4</v>
      </c>
      <c r="L29" s="1">
        <v>140</v>
      </c>
      <c r="M29" s="2">
        <v>1.3</v>
      </c>
      <c r="N29" s="1">
        <v>30</v>
      </c>
    </row>
    <row r="30" spans="1:15" x14ac:dyDescent="0.25">
      <c r="A30" t="s">
        <v>3</v>
      </c>
      <c r="B30" t="s">
        <v>36</v>
      </c>
      <c r="C30" t="s">
        <v>187</v>
      </c>
      <c r="D30" t="s">
        <v>32</v>
      </c>
      <c r="I30">
        <v>210</v>
      </c>
      <c r="J30" s="2">
        <v>3.1</v>
      </c>
      <c r="K30" s="2">
        <v>3.8</v>
      </c>
      <c r="L30" s="1">
        <v>180</v>
      </c>
      <c r="M30" s="2">
        <v>2</v>
      </c>
      <c r="N30" s="1">
        <v>50</v>
      </c>
    </row>
    <row r="31" spans="1:15" x14ac:dyDescent="0.25">
      <c r="A31" t="s">
        <v>3</v>
      </c>
      <c r="B31" t="s">
        <v>37</v>
      </c>
      <c r="C31" t="s">
        <v>187</v>
      </c>
      <c r="D31" t="s">
        <v>32</v>
      </c>
      <c r="I31">
        <v>320</v>
      </c>
      <c r="J31" s="2">
        <v>4.5</v>
      </c>
      <c r="K31" s="2">
        <v>7.1</v>
      </c>
      <c r="L31" s="1">
        <v>280</v>
      </c>
      <c r="M31" s="2">
        <v>3.5</v>
      </c>
      <c r="N31" s="1">
        <v>110</v>
      </c>
    </row>
    <row r="32" spans="1:15" x14ac:dyDescent="0.25">
      <c r="A32" t="s">
        <v>3</v>
      </c>
      <c r="B32" t="s">
        <v>40</v>
      </c>
      <c r="C32" t="s">
        <v>183</v>
      </c>
      <c r="D32" t="s">
        <v>174</v>
      </c>
      <c r="I32">
        <v>240</v>
      </c>
      <c r="J32" s="2">
        <f>Table1[[#This Row],[Shear strength '[MPa']]]*SQRT(2)</f>
        <v>2.9698484809835</v>
      </c>
      <c r="K32" s="2">
        <v>2.6</v>
      </c>
      <c r="L32" s="1">
        <v>56</v>
      </c>
      <c r="M32" s="2">
        <v>2.1</v>
      </c>
      <c r="N32" s="1">
        <v>63</v>
      </c>
      <c r="O32" t="s">
        <v>44</v>
      </c>
    </row>
    <row r="33" spans="1:14" x14ac:dyDescent="0.25">
      <c r="A33" t="s">
        <v>3</v>
      </c>
      <c r="B33" t="s">
        <v>41</v>
      </c>
      <c r="C33" t="s">
        <v>183</v>
      </c>
      <c r="D33" t="s">
        <v>174</v>
      </c>
      <c r="I33">
        <v>320</v>
      </c>
      <c r="J33" s="2">
        <f>Table1[[#This Row],[Shear strength '[MPa']]]*SQRT(2)</f>
        <v>4.9497474683058327</v>
      </c>
      <c r="K33" s="2">
        <v>5.0999999999999996</v>
      </c>
      <c r="L33" s="1">
        <v>179</v>
      </c>
      <c r="M33" s="2">
        <v>3.5</v>
      </c>
      <c r="N33" s="1">
        <v>122</v>
      </c>
    </row>
    <row r="34" spans="1:14" x14ac:dyDescent="0.25">
      <c r="A34" t="s">
        <v>3</v>
      </c>
      <c r="B34" t="s">
        <v>42</v>
      </c>
      <c r="C34" t="s">
        <v>183</v>
      </c>
      <c r="D34" t="s">
        <v>174</v>
      </c>
      <c r="I34">
        <v>385</v>
      </c>
      <c r="J34" s="2">
        <f>Table1[[#This Row],[Shear strength '[MPa']]]*SQRT(2)</f>
        <v>6.7882250993908562</v>
      </c>
      <c r="K34" s="2">
        <v>7.8</v>
      </c>
      <c r="L34" s="1">
        <v>277</v>
      </c>
      <c r="M34" s="2">
        <v>4.8</v>
      </c>
      <c r="N34" s="1">
        <v>170</v>
      </c>
    </row>
    <row r="35" spans="1:14" x14ac:dyDescent="0.25">
      <c r="A35" t="s">
        <v>3</v>
      </c>
      <c r="B35" t="s">
        <v>43</v>
      </c>
      <c r="C35" t="s">
        <v>183</v>
      </c>
      <c r="D35" t="s">
        <v>174</v>
      </c>
      <c r="I35">
        <v>420</v>
      </c>
      <c r="J35" s="2">
        <f>Table1[[#This Row],[Shear strength '[MPa']]]*SQRT(2)</f>
        <v>7.7781745930520234</v>
      </c>
      <c r="K35" s="2">
        <v>9.5</v>
      </c>
      <c r="L35" s="1">
        <v>326</v>
      </c>
      <c r="M35" s="2">
        <v>5.5</v>
      </c>
      <c r="N35" s="1">
        <v>193</v>
      </c>
    </row>
    <row r="36" spans="1:14" x14ac:dyDescent="0.25">
      <c r="A36" t="s">
        <v>3</v>
      </c>
      <c r="B36" t="s">
        <v>45</v>
      </c>
      <c r="C36" t="s">
        <v>188</v>
      </c>
      <c r="D36" t="s">
        <v>17</v>
      </c>
      <c r="E36">
        <v>0</v>
      </c>
      <c r="F36">
        <v>0</v>
      </c>
      <c r="G36">
        <v>0</v>
      </c>
      <c r="I36">
        <v>60</v>
      </c>
      <c r="J36" s="2">
        <v>0.9</v>
      </c>
      <c r="K36" s="2">
        <v>0.38</v>
      </c>
      <c r="L36" s="1">
        <v>30</v>
      </c>
      <c r="M36" s="2">
        <v>0.5</v>
      </c>
      <c r="N36" s="1">
        <v>11</v>
      </c>
    </row>
    <row r="37" spans="1:14" x14ac:dyDescent="0.25">
      <c r="A37" t="s">
        <v>3</v>
      </c>
      <c r="B37" t="s">
        <v>46</v>
      </c>
      <c r="C37" t="s">
        <v>188</v>
      </c>
      <c r="D37" t="s">
        <v>17</v>
      </c>
      <c r="E37">
        <v>0</v>
      </c>
      <c r="F37">
        <v>0</v>
      </c>
      <c r="G37">
        <v>0</v>
      </c>
      <c r="I37">
        <v>90</v>
      </c>
      <c r="J37" s="2">
        <v>1.4</v>
      </c>
      <c r="K37" s="2">
        <v>0.9</v>
      </c>
      <c r="L37" s="1">
        <v>56</v>
      </c>
      <c r="M37" s="2">
        <v>1</v>
      </c>
      <c r="N37" s="1">
        <v>21</v>
      </c>
    </row>
    <row r="38" spans="1:14" x14ac:dyDescent="0.25">
      <c r="A38" t="s">
        <v>3</v>
      </c>
      <c r="B38" t="s">
        <v>47</v>
      </c>
      <c r="C38" t="s">
        <v>188</v>
      </c>
      <c r="D38" t="s">
        <v>17</v>
      </c>
      <c r="E38">
        <v>0</v>
      </c>
      <c r="F38">
        <v>0</v>
      </c>
      <c r="G38">
        <v>0</v>
      </c>
      <c r="I38">
        <v>140</v>
      </c>
      <c r="J38" s="2">
        <v>2.4</v>
      </c>
      <c r="K38" s="2">
        <v>1.6</v>
      </c>
      <c r="L38" s="1">
        <v>110</v>
      </c>
      <c r="M38" s="2">
        <v>1.85</v>
      </c>
      <c r="N38" s="1">
        <v>37</v>
      </c>
    </row>
    <row r="39" spans="1:14" x14ac:dyDescent="0.25">
      <c r="A39" t="s">
        <v>48</v>
      </c>
      <c r="B39" t="s">
        <v>49</v>
      </c>
      <c r="C39" t="s">
        <v>189</v>
      </c>
      <c r="D39" t="s">
        <v>32</v>
      </c>
      <c r="I39">
        <v>70</v>
      </c>
      <c r="J39" s="2">
        <v>1.6</v>
      </c>
      <c r="K39" s="2">
        <v>0.8</v>
      </c>
      <c r="L39" s="1">
        <v>30</v>
      </c>
      <c r="M39" s="2">
        <v>0.55000000000000004</v>
      </c>
      <c r="N39" s="1">
        <v>14</v>
      </c>
    </row>
    <row r="40" spans="1:14" x14ac:dyDescent="0.25">
      <c r="A40" t="s">
        <v>48</v>
      </c>
      <c r="B40" t="s">
        <v>50</v>
      </c>
      <c r="C40" t="s">
        <v>189</v>
      </c>
      <c r="D40" t="s">
        <v>32</v>
      </c>
      <c r="I40">
        <v>100</v>
      </c>
      <c r="J40" s="2">
        <v>2.4</v>
      </c>
      <c r="K40" s="2">
        <v>1.5</v>
      </c>
      <c r="L40" s="1">
        <v>70</v>
      </c>
      <c r="M40" s="2">
        <v>0.85</v>
      </c>
      <c r="N40" s="1">
        <v>20</v>
      </c>
    </row>
    <row r="41" spans="1:14" x14ac:dyDescent="0.25">
      <c r="A41" t="s">
        <v>48</v>
      </c>
      <c r="B41" t="s">
        <v>51</v>
      </c>
      <c r="C41" t="s">
        <v>189</v>
      </c>
      <c r="D41" t="s">
        <v>32</v>
      </c>
      <c r="I41">
        <v>150</v>
      </c>
      <c r="J41" s="2">
        <v>3.4</v>
      </c>
      <c r="K41" s="2">
        <v>2.6</v>
      </c>
      <c r="L41" s="1">
        <v>105</v>
      </c>
      <c r="M41" s="2">
        <v>1.3</v>
      </c>
      <c r="N41" s="1">
        <v>40</v>
      </c>
    </row>
    <row r="42" spans="1:14" x14ac:dyDescent="0.25">
      <c r="A42" t="s">
        <v>48</v>
      </c>
      <c r="B42" t="s">
        <v>52</v>
      </c>
      <c r="C42" t="s">
        <v>189</v>
      </c>
      <c r="D42" t="s">
        <v>32</v>
      </c>
      <c r="E42">
        <v>0</v>
      </c>
      <c r="F42">
        <v>0</v>
      </c>
      <c r="G42">
        <v>0</v>
      </c>
      <c r="I42">
        <v>70</v>
      </c>
      <c r="J42" s="2">
        <v>1.8</v>
      </c>
      <c r="K42" s="2">
        <v>0.75</v>
      </c>
      <c r="L42" s="1">
        <v>40</v>
      </c>
      <c r="M42" s="2">
        <v>0.5</v>
      </c>
      <c r="N42" s="1">
        <v>13</v>
      </c>
    </row>
    <row r="43" spans="1:14" x14ac:dyDescent="0.25">
      <c r="A43" t="s">
        <v>48</v>
      </c>
      <c r="B43" t="s">
        <v>53</v>
      </c>
      <c r="C43" t="s">
        <v>189</v>
      </c>
      <c r="D43" t="s">
        <v>32</v>
      </c>
      <c r="E43">
        <v>0</v>
      </c>
      <c r="F43">
        <v>0</v>
      </c>
      <c r="G43">
        <v>0</v>
      </c>
      <c r="I43">
        <v>80</v>
      </c>
      <c r="J43" s="2">
        <v>2</v>
      </c>
      <c r="K43" s="2">
        <v>1</v>
      </c>
      <c r="L43" s="1">
        <v>57</v>
      </c>
      <c r="M43" s="2">
        <v>0.6</v>
      </c>
      <c r="N43" s="1">
        <v>16</v>
      </c>
    </row>
    <row r="44" spans="1:14" x14ac:dyDescent="0.25">
      <c r="A44" t="s">
        <v>48</v>
      </c>
      <c r="B44" t="s">
        <v>54</v>
      </c>
      <c r="C44" t="s">
        <v>189</v>
      </c>
      <c r="D44" t="s">
        <v>32</v>
      </c>
      <c r="E44">
        <v>0</v>
      </c>
      <c r="F44">
        <v>0</v>
      </c>
      <c r="G44">
        <v>0</v>
      </c>
      <c r="I44">
        <v>100</v>
      </c>
      <c r="J44" s="2">
        <v>2.5</v>
      </c>
      <c r="K44" s="2">
        <v>1.5</v>
      </c>
      <c r="L44" s="1">
        <v>55</v>
      </c>
      <c r="M44" s="2">
        <v>0.75</v>
      </c>
      <c r="N44" s="1">
        <v>21</v>
      </c>
    </row>
    <row r="45" spans="1:14" x14ac:dyDescent="0.25">
      <c r="A45" t="s">
        <v>48</v>
      </c>
      <c r="B45" t="s">
        <v>55</v>
      </c>
      <c r="C45" t="s">
        <v>189</v>
      </c>
      <c r="D45" t="s">
        <v>32</v>
      </c>
      <c r="E45">
        <v>0</v>
      </c>
      <c r="F45">
        <v>0</v>
      </c>
      <c r="G45">
        <v>0</v>
      </c>
      <c r="I45">
        <v>115</v>
      </c>
      <c r="J45" s="2">
        <v>2.9</v>
      </c>
      <c r="K45" s="2">
        <v>1.8</v>
      </c>
      <c r="L45" s="1">
        <v>90</v>
      </c>
      <c r="M45" s="2">
        <v>0.95</v>
      </c>
      <c r="N45" s="1">
        <v>26</v>
      </c>
    </row>
    <row r="46" spans="1:14" x14ac:dyDescent="0.25">
      <c r="A46" t="s">
        <v>48</v>
      </c>
      <c r="B46" t="s">
        <v>56</v>
      </c>
      <c r="C46" t="s">
        <v>189</v>
      </c>
      <c r="D46" t="s">
        <v>32</v>
      </c>
      <c r="E46">
        <v>0</v>
      </c>
      <c r="F46">
        <v>0</v>
      </c>
      <c r="G46">
        <v>0</v>
      </c>
      <c r="I46">
        <v>135</v>
      </c>
      <c r="J46" s="2">
        <v>3</v>
      </c>
      <c r="K46" s="2">
        <v>2.2999999999999998</v>
      </c>
      <c r="L46" s="1">
        <v>105</v>
      </c>
      <c r="M46" s="2">
        <v>1.2</v>
      </c>
      <c r="N46" s="1">
        <v>35</v>
      </c>
    </row>
    <row r="47" spans="1:14" x14ac:dyDescent="0.25">
      <c r="A47" t="s">
        <v>48</v>
      </c>
      <c r="B47" t="s">
        <v>57</v>
      </c>
      <c r="C47" t="s">
        <v>189</v>
      </c>
      <c r="D47" t="s">
        <v>32</v>
      </c>
      <c r="E47">
        <v>0</v>
      </c>
      <c r="F47">
        <v>0</v>
      </c>
      <c r="G47">
        <v>0</v>
      </c>
      <c r="I47">
        <v>150</v>
      </c>
      <c r="J47" s="2">
        <v>3.3</v>
      </c>
      <c r="K47" s="2">
        <v>2.6</v>
      </c>
      <c r="L47" s="1">
        <v>120</v>
      </c>
      <c r="M47" s="2">
        <v>1.35</v>
      </c>
      <c r="N47" s="1">
        <v>37</v>
      </c>
    </row>
    <row r="48" spans="1:14" x14ac:dyDescent="0.25">
      <c r="A48" t="s">
        <v>48</v>
      </c>
      <c r="B48" t="s">
        <v>58</v>
      </c>
      <c r="C48" t="s">
        <v>189</v>
      </c>
      <c r="D48" t="s">
        <v>32</v>
      </c>
      <c r="E48">
        <v>0</v>
      </c>
      <c r="F48">
        <v>0</v>
      </c>
      <c r="G48">
        <v>0</v>
      </c>
      <c r="I48">
        <v>200</v>
      </c>
      <c r="J48" s="2">
        <v>3.9</v>
      </c>
      <c r="K48" s="2">
        <v>4</v>
      </c>
      <c r="L48" s="1">
        <v>175</v>
      </c>
      <c r="M48" s="2">
        <v>1.75</v>
      </c>
      <c r="N48" s="1">
        <v>51</v>
      </c>
    </row>
    <row r="49" spans="1:15" x14ac:dyDescent="0.25">
      <c r="A49" t="s">
        <v>48</v>
      </c>
      <c r="B49" t="s">
        <v>59</v>
      </c>
      <c r="C49" t="s">
        <v>189</v>
      </c>
      <c r="D49" t="s">
        <v>32</v>
      </c>
      <c r="E49">
        <v>0</v>
      </c>
      <c r="F49">
        <v>0</v>
      </c>
      <c r="G49">
        <v>0</v>
      </c>
      <c r="I49">
        <v>250</v>
      </c>
      <c r="J49" s="2">
        <v>4.3</v>
      </c>
      <c r="K49" s="2">
        <v>5.3</v>
      </c>
      <c r="L49" s="1">
        <v>235</v>
      </c>
      <c r="M49" s="2">
        <v>2</v>
      </c>
      <c r="N49" s="1">
        <v>70</v>
      </c>
    </row>
    <row r="50" spans="1:15" x14ac:dyDescent="0.25">
      <c r="A50" t="s">
        <v>48</v>
      </c>
      <c r="B50" t="s">
        <v>60</v>
      </c>
      <c r="C50" t="s">
        <v>189</v>
      </c>
      <c r="D50" t="s">
        <v>32</v>
      </c>
      <c r="E50">
        <v>0</v>
      </c>
      <c r="F50">
        <v>0</v>
      </c>
      <c r="G50">
        <v>0</v>
      </c>
      <c r="I50">
        <v>320</v>
      </c>
      <c r="J50" s="2">
        <v>4.8</v>
      </c>
      <c r="K50" s="2">
        <v>7</v>
      </c>
      <c r="L50" s="1">
        <v>320</v>
      </c>
      <c r="M50" s="2">
        <v>2.1</v>
      </c>
      <c r="N50" s="1">
        <v>90</v>
      </c>
    </row>
    <row r="51" spans="1:15" x14ac:dyDescent="0.25">
      <c r="A51" t="s">
        <v>61</v>
      </c>
      <c r="B51" t="s">
        <v>64</v>
      </c>
      <c r="C51" t="s">
        <v>190</v>
      </c>
      <c r="D51" t="s">
        <v>62</v>
      </c>
      <c r="I51">
        <v>175</v>
      </c>
      <c r="J51" s="2">
        <f>AVERAGE(3.7,5.7)</f>
        <v>4.7</v>
      </c>
      <c r="K51" s="2">
        <f>AVERAGE(1.77,2.61)</f>
        <v>2.19</v>
      </c>
      <c r="L51" s="1">
        <f>AVERAGE(125,185)</f>
        <v>155</v>
      </c>
      <c r="M51" s="2">
        <f>Table1[[#This Row],[Tensile strength '[MPa'] ]]/SQRT(2)</f>
        <v>3.3234018715767735</v>
      </c>
      <c r="N51" s="1">
        <f>Table1[[#This Row],[Compressive modulus '[MPa']]]/2.6</f>
        <v>59.615384615384613</v>
      </c>
      <c r="O51" t="s">
        <v>63</v>
      </c>
    </row>
    <row r="52" spans="1:15" x14ac:dyDescent="0.25">
      <c r="A52" t="s">
        <v>61</v>
      </c>
      <c r="B52" t="s">
        <v>65</v>
      </c>
      <c r="C52" t="s">
        <v>190</v>
      </c>
      <c r="D52" t="s">
        <v>62</v>
      </c>
      <c r="I52">
        <v>200</v>
      </c>
      <c r="J52" s="2">
        <v>2.95</v>
      </c>
      <c r="K52" s="2">
        <v>2.95</v>
      </c>
      <c r="L52" s="1">
        <f>Table1[[#This Row],[Density '[kg/m3']]]/I51*L51</f>
        <v>177.14285714285714</v>
      </c>
      <c r="M52" s="2">
        <f>M51</f>
        <v>3.3234018715767735</v>
      </c>
      <c r="N52" s="1">
        <f>N51</f>
        <v>59.615384615384613</v>
      </c>
      <c r="O52" t="s">
        <v>63</v>
      </c>
    </row>
    <row r="53" spans="1:15" x14ac:dyDescent="0.25">
      <c r="A53" t="s">
        <v>66</v>
      </c>
      <c r="B53" t="s">
        <v>67</v>
      </c>
      <c r="C53" t="s">
        <v>191</v>
      </c>
      <c r="D53" t="s">
        <v>71</v>
      </c>
      <c r="F53">
        <v>130</v>
      </c>
      <c r="H53">
        <v>0.3</v>
      </c>
      <c r="I53">
        <v>32</v>
      </c>
      <c r="J53" s="2">
        <v>1</v>
      </c>
      <c r="K53" s="2">
        <v>0.4</v>
      </c>
      <c r="L53" s="1">
        <v>17</v>
      </c>
      <c r="M53" s="2">
        <v>0.4</v>
      </c>
      <c r="N53" s="1">
        <v>13</v>
      </c>
    </row>
    <row r="54" spans="1:15" x14ac:dyDescent="0.25">
      <c r="A54" t="s">
        <v>66</v>
      </c>
      <c r="B54" t="s">
        <v>68</v>
      </c>
      <c r="C54" t="s">
        <v>191</v>
      </c>
      <c r="D54" t="s">
        <v>71</v>
      </c>
      <c r="F54">
        <v>130</v>
      </c>
      <c r="H54">
        <v>0.3</v>
      </c>
      <c r="I54">
        <v>52</v>
      </c>
      <c r="J54" s="2">
        <v>1.9</v>
      </c>
      <c r="K54" s="2">
        <v>0.9</v>
      </c>
      <c r="L54" s="1">
        <v>43</v>
      </c>
      <c r="M54" s="2">
        <v>0.8</v>
      </c>
      <c r="N54" s="1">
        <v>19</v>
      </c>
    </row>
    <row r="55" spans="1:15" x14ac:dyDescent="0.25">
      <c r="A55" t="s">
        <v>66</v>
      </c>
      <c r="B55" t="s">
        <v>69</v>
      </c>
      <c r="C55" t="s">
        <v>191</v>
      </c>
      <c r="D55" t="s">
        <v>71</v>
      </c>
      <c r="F55">
        <v>130</v>
      </c>
      <c r="H55">
        <v>0.3</v>
      </c>
      <c r="I55">
        <v>75</v>
      </c>
      <c r="J55" s="2">
        <v>2.8</v>
      </c>
      <c r="K55" s="2">
        <v>1.5</v>
      </c>
      <c r="L55" s="1">
        <v>73</v>
      </c>
      <c r="M55" s="2">
        <v>1.3</v>
      </c>
      <c r="N55" s="1">
        <v>29</v>
      </c>
    </row>
    <row r="56" spans="1:15" x14ac:dyDescent="0.25">
      <c r="A56" t="s">
        <v>66</v>
      </c>
      <c r="B56" t="s">
        <v>70</v>
      </c>
      <c r="C56" t="s">
        <v>191</v>
      </c>
      <c r="D56" t="s">
        <v>71</v>
      </c>
      <c r="F56">
        <v>130</v>
      </c>
      <c r="H56">
        <v>0.3</v>
      </c>
      <c r="I56">
        <v>110</v>
      </c>
      <c r="J56" s="2">
        <v>3.5</v>
      </c>
      <c r="K56" s="2">
        <v>3</v>
      </c>
      <c r="L56" s="1">
        <v>120</v>
      </c>
      <c r="M56" s="2">
        <v>2.4</v>
      </c>
      <c r="N56" s="1">
        <v>50</v>
      </c>
    </row>
    <row r="57" spans="1:15" x14ac:dyDescent="0.25">
      <c r="A57" t="s">
        <v>66</v>
      </c>
      <c r="B57" t="s">
        <v>72</v>
      </c>
      <c r="C57" t="s">
        <v>191</v>
      </c>
      <c r="D57" t="s">
        <v>71</v>
      </c>
      <c r="F57">
        <v>150</v>
      </c>
      <c r="I57">
        <v>50</v>
      </c>
      <c r="J57" s="2">
        <v>1.5</v>
      </c>
      <c r="K57" s="2">
        <v>0.9</v>
      </c>
      <c r="L57" s="1">
        <v>29.9</v>
      </c>
      <c r="M57" s="2">
        <v>0.8</v>
      </c>
      <c r="N57" s="1">
        <v>25.9</v>
      </c>
    </row>
    <row r="58" spans="1:15" x14ac:dyDescent="0.25">
      <c r="A58" t="s">
        <v>66</v>
      </c>
      <c r="B58" t="s">
        <v>73</v>
      </c>
      <c r="C58" t="s">
        <v>191</v>
      </c>
      <c r="D58" t="s">
        <v>71</v>
      </c>
      <c r="F58">
        <v>150</v>
      </c>
      <c r="I58">
        <v>60</v>
      </c>
      <c r="J58" s="2">
        <v>1.9</v>
      </c>
      <c r="K58" s="2">
        <v>1.2</v>
      </c>
      <c r="L58" s="1">
        <v>40.299999999999997</v>
      </c>
      <c r="M58" s="2">
        <v>1.1000000000000001</v>
      </c>
      <c r="N58" s="1">
        <v>33.6</v>
      </c>
    </row>
    <row r="59" spans="1:15" x14ac:dyDescent="0.25">
      <c r="A59" t="s">
        <v>66</v>
      </c>
      <c r="B59" t="s">
        <v>74</v>
      </c>
      <c r="C59" t="s">
        <v>191</v>
      </c>
      <c r="D59" t="s">
        <v>71</v>
      </c>
      <c r="F59">
        <v>150</v>
      </c>
      <c r="I59">
        <v>80</v>
      </c>
      <c r="J59" s="2">
        <v>2.7</v>
      </c>
      <c r="K59" s="2">
        <v>1.9</v>
      </c>
      <c r="L59" s="1">
        <v>61.3</v>
      </c>
      <c r="M59" s="2">
        <v>1.6</v>
      </c>
      <c r="N59" s="1">
        <v>49</v>
      </c>
    </row>
    <row r="60" spans="1:15" x14ac:dyDescent="0.25">
      <c r="A60" t="s">
        <v>66</v>
      </c>
      <c r="B60" t="s">
        <v>75</v>
      </c>
      <c r="C60" t="s">
        <v>191</v>
      </c>
      <c r="D60" t="s">
        <v>71</v>
      </c>
      <c r="F60">
        <v>150</v>
      </c>
      <c r="I60">
        <v>100</v>
      </c>
      <c r="J60" s="2">
        <v>3.5</v>
      </c>
      <c r="K60" s="2">
        <v>2.7</v>
      </c>
      <c r="L60" s="1">
        <v>82.3</v>
      </c>
      <c r="M60" s="2">
        <v>2.1</v>
      </c>
      <c r="N60" s="1">
        <v>64.400000000000006</v>
      </c>
    </row>
    <row r="61" spans="1:15" x14ac:dyDescent="0.25">
      <c r="A61" t="s">
        <v>66</v>
      </c>
      <c r="B61" t="s">
        <v>76</v>
      </c>
      <c r="C61" t="s">
        <v>191</v>
      </c>
      <c r="D61" t="s">
        <v>71</v>
      </c>
      <c r="F61">
        <v>130</v>
      </c>
      <c r="H61">
        <v>0.7</v>
      </c>
      <c r="I61">
        <v>52</v>
      </c>
      <c r="J61" s="2">
        <v>1.6</v>
      </c>
      <c r="K61" s="2">
        <v>0.8</v>
      </c>
      <c r="L61" s="1">
        <v>75</v>
      </c>
      <c r="M61" s="2">
        <v>0.8</v>
      </c>
      <c r="N61" s="1">
        <v>24</v>
      </c>
    </row>
    <row r="62" spans="1:15" x14ac:dyDescent="0.25">
      <c r="A62" t="s">
        <v>66</v>
      </c>
      <c r="B62" t="s">
        <v>77</v>
      </c>
      <c r="C62" t="s">
        <v>191</v>
      </c>
      <c r="D62" t="s">
        <v>71</v>
      </c>
      <c r="F62">
        <v>130</v>
      </c>
      <c r="H62">
        <v>0.7</v>
      </c>
      <c r="I62">
        <v>75</v>
      </c>
      <c r="J62" s="2">
        <v>2.2000000000000002</v>
      </c>
      <c r="K62" s="2">
        <v>1.7</v>
      </c>
      <c r="L62" s="1">
        <v>105</v>
      </c>
      <c r="M62" s="2">
        <v>1.3</v>
      </c>
      <c r="N62" s="1">
        <v>42</v>
      </c>
    </row>
    <row r="63" spans="1:15" x14ac:dyDescent="0.25">
      <c r="A63" t="s">
        <v>66</v>
      </c>
      <c r="B63" t="s">
        <v>78</v>
      </c>
      <c r="C63" t="s">
        <v>191</v>
      </c>
      <c r="D63" t="s">
        <v>71</v>
      </c>
      <c r="F63">
        <v>130</v>
      </c>
      <c r="H63">
        <v>0.7</v>
      </c>
      <c r="I63">
        <v>110</v>
      </c>
      <c r="J63" s="2">
        <v>3.7</v>
      </c>
      <c r="K63" s="2">
        <v>3.6</v>
      </c>
      <c r="L63" s="1">
        <v>180</v>
      </c>
      <c r="M63" s="2">
        <v>2.4</v>
      </c>
      <c r="N63" s="1">
        <v>70</v>
      </c>
    </row>
    <row r="64" spans="1:15" x14ac:dyDescent="0.25">
      <c r="A64" t="s">
        <v>66</v>
      </c>
      <c r="B64" t="s">
        <v>80</v>
      </c>
      <c r="C64" t="s">
        <v>191</v>
      </c>
      <c r="D64" t="s">
        <v>71</v>
      </c>
      <c r="F64">
        <v>180</v>
      </c>
      <c r="I64">
        <v>75</v>
      </c>
      <c r="J64" s="2">
        <v>3.7</v>
      </c>
      <c r="K64" s="2">
        <v>1.5</v>
      </c>
      <c r="L64" s="1">
        <v>76</v>
      </c>
      <c r="M64" s="2">
        <v>1.4</v>
      </c>
      <c r="N64" s="1">
        <v>33</v>
      </c>
    </row>
    <row r="65" spans="1:15" x14ac:dyDescent="0.25">
      <c r="A65" t="s">
        <v>66</v>
      </c>
      <c r="B65" t="s">
        <v>81</v>
      </c>
      <c r="C65" t="s">
        <v>191</v>
      </c>
      <c r="D65" t="s">
        <v>71</v>
      </c>
      <c r="F65">
        <v>180</v>
      </c>
      <c r="I65">
        <v>110</v>
      </c>
      <c r="J65" s="2">
        <v>6</v>
      </c>
      <c r="K65" s="2">
        <v>3</v>
      </c>
      <c r="L65" s="1">
        <v>123</v>
      </c>
      <c r="M65" s="2">
        <v>2.2999999999999998</v>
      </c>
      <c r="N65" s="1">
        <v>58</v>
      </c>
    </row>
    <row r="66" spans="1:15" x14ac:dyDescent="0.25">
      <c r="A66" t="s">
        <v>66</v>
      </c>
      <c r="B66" t="s">
        <v>82</v>
      </c>
      <c r="C66" t="s">
        <v>191</v>
      </c>
      <c r="D66" t="s">
        <v>71</v>
      </c>
      <c r="F66">
        <v>180</v>
      </c>
      <c r="I66">
        <v>205</v>
      </c>
      <c r="J66" s="2">
        <v>11.7</v>
      </c>
      <c r="K66" s="2">
        <v>9.6</v>
      </c>
      <c r="L66" s="1">
        <v>306</v>
      </c>
      <c r="M66" s="2">
        <v>4.8</v>
      </c>
      <c r="N66" s="1">
        <v>123</v>
      </c>
    </row>
    <row r="67" spans="1:15" x14ac:dyDescent="0.25">
      <c r="A67" t="s">
        <v>66</v>
      </c>
      <c r="B67" t="s">
        <v>83</v>
      </c>
      <c r="C67" t="s">
        <v>191</v>
      </c>
      <c r="D67" t="s">
        <v>71</v>
      </c>
      <c r="I67">
        <v>52</v>
      </c>
      <c r="J67" s="2">
        <v>1.1000000000000001</v>
      </c>
      <c r="K67" s="2">
        <v>0.7</v>
      </c>
      <c r="L67" s="1">
        <v>50</v>
      </c>
      <c r="M67" s="2">
        <v>0.6</v>
      </c>
      <c r="N67" s="1">
        <v>20</v>
      </c>
    </row>
    <row r="68" spans="1:15" x14ac:dyDescent="0.25">
      <c r="A68" t="s">
        <v>66</v>
      </c>
      <c r="B68" t="s">
        <v>80</v>
      </c>
      <c r="C68" t="s">
        <v>191</v>
      </c>
      <c r="D68" t="s">
        <v>71</v>
      </c>
      <c r="I68">
        <v>75</v>
      </c>
      <c r="J68" s="2">
        <v>1.9</v>
      </c>
      <c r="K68" s="2">
        <v>1.5</v>
      </c>
      <c r="L68" s="1">
        <v>90</v>
      </c>
      <c r="M68" s="2">
        <v>1.2</v>
      </c>
      <c r="N68" s="1">
        <v>34</v>
      </c>
    </row>
    <row r="69" spans="1:15" x14ac:dyDescent="0.25">
      <c r="A69" t="s">
        <v>66</v>
      </c>
      <c r="B69" t="s">
        <v>81</v>
      </c>
      <c r="C69" t="s">
        <v>191</v>
      </c>
      <c r="D69" t="s">
        <v>71</v>
      </c>
      <c r="I69">
        <v>110</v>
      </c>
      <c r="J69" s="2">
        <v>3.2</v>
      </c>
      <c r="K69" s="2">
        <v>2.8</v>
      </c>
      <c r="L69" s="1">
        <v>150</v>
      </c>
      <c r="M69" s="2">
        <v>2.2000000000000002</v>
      </c>
      <c r="N69" s="1">
        <v>55</v>
      </c>
    </row>
    <row r="70" spans="1:15" x14ac:dyDescent="0.25">
      <c r="A70" t="s">
        <v>66</v>
      </c>
      <c r="B70" t="s">
        <v>84</v>
      </c>
      <c r="C70" t="s">
        <v>191</v>
      </c>
      <c r="D70" t="s">
        <v>71</v>
      </c>
      <c r="I70">
        <v>51</v>
      </c>
      <c r="J70" s="2">
        <v>1.6</v>
      </c>
      <c r="K70" s="2">
        <v>0.8</v>
      </c>
      <c r="L70" s="1">
        <v>75</v>
      </c>
      <c r="M70" s="2">
        <v>0.8</v>
      </c>
      <c r="N70" s="1">
        <v>24</v>
      </c>
    </row>
    <row r="71" spans="1:15" x14ac:dyDescent="0.25">
      <c r="A71" t="s">
        <v>66</v>
      </c>
      <c r="B71" t="s">
        <v>85</v>
      </c>
      <c r="C71" t="s">
        <v>191</v>
      </c>
      <c r="D71" t="s">
        <v>71</v>
      </c>
      <c r="I71">
        <v>75</v>
      </c>
      <c r="J71" s="2">
        <v>2.2000000000000002</v>
      </c>
      <c r="K71" s="2">
        <v>1.7</v>
      </c>
      <c r="L71" s="1">
        <v>105</v>
      </c>
      <c r="M71" s="2">
        <v>1.3</v>
      </c>
      <c r="N71" s="1">
        <v>42</v>
      </c>
    </row>
    <row r="72" spans="1:15" x14ac:dyDescent="0.25">
      <c r="A72" t="s">
        <v>66</v>
      </c>
      <c r="B72" t="s">
        <v>86</v>
      </c>
      <c r="C72" t="s">
        <v>191</v>
      </c>
      <c r="D72" t="s">
        <v>71</v>
      </c>
      <c r="I72">
        <v>110</v>
      </c>
      <c r="J72" s="2">
        <v>3.7</v>
      </c>
      <c r="K72" s="2">
        <v>3.6</v>
      </c>
      <c r="L72" s="1">
        <v>180</v>
      </c>
      <c r="M72" s="2">
        <v>2.4</v>
      </c>
      <c r="N72" s="1">
        <v>70</v>
      </c>
    </row>
    <row r="73" spans="1:15" x14ac:dyDescent="0.25">
      <c r="A73" t="s">
        <v>66</v>
      </c>
      <c r="B73" t="s">
        <v>87</v>
      </c>
      <c r="C73" t="s">
        <v>191</v>
      </c>
      <c r="D73" t="s">
        <v>71</v>
      </c>
      <c r="G73">
        <v>190</v>
      </c>
      <c r="I73">
        <v>75</v>
      </c>
      <c r="J73" s="2">
        <v>2.2000000000000002</v>
      </c>
      <c r="K73" s="2">
        <v>1.7</v>
      </c>
      <c r="L73" s="1">
        <v>105</v>
      </c>
      <c r="M73" s="2">
        <v>1.4</v>
      </c>
      <c r="N73" s="1">
        <v>42</v>
      </c>
    </row>
    <row r="74" spans="1:15" x14ac:dyDescent="0.25">
      <c r="A74" t="s">
        <v>66</v>
      </c>
      <c r="B74" t="s">
        <v>88</v>
      </c>
      <c r="C74" t="s">
        <v>191</v>
      </c>
      <c r="D74" t="s">
        <v>71</v>
      </c>
      <c r="G74">
        <v>190</v>
      </c>
      <c r="I74">
        <v>110</v>
      </c>
      <c r="J74" s="2">
        <v>3.7</v>
      </c>
      <c r="K74" s="2">
        <v>3.6</v>
      </c>
      <c r="L74" s="1">
        <v>180</v>
      </c>
      <c r="M74" s="2">
        <v>2.1</v>
      </c>
      <c r="N74" s="1">
        <v>63</v>
      </c>
    </row>
    <row r="75" spans="1:15" x14ac:dyDescent="0.25">
      <c r="A75" t="s">
        <v>66</v>
      </c>
      <c r="B75" t="s">
        <v>89</v>
      </c>
      <c r="C75" t="s">
        <v>191</v>
      </c>
      <c r="D75" t="s">
        <v>71</v>
      </c>
      <c r="F75">
        <v>130</v>
      </c>
      <c r="H75">
        <v>3.5</v>
      </c>
      <c r="I75">
        <v>75</v>
      </c>
      <c r="J75" s="2">
        <v>1.3</v>
      </c>
      <c r="K75" s="2">
        <v>1</v>
      </c>
      <c r="L75" s="1">
        <v>64</v>
      </c>
      <c r="M75" s="2">
        <f>Table1[[#This Row],[Tensile strength '[MPa'] ]]/SQRT(2)</f>
        <v>0.91923881554251174</v>
      </c>
      <c r="N75" s="1">
        <f>Table1[[#This Row],[Compressive modulus '[MPa']]]/2.6</f>
        <v>24.615384615384613</v>
      </c>
      <c r="O75" t="s">
        <v>93</v>
      </c>
    </row>
    <row r="76" spans="1:15" x14ac:dyDescent="0.25">
      <c r="A76" t="s">
        <v>66</v>
      </c>
      <c r="B76" t="s">
        <v>90</v>
      </c>
      <c r="C76" t="s">
        <v>191</v>
      </c>
      <c r="D76" t="s">
        <v>71</v>
      </c>
      <c r="F76">
        <v>130</v>
      </c>
      <c r="H76">
        <v>3.5</v>
      </c>
      <c r="I76">
        <v>110</v>
      </c>
      <c r="J76" s="2">
        <v>1.9</v>
      </c>
      <c r="K76" s="2">
        <v>1.7</v>
      </c>
      <c r="L76" s="1">
        <v>117</v>
      </c>
      <c r="M76" s="2">
        <f>Table1[[#This Row],[Tensile strength '[MPa'] ]]/SQRT(2)</f>
        <v>1.3435028842544401</v>
      </c>
      <c r="N76" s="1">
        <f>Table1[[#This Row],[Compressive modulus '[MPa']]]/2.6</f>
        <v>45</v>
      </c>
      <c r="O76" t="s">
        <v>93</v>
      </c>
    </row>
    <row r="77" spans="1:15" x14ac:dyDescent="0.25">
      <c r="A77" t="s">
        <v>66</v>
      </c>
      <c r="B77" t="s">
        <v>91</v>
      </c>
      <c r="C77" t="s">
        <v>191</v>
      </c>
      <c r="D77" t="s">
        <v>71</v>
      </c>
      <c r="F77">
        <v>130</v>
      </c>
      <c r="H77">
        <v>3.5</v>
      </c>
      <c r="I77">
        <v>150</v>
      </c>
      <c r="J77" s="2">
        <v>2.2999999999999998</v>
      </c>
      <c r="K77" s="2">
        <v>2.8</v>
      </c>
      <c r="L77" s="1">
        <v>172</v>
      </c>
      <c r="M77" s="2">
        <f>Table1[[#This Row],[Tensile strength '[MPa'] ]]/SQRT(2)</f>
        <v>1.626345596729059</v>
      </c>
      <c r="N77" s="1">
        <f>Table1[[#This Row],[Compressive modulus '[MPa']]]/2.6</f>
        <v>66.153846153846146</v>
      </c>
      <c r="O77" t="s">
        <v>93</v>
      </c>
    </row>
    <row r="78" spans="1:15" x14ac:dyDescent="0.25">
      <c r="A78" t="s">
        <v>66</v>
      </c>
      <c r="B78" t="s">
        <v>92</v>
      </c>
      <c r="C78" t="s">
        <v>191</v>
      </c>
      <c r="D78" t="s">
        <v>71</v>
      </c>
      <c r="F78">
        <v>130</v>
      </c>
      <c r="H78">
        <v>3.5</v>
      </c>
      <c r="I78">
        <v>200</v>
      </c>
      <c r="J78" s="2">
        <v>2.7</v>
      </c>
      <c r="K78" s="2">
        <v>4.7</v>
      </c>
      <c r="L78" s="1">
        <v>229</v>
      </c>
      <c r="M78" s="2">
        <f>Table1[[#This Row],[Tensile strength '[MPa'] ]]/SQRT(2)</f>
        <v>1.9091883092036783</v>
      </c>
      <c r="N78" s="1">
        <f>Table1[[#This Row],[Compressive modulus '[MPa']]]/2.6</f>
        <v>88.07692307692308</v>
      </c>
      <c r="O78" t="s">
        <v>93</v>
      </c>
    </row>
    <row r="79" spans="1:15" x14ac:dyDescent="0.25">
      <c r="A79" t="s">
        <v>94</v>
      </c>
      <c r="B79" t="s">
        <v>95</v>
      </c>
      <c r="C79" t="s">
        <v>193</v>
      </c>
      <c r="D79" t="s">
        <v>62</v>
      </c>
      <c r="G79">
        <v>130</v>
      </c>
      <c r="I79">
        <v>33</v>
      </c>
      <c r="J79" s="2">
        <v>0.35</v>
      </c>
      <c r="K79" s="2">
        <v>0.27</v>
      </c>
      <c r="L79" s="1">
        <v>7</v>
      </c>
      <c r="M79" s="2">
        <f>Table1[[#This Row],[Tensile strength '[MPa'] ]]/SQRT(2)</f>
        <v>0.24748737341529159</v>
      </c>
      <c r="N79" s="1">
        <f>Table1[[#This Row],[Compressive modulus '[MPa']]]/2.6</f>
        <v>2.6923076923076921</v>
      </c>
      <c r="O79" t="s">
        <v>93</v>
      </c>
    </row>
    <row r="80" spans="1:15" x14ac:dyDescent="0.25">
      <c r="A80" t="s">
        <v>94</v>
      </c>
      <c r="B80" t="s">
        <v>97</v>
      </c>
      <c r="C80" t="s">
        <v>193</v>
      </c>
      <c r="D80" t="s">
        <v>62</v>
      </c>
      <c r="G80">
        <v>130</v>
      </c>
      <c r="I80">
        <v>40</v>
      </c>
      <c r="J80" s="2">
        <v>0.4</v>
      </c>
      <c r="K80" s="2">
        <v>0.32</v>
      </c>
      <c r="L80" s="1">
        <v>8.5</v>
      </c>
      <c r="M80" s="2">
        <f>Table1[[#This Row],[Tensile strength '[MPa'] ]]/SQRT(2)</f>
        <v>0.28284271247461901</v>
      </c>
      <c r="N80" s="1">
        <f>Table1[[#This Row],[Compressive modulus '[MPa']]]/2.6</f>
        <v>3.2692307692307692</v>
      </c>
      <c r="O80" t="s">
        <v>93</v>
      </c>
    </row>
    <row r="81" spans="1:15" x14ac:dyDescent="0.25">
      <c r="A81" t="s">
        <v>94</v>
      </c>
      <c r="B81" t="s">
        <v>96</v>
      </c>
      <c r="C81" t="s">
        <v>193</v>
      </c>
      <c r="D81" t="s">
        <v>62</v>
      </c>
      <c r="G81">
        <v>130</v>
      </c>
      <c r="I81">
        <v>50</v>
      </c>
      <c r="J81" s="2">
        <v>0.5</v>
      </c>
      <c r="K81" s="2">
        <v>0.4</v>
      </c>
      <c r="L81" s="1">
        <v>11</v>
      </c>
      <c r="M81" s="2">
        <f>Table1[[#This Row],[Tensile strength '[MPa'] ]]/SQRT(2)</f>
        <v>0.35355339059327373</v>
      </c>
      <c r="N81" s="1">
        <f>Table1[[#This Row],[Compressive modulus '[MPa']]]/2.6</f>
        <v>4.2307692307692308</v>
      </c>
      <c r="O81" t="s">
        <v>93</v>
      </c>
    </row>
    <row r="82" spans="1:15" x14ac:dyDescent="0.25">
      <c r="A82" t="s">
        <v>94</v>
      </c>
      <c r="B82" t="s">
        <v>98</v>
      </c>
      <c r="C82" t="s">
        <v>193</v>
      </c>
      <c r="D82" t="s">
        <v>62</v>
      </c>
      <c r="G82">
        <v>130</v>
      </c>
      <c r="I82">
        <v>60</v>
      </c>
      <c r="J82" s="2">
        <v>0.65</v>
      </c>
      <c r="K82" s="2">
        <v>0.5</v>
      </c>
      <c r="L82" s="1">
        <v>15</v>
      </c>
      <c r="M82" s="2">
        <f>Table1[[#This Row],[Tensile strength '[MPa'] ]]/SQRT(2)</f>
        <v>0.45961940777125587</v>
      </c>
      <c r="N82" s="1">
        <f>Table1[[#This Row],[Compressive modulus '[MPa']]]/2.6</f>
        <v>5.7692307692307692</v>
      </c>
      <c r="O82" t="s">
        <v>93</v>
      </c>
    </row>
    <row r="83" spans="1:15" x14ac:dyDescent="0.25">
      <c r="A83" t="s">
        <v>94</v>
      </c>
      <c r="B83" t="s">
        <v>99</v>
      </c>
      <c r="C83" t="s">
        <v>193</v>
      </c>
      <c r="D83" t="s">
        <v>62</v>
      </c>
      <c r="G83">
        <v>130</v>
      </c>
      <c r="I83">
        <v>80</v>
      </c>
      <c r="J83" s="2">
        <v>0.9</v>
      </c>
      <c r="K83" s="2">
        <v>0.75</v>
      </c>
      <c r="L83" s="1">
        <v>22</v>
      </c>
      <c r="M83" s="2">
        <f>Table1[[#This Row],[Tensile strength '[MPa'] ]]/SQRT(2)</f>
        <v>0.63639610306789274</v>
      </c>
      <c r="N83" s="1">
        <f>Table1[[#This Row],[Compressive modulus '[MPa']]]/2.6</f>
        <v>8.4615384615384617</v>
      </c>
      <c r="O83" t="s">
        <v>93</v>
      </c>
    </row>
    <row r="84" spans="1:15" x14ac:dyDescent="0.25">
      <c r="A84" t="s">
        <v>94</v>
      </c>
      <c r="B84" t="s">
        <v>100</v>
      </c>
      <c r="C84" t="s">
        <v>193</v>
      </c>
      <c r="D84" t="s">
        <v>62</v>
      </c>
      <c r="G84">
        <v>130</v>
      </c>
      <c r="I84">
        <v>100</v>
      </c>
      <c r="J84" s="2">
        <v>1.2</v>
      </c>
      <c r="K84" s="2">
        <v>1.1000000000000001</v>
      </c>
      <c r="L84" s="1">
        <v>35</v>
      </c>
      <c r="M84" s="2">
        <f>Table1[[#This Row],[Tensile strength '[MPa'] ]]/SQRT(2)</f>
        <v>0.84852813742385691</v>
      </c>
      <c r="N84" s="1">
        <f>Table1[[#This Row],[Compressive modulus '[MPa']]]/2.6</f>
        <v>13.461538461538462</v>
      </c>
      <c r="O84" t="s">
        <v>93</v>
      </c>
    </row>
    <row r="85" spans="1:15" x14ac:dyDescent="0.25">
      <c r="A85" t="s">
        <v>94</v>
      </c>
      <c r="B85" t="s">
        <v>101</v>
      </c>
      <c r="C85" t="s">
        <v>193</v>
      </c>
      <c r="D85" t="s">
        <v>62</v>
      </c>
      <c r="G85">
        <v>130</v>
      </c>
      <c r="I85">
        <v>145</v>
      </c>
      <c r="J85" s="2">
        <v>1.5</v>
      </c>
      <c r="K85" s="2">
        <v>2</v>
      </c>
      <c r="L85" s="1">
        <v>55</v>
      </c>
      <c r="M85" s="2">
        <f>Table1[[#This Row],[Tensile strength '[MPa'] ]]/SQRT(2)</f>
        <v>1.0606601717798212</v>
      </c>
      <c r="N85" s="1">
        <f>Table1[[#This Row],[Compressive modulus '[MPa']]]/2.6</f>
        <v>21.153846153846153</v>
      </c>
      <c r="O85" t="s">
        <v>93</v>
      </c>
    </row>
    <row r="86" spans="1:15" x14ac:dyDescent="0.25">
      <c r="A86" t="s">
        <v>94</v>
      </c>
      <c r="B86" t="s">
        <v>102</v>
      </c>
      <c r="C86" t="s">
        <v>193</v>
      </c>
      <c r="D86" t="s">
        <v>62</v>
      </c>
      <c r="G86">
        <v>130</v>
      </c>
      <c r="I86">
        <v>200</v>
      </c>
      <c r="J86" s="2">
        <v>2</v>
      </c>
      <c r="K86" s="2">
        <v>3.5</v>
      </c>
      <c r="L86" s="1">
        <v>100</v>
      </c>
      <c r="M86" s="2">
        <f>Table1[[#This Row],[Tensile strength '[MPa'] ]]/SQRT(2)</f>
        <v>1.4142135623730949</v>
      </c>
      <c r="N86" s="1">
        <f>Table1[[#This Row],[Compressive modulus '[MPa']]]/2.6</f>
        <v>38.46153846153846</v>
      </c>
      <c r="O86" t="s">
        <v>93</v>
      </c>
    </row>
    <row r="87" spans="1:15" x14ac:dyDescent="0.25">
      <c r="A87" t="s">
        <v>103</v>
      </c>
      <c r="B87" t="s">
        <v>104</v>
      </c>
      <c r="C87" t="s">
        <v>192</v>
      </c>
      <c r="D87" t="s">
        <v>62</v>
      </c>
      <c r="G87">
        <v>120</v>
      </c>
      <c r="I87">
        <v>48</v>
      </c>
      <c r="J87" s="2">
        <v>0.49</v>
      </c>
      <c r="K87" s="2">
        <v>0.28999999999999998</v>
      </c>
      <c r="L87" s="1">
        <v>8.4600000000000009</v>
      </c>
      <c r="M87" s="2">
        <f>Table1[[#This Row],[Tensile strength '[MPa'] ]]/SQRT(2)</f>
        <v>0.34648232278140828</v>
      </c>
      <c r="N87" s="1">
        <f>Table1[[#This Row],[Compressive modulus '[MPa']]]/2.6</f>
        <v>3.2538461538461543</v>
      </c>
      <c r="O87" t="s">
        <v>93</v>
      </c>
    </row>
    <row r="88" spans="1:15" x14ac:dyDescent="0.25">
      <c r="A88" t="s">
        <v>103</v>
      </c>
      <c r="B88" t="s">
        <v>105</v>
      </c>
      <c r="C88" t="s">
        <v>192</v>
      </c>
      <c r="D88" t="s">
        <v>62</v>
      </c>
      <c r="G88">
        <v>120</v>
      </c>
      <c r="I88">
        <v>64</v>
      </c>
      <c r="J88" s="2">
        <v>0.65500000000000003</v>
      </c>
      <c r="K88" s="2">
        <v>0.44800000000000001</v>
      </c>
      <c r="L88" s="1">
        <v>14.28</v>
      </c>
      <c r="M88" s="2">
        <f>Table1[[#This Row],[Tensile strength '[MPa'] ]]/SQRT(2)</f>
        <v>0.46315494167718863</v>
      </c>
      <c r="N88" s="1">
        <f>Table1[[#This Row],[Compressive modulus '[MPa']]]/2.6</f>
        <v>5.4923076923076914</v>
      </c>
      <c r="O88" t="s">
        <v>93</v>
      </c>
    </row>
    <row r="89" spans="1:15" x14ac:dyDescent="0.25">
      <c r="A89" t="s">
        <v>103</v>
      </c>
      <c r="B89" t="s">
        <v>106</v>
      </c>
      <c r="C89" t="s">
        <v>192</v>
      </c>
      <c r="D89" t="s">
        <v>62</v>
      </c>
      <c r="G89">
        <v>120</v>
      </c>
      <c r="I89">
        <v>96</v>
      </c>
      <c r="J89" s="2">
        <v>1.103</v>
      </c>
      <c r="K89" s="2">
        <v>1.034</v>
      </c>
      <c r="L89" s="1">
        <v>30.945</v>
      </c>
      <c r="M89" s="2">
        <f>Table1[[#This Row],[Tensile strength '[MPa'] ]]/SQRT(2)</f>
        <v>0.7799387796487619</v>
      </c>
      <c r="N89" s="1">
        <f>Table1[[#This Row],[Compressive modulus '[MPa']]]/2.6</f>
        <v>11.901923076923076</v>
      </c>
      <c r="O89" t="s">
        <v>93</v>
      </c>
    </row>
    <row r="90" spans="1:15" x14ac:dyDescent="0.25">
      <c r="A90" t="s">
        <v>103</v>
      </c>
      <c r="B90" t="s">
        <v>107</v>
      </c>
      <c r="C90" t="s">
        <v>192</v>
      </c>
      <c r="D90" t="s">
        <v>62</v>
      </c>
      <c r="G90">
        <v>120</v>
      </c>
      <c r="I90">
        <v>128</v>
      </c>
      <c r="J90" s="2">
        <v>1.538</v>
      </c>
      <c r="K90" s="2">
        <v>1.613</v>
      </c>
      <c r="L90" s="1">
        <v>47.603000000000002</v>
      </c>
      <c r="M90" s="2">
        <f>Table1[[#This Row],[Tensile strength '[MPa'] ]]/SQRT(2)</f>
        <v>1.0875302294649101</v>
      </c>
      <c r="N90" s="1">
        <f>Table1[[#This Row],[Compressive modulus '[MPa']]]/2.6</f>
        <v>18.308846153846154</v>
      </c>
      <c r="O90" t="s">
        <v>93</v>
      </c>
    </row>
    <row r="91" spans="1:15" x14ac:dyDescent="0.25">
      <c r="A91" t="s">
        <v>103</v>
      </c>
      <c r="B91" t="s">
        <v>108</v>
      </c>
      <c r="C91" t="s">
        <v>192</v>
      </c>
      <c r="D91" t="s">
        <v>62</v>
      </c>
      <c r="G91">
        <v>120</v>
      </c>
      <c r="I91">
        <v>160</v>
      </c>
      <c r="J91" s="2">
        <v>2.0339999999999998</v>
      </c>
      <c r="K91" s="2">
        <v>2.234</v>
      </c>
      <c r="L91" s="1">
        <v>66.308999999999997</v>
      </c>
      <c r="M91" s="2">
        <f>Table1[[#This Row],[Tensile strength '[MPa'] ]]/SQRT(2)</f>
        <v>1.4382551929334375</v>
      </c>
      <c r="N91" s="1">
        <f>Table1[[#This Row],[Compressive modulus '[MPa']]]/2.6</f>
        <v>25.503461538461536</v>
      </c>
      <c r="O91" t="s">
        <v>93</v>
      </c>
    </row>
    <row r="92" spans="1:15" x14ac:dyDescent="0.25">
      <c r="A92" t="s">
        <v>103</v>
      </c>
      <c r="B92" t="s">
        <v>109</v>
      </c>
      <c r="C92" t="s">
        <v>192</v>
      </c>
      <c r="D92" t="s">
        <v>62</v>
      </c>
      <c r="G92">
        <v>120</v>
      </c>
      <c r="I92">
        <v>192</v>
      </c>
      <c r="J92" s="2">
        <v>2.42</v>
      </c>
      <c r="K92" s="2">
        <v>2.7789999999999999</v>
      </c>
      <c r="L92" s="1">
        <v>80.927000000000007</v>
      </c>
      <c r="M92" s="2">
        <f>Table1[[#This Row],[Tensile strength '[MPa'] ]]/SQRT(2)</f>
        <v>1.7111984104714448</v>
      </c>
      <c r="N92" s="1">
        <f>Table1[[#This Row],[Compressive modulus '[MPa']]]/2.6</f>
        <v>31.125769230769233</v>
      </c>
      <c r="O92" t="s">
        <v>93</v>
      </c>
    </row>
    <row r="93" spans="1:15" x14ac:dyDescent="0.25">
      <c r="A93" t="s">
        <v>103</v>
      </c>
      <c r="B93" t="s">
        <v>110</v>
      </c>
      <c r="C93" t="s">
        <v>192</v>
      </c>
      <c r="D93" t="s">
        <v>62</v>
      </c>
      <c r="G93">
        <v>120</v>
      </c>
      <c r="I93">
        <v>288</v>
      </c>
      <c r="J93" s="2">
        <v>5.1440000000000001</v>
      </c>
      <c r="K93" s="2">
        <v>7.681</v>
      </c>
      <c r="L93" s="1">
        <v>180.62799999999999</v>
      </c>
      <c r="M93" s="2">
        <f>Table1[[#This Row],[Tensile strength '[MPa'] ]]/SQRT(2)</f>
        <v>3.6373572824236002</v>
      </c>
      <c r="N93" s="1">
        <f>Table1[[#This Row],[Compressive modulus '[MPa']]]/2.6</f>
        <v>69.47230769230768</v>
      </c>
      <c r="O93" t="s">
        <v>93</v>
      </c>
    </row>
    <row r="94" spans="1:15" x14ac:dyDescent="0.25">
      <c r="A94" t="s">
        <v>103</v>
      </c>
      <c r="B94" t="s">
        <v>111</v>
      </c>
      <c r="C94" t="s">
        <v>192</v>
      </c>
      <c r="D94" t="s">
        <v>62</v>
      </c>
      <c r="G94">
        <v>120</v>
      </c>
      <c r="I94">
        <v>320</v>
      </c>
      <c r="J94" s="2">
        <v>5.516</v>
      </c>
      <c r="K94" s="2">
        <v>8.8529999999999998</v>
      </c>
      <c r="L94" s="1">
        <v>217.661</v>
      </c>
      <c r="M94" s="2">
        <f>Table1[[#This Row],[Tensile strength '[MPa'] ]]/SQRT(2)</f>
        <v>3.900401005024996</v>
      </c>
      <c r="N94" s="1">
        <f>Table1[[#This Row],[Compressive modulus '[MPa']]]/2.6</f>
        <v>83.715769230769226</v>
      </c>
      <c r="O94" t="s">
        <v>93</v>
      </c>
    </row>
    <row r="95" spans="1:15" x14ac:dyDescent="0.25">
      <c r="A95" t="s">
        <v>103</v>
      </c>
      <c r="B95" t="s">
        <v>112</v>
      </c>
      <c r="C95" t="s">
        <v>192</v>
      </c>
      <c r="D95" t="s">
        <v>62</v>
      </c>
      <c r="G95">
        <v>120</v>
      </c>
      <c r="I95">
        <v>400</v>
      </c>
      <c r="J95" s="2">
        <v>9.8119999999999994</v>
      </c>
      <c r="K95" s="2">
        <v>15.106999999999999</v>
      </c>
      <c r="L95" s="1">
        <v>282.34300000000002</v>
      </c>
      <c r="M95" s="2">
        <f>Table1[[#This Row],[Tensile strength '[MPa'] ]]/SQRT(2)</f>
        <v>6.9381317370024034</v>
      </c>
      <c r="N95" s="1">
        <f>Table1[[#This Row],[Compressive modulus '[MPa']]]/2.6</f>
        <v>108.59346153846154</v>
      </c>
      <c r="O95" t="s">
        <v>93</v>
      </c>
    </row>
    <row r="96" spans="1:15" x14ac:dyDescent="0.25">
      <c r="A96" t="s">
        <v>103</v>
      </c>
      <c r="B96" t="s">
        <v>113</v>
      </c>
      <c r="C96" t="s">
        <v>192</v>
      </c>
      <c r="D96" t="s">
        <v>62</v>
      </c>
      <c r="G96">
        <v>120</v>
      </c>
      <c r="I96">
        <v>481</v>
      </c>
      <c r="J96" s="2">
        <v>13.148999999999999</v>
      </c>
      <c r="K96" s="2">
        <v>20.408999999999999</v>
      </c>
      <c r="L96" s="1">
        <v>354.99599999999998</v>
      </c>
      <c r="M96" s="2">
        <f>Table1[[#This Row],[Tensile strength '[MPa'] ]]/SQRT(2)</f>
        <v>9.2977470658219126</v>
      </c>
      <c r="N96" s="1">
        <f>Table1[[#This Row],[Compressive modulus '[MPa']]]/2.6</f>
        <v>136.53692307692307</v>
      </c>
      <c r="O96" t="s">
        <v>93</v>
      </c>
    </row>
    <row r="97" spans="1:15" x14ac:dyDescent="0.25">
      <c r="A97" t="s">
        <v>103</v>
      </c>
      <c r="B97" t="s">
        <v>114</v>
      </c>
      <c r="C97" t="s">
        <v>192</v>
      </c>
      <c r="D97" t="s">
        <v>62</v>
      </c>
      <c r="G97">
        <v>120</v>
      </c>
      <c r="I97">
        <v>641</v>
      </c>
      <c r="J97" s="2">
        <v>19.837</v>
      </c>
      <c r="K97" s="2">
        <v>31.131</v>
      </c>
      <c r="L97" s="1">
        <v>497.88799999999998</v>
      </c>
      <c r="M97" s="2">
        <f>Table1[[#This Row],[Tensile strength '[MPa'] ]]/SQRT(2)</f>
        <v>14.026877218397543</v>
      </c>
      <c r="N97" s="1">
        <f>Table1[[#This Row],[Compressive modulus '[MPa']]]/2.6</f>
        <v>191.49538461538461</v>
      </c>
      <c r="O97" t="s">
        <v>93</v>
      </c>
    </row>
    <row r="98" spans="1:15" x14ac:dyDescent="0.25">
      <c r="A98" t="s">
        <v>115</v>
      </c>
      <c r="B98" t="s">
        <v>116</v>
      </c>
      <c r="C98" t="s">
        <v>194</v>
      </c>
      <c r="D98" t="s">
        <v>17</v>
      </c>
      <c r="I98">
        <v>69</v>
      </c>
      <c r="J98" s="2">
        <v>1.18</v>
      </c>
      <c r="K98" s="2">
        <v>0.62</v>
      </c>
      <c r="L98" s="1">
        <v>28</v>
      </c>
      <c r="M98" s="2">
        <v>0.83</v>
      </c>
      <c r="N98" s="1">
        <v>22</v>
      </c>
      <c r="O98" t="s">
        <v>123</v>
      </c>
    </row>
    <row r="99" spans="1:15" x14ac:dyDescent="0.25">
      <c r="A99" t="s">
        <v>115</v>
      </c>
      <c r="B99" t="s">
        <v>117</v>
      </c>
      <c r="C99" t="s">
        <v>194</v>
      </c>
      <c r="D99" t="s">
        <v>17</v>
      </c>
      <c r="I99">
        <v>81</v>
      </c>
      <c r="J99" s="2">
        <v>1.38</v>
      </c>
      <c r="K99" s="2">
        <v>0.8</v>
      </c>
      <c r="L99" s="1">
        <v>37</v>
      </c>
      <c r="M99" s="2">
        <v>0.99</v>
      </c>
      <c r="N99" s="1">
        <v>27</v>
      </c>
      <c r="O99" t="s">
        <v>123</v>
      </c>
    </row>
    <row r="100" spans="1:15" x14ac:dyDescent="0.25">
      <c r="A100" t="s">
        <v>115</v>
      </c>
      <c r="B100" t="s">
        <v>118</v>
      </c>
      <c r="C100" t="s">
        <v>194</v>
      </c>
      <c r="D100" t="s">
        <v>17</v>
      </c>
      <c r="I100">
        <v>92</v>
      </c>
      <c r="J100" s="2">
        <v>1.58</v>
      </c>
      <c r="K100" s="2">
        <v>1.01</v>
      </c>
      <c r="L100" s="1">
        <v>46</v>
      </c>
      <c r="M100" s="2">
        <v>1.1399999999999999</v>
      </c>
      <c r="N100" s="1">
        <v>32</v>
      </c>
      <c r="O100" t="s">
        <v>123</v>
      </c>
    </row>
    <row r="101" spans="1:15" x14ac:dyDescent="0.25">
      <c r="A101" t="s">
        <v>115</v>
      </c>
      <c r="B101" t="s">
        <v>119</v>
      </c>
      <c r="C101" t="s">
        <v>194</v>
      </c>
      <c r="D101" t="s">
        <v>17</v>
      </c>
      <c r="I101">
        <v>103</v>
      </c>
      <c r="J101" s="2">
        <v>1.77</v>
      </c>
      <c r="K101" s="2">
        <v>1.23</v>
      </c>
      <c r="L101" s="1">
        <v>55</v>
      </c>
      <c r="M101" s="2">
        <v>1.29</v>
      </c>
      <c r="N101" s="1">
        <v>37</v>
      </c>
      <c r="O101" t="s">
        <v>123</v>
      </c>
    </row>
    <row r="102" spans="1:15" x14ac:dyDescent="0.25">
      <c r="A102" t="s">
        <v>115</v>
      </c>
      <c r="B102" t="s">
        <v>120</v>
      </c>
      <c r="C102" t="s">
        <v>194</v>
      </c>
      <c r="D102" t="s">
        <v>17</v>
      </c>
      <c r="I102">
        <v>116.5</v>
      </c>
      <c r="J102" s="2">
        <v>2.0099999999999998</v>
      </c>
      <c r="K102" s="2">
        <v>1.52</v>
      </c>
      <c r="L102" s="1">
        <v>67</v>
      </c>
      <c r="M102" s="2">
        <v>1.48</v>
      </c>
      <c r="N102" s="1">
        <v>43</v>
      </c>
      <c r="O102" t="s">
        <v>123</v>
      </c>
    </row>
    <row r="103" spans="1:15" x14ac:dyDescent="0.25">
      <c r="A103" t="s">
        <v>115</v>
      </c>
      <c r="B103" t="s">
        <v>121</v>
      </c>
      <c r="C103" t="s">
        <v>194</v>
      </c>
      <c r="D103" t="s">
        <v>17</v>
      </c>
      <c r="I103">
        <v>150</v>
      </c>
      <c r="J103" s="2">
        <v>2.6</v>
      </c>
      <c r="K103" s="2">
        <v>2.36</v>
      </c>
      <c r="L103" s="1">
        <v>102</v>
      </c>
      <c r="M103" s="2">
        <v>1.95</v>
      </c>
      <c r="N103" s="1">
        <v>60</v>
      </c>
      <c r="O103" t="s">
        <v>123</v>
      </c>
    </row>
    <row r="104" spans="1:15" x14ac:dyDescent="0.25">
      <c r="A104" t="s">
        <v>115</v>
      </c>
      <c r="B104" t="s">
        <v>122</v>
      </c>
      <c r="C104" t="s">
        <v>194</v>
      </c>
      <c r="D104" t="s">
        <v>17</v>
      </c>
      <c r="I104">
        <v>210</v>
      </c>
      <c r="J104" s="2">
        <v>3.67</v>
      </c>
      <c r="K104" s="2">
        <v>4.2300000000000004</v>
      </c>
      <c r="L104" s="1">
        <v>178</v>
      </c>
      <c r="M104" s="2">
        <v>2.82</v>
      </c>
      <c r="N104" s="1">
        <v>93</v>
      </c>
      <c r="O104" t="s">
        <v>123</v>
      </c>
    </row>
    <row r="105" spans="1:15" x14ac:dyDescent="0.25">
      <c r="A105" t="s">
        <v>115</v>
      </c>
      <c r="B105" t="s">
        <v>124</v>
      </c>
      <c r="C105" t="s">
        <v>195</v>
      </c>
      <c r="D105" t="s">
        <v>129</v>
      </c>
      <c r="I105">
        <v>65</v>
      </c>
      <c r="J105" s="2">
        <v>0.81</v>
      </c>
      <c r="K105" s="2">
        <v>0.55000000000000004</v>
      </c>
      <c r="L105" s="1">
        <v>31</v>
      </c>
      <c r="M105" s="2">
        <v>0.68</v>
      </c>
      <c r="N105" s="1">
        <v>20</v>
      </c>
    </row>
    <row r="106" spans="1:15" x14ac:dyDescent="0.25">
      <c r="A106" t="s">
        <v>115</v>
      </c>
      <c r="B106" t="s">
        <v>125</v>
      </c>
      <c r="C106" t="s">
        <v>195</v>
      </c>
      <c r="D106" t="s">
        <v>129</v>
      </c>
      <c r="I106">
        <v>85</v>
      </c>
      <c r="J106" s="2">
        <v>1.62</v>
      </c>
      <c r="K106" s="2">
        <v>1.02</v>
      </c>
      <c r="L106" s="1">
        <v>52</v>
      </c>
      <c r="M106" s="2">
        <v>1.0900000000000001</v>
      </c>
      <c r="N106" s="1">
        <v>29</v>
      </c>
    </row>
    <row r="107" spans="1:15" x14ac:dyDescent="0.25">
      <c r="A107" t="s">
        <v>115</v>
      </c>
      <c r="B107" t="s">
        <v>126</v>
      </c>
      <c r="C107" t="s">
        <v>195</v>
      </c>
      <c r="D107" t="s">
        <v>129</v>
      </c>
      <c r="I107">
        <v>107.5</v>
      </c>
      <c r="J107" s="2">
        <v>2.11</v>
      </c>
      <c r="K107" s="2">
        <v>1.55</v>
      </c>
      <c r="L107" s="1">
        <v>76</v>
      </c>
      <c r="M107" s="2">
        <v>1.45</v>
      </c>
      <c r="N107" s="1">
        <v>41</v>
      </c>
    </row>
    <row r="108" spans="1:15" x14ac:dyDescent="0.25">
      <c r="A108" t="s">
        <v>115</v>
      </c>
      <c r="B108" t="s">
        <v>127</v>
      </c>
      <c r="C108" t="s">
        <v>195</v>
      </c>
      <c r="D108" t="s">
        <v>129</v>
      </c>
      <c r="I108">
        <v>140</v>
      </c>
      <c r="J108" s="2">
        <v>2.85</v>
      </c>
      <c r="K108" s="2">
        <v>2.31</v>
      </c>
      <c r="L108" s="1">
        <v>111</v>
      </c>
      <c r="M108" s="2">
        <v>1.98</v>
      </c>
      <c r="N108" s="1">
        <v>59</v>
      </c>
    </row>
    <row r="109" spans="1:15" x14ac:dyDescent="0.25">
      <c r="A109" t="s">
        <v>115</v>
      </c>
      <c r="B109" t="s">
        <v>128</v>
      </c>
      <c r="C109" t="s">
        <v>195</v>
      </c>
      <c r="D109" t="s">
        <v>129</v>
      </c>
      <c r="I109">
        <v>200</v>
      </c>
      <c r="J109" s="2">
        <v>4.29</v>
      </c>
      <c r="K109" s="2">
        <v>4.4000000000000004</v>
      </c>
      <c r="L109" s="1">
        <v>210</v>
      </c>
      <c r="M109" s="2">
        <v>2.95</v>
      </c>
      <c r="N109" s="1">
        <v>98</v>
      </c>
    </row>
    <row r="110" spans="1:15" x14ac:dyDescent="0.25">
      <c r="A110" t="s">
        <v>115</v>
      </c>
      <c r="B110" t="s">
        <v>130</v>
      </c>
      <c r="C110" t="s">
        <v>195</v>
      </c>
      <c r="D110" t="s">
        <v>129</v>
      </c>
      <c r="I110">
        <v>210</v>
      </c>
      <c r="J110" s="2">
        <f>Table1[[#This Row],[Compressive strength '[MPa']]]</f>
        <v>4.71</v>
      </c>
      <c r="K110" s="2">
        <v>4.71</v>
      </c>
      <c r="L110" s="1">
        <v>213</v>
      </c>
      <c r="M110" s="2">
        <v>2.91</v>
      </c>
      <c r="N110" s="1">
        <v>98</v>
      </c>
      <c r="O110" t="s">
        <v>137</v>
      </c>
    </row>
    <row r="111" spans="1:15" x14ac:dyDescent="0.25">
      <c r="A111" t="s">
        <v>115</v>
      </c>
      <c r="B111" t="s">
        <v>131</v>
      </c>
      <c r="C111" t="s">
        <v>195</v>
      </c>
      <c r="D111" t="s">
        <v>129</v>
      </c>
      <c r="I111">
        <v>315</v>
      </c>
      <c r="J111" s="2">
        <f>Table1[[#This Row],[Compressive strength '[MPa']]]</f>
        <v>9.17</v>
      </c>
      <c r="K111" s="2">
        <v>9.17</v>
      </c>
      <c r="L111" s="1">
        <v>379</v>
      </c>
      <c r="M111" s="2">
        <v>5.21</v>
      </c>
      <c r="N111" s="1">
        <v>157</v>
      </c>
      <c r="O111" t="s">
        <v>137</v>
      </c>
    </row>
    <row r="112" spans="1:15" x14ac:dyDescent="0.25">
      <c r="A112" t="s">
        <v>115</v>
      </c>
      <c r="B112" t="s">
        <v>132</v>
      </c>
      <c r="C112" t="s">
        <v>195</v>
      </c>
      <c r="D112" t="s">
        <v>129</v>
      </c>
      <c r="F112">
        <v>120</v>
      </c>
      <c r="I112">
        <v>71</v>
      </c>
      <c r="J112" s="2">
        <v>1.3</v>
      </c>
      <c r="K112" s="2">
        <v>0.92</v>
      </c>
      <c r="L112" s="1">
        <v>59</v>
      </c>
      <c r="M112" s="2">
        <v>0.81</v>
      </c>
      <c r="N112" s="1">
        <v>29</v>
      </c>
    </row>
    <row r="113" spans="1:15" x14ac:dyDescent="0.25">
      <c r="A113" t="s">
        <v>115</v>
      </c>
      <c r="B113" t="s">
        <v>133</v>
      </c>
      <c r="C113" t="s">
        <v>195</v>
      </c>
      <c r="D113" t="s">
        <v>129</v>
      </c>
      <c r="F113">
        <v>120</v>
      </c>
      <c r="I113">
        <v>94</v>
      </c>
      <c r="J113" s="2">
        <v>1.72</v>
      </c>
      <c r="K113" s="2">
        <v>1.59</v>
      </c>
      <c r="L113" s="1">
        <v>101</v>
      </c>
      <c r="M113" s="2">
        <v>1.2</v>
      </c>
      <c r="N113" s="1">
        <v>40</v>
      </c>
    </row>
    <row r="114" spans="1:15" x14ac:dyDescent="0.25">
      <c r="A114" t="s">
        <v>115</v>
      </c>
      <c r="B114" t="s">
        <v>134</v>
      </c>
      <c r="C114" t="s">
        <v>196</v>
      </c>
      <c r="D114" t="s">
        <v>32</v>
      </c>
      <c r="G114">
        <v>0</v>
      </c>
      <c r="I114">
        <v>75</v>
      </c>
      <c r="J114" s="2">
        <f>Table1[[#This Row],[Compressive strength '[MPa']]]</f>
        <v>0.82</v>
      </c>
      <c r="K114" s="2">
        <v>0.82</v>
      </c>
      <c r="L114" s="1">
        <v>32</v>
      </c>
      <c r="M114" s="2">
        <v>0.6</v>
      </c>
      <c r="N114" s="1">
        <v>14</v>
      </c>
      <c r="O114" t="s">
        <v>137</v>
      </c>
    </row>
    <row r="115" spans="1:15" x14ac:dyDescent="0.25">
      <c r="A115" t="s">
        <v>115</v>
      </c>
      <c r="B115" t="s">
        <v>135</v>
      </c>
      <c r="C115" t="s">
        <v>196</v>
      </c>
      <c r="D115" t="s">
        <v>32</v>
      </c>
      <c r="G115">
        <v>0</v>
      </c>
      <c r="I115">
        <v>100</v>
      </c>
      <c r="J115" s="2">
        <f>Table1[[#This Row],[Compressive strength '[MPa']]]</f>
        <v>1.36</v>
      </c>
      <c r="K115" s="2">
        <v>1.36</v>
      </c>
      <c r="L115" s="1">
        <v>56</v>
      </c>
      <c r="M115" s="2">
        <v>0.96</v>
      </c>
      <c r="N115" s="1">
        <v>21</v>
      </c>
      <c r="O115" t="s">
        <v>137</v>
      </c>
    </row>
    <row r="116" spans="1:15" x14ac:dyDescent="0.25">
      <c r="A116" t="s">
        <v>115</v>
      </c>
      <c r="B116" t="s">
        <v>136</v>
      </c>
      <c r="C116" t="s">
        <v>196</v>
      </c>
      <c r="D116" t="s">
        <v>32</v>
      </c>
      <c r="G116">
        <v>0</v>
      </c>
      <c r="I116">
        <v>200</v>
      </c>
      <c r="J116" s="2">
        <f>Table1[[#This Row],[Compressive strength '[MPa']]]</f>
        <v>3.05</v>
      </c>
      <c r="K116" s="2">
        <v>3.05</v>
      </c>
      <c r="L116" s="1">
        <v>134</v>
      </c>
      <c r="M116" s="2">
        <v>1.87</v>
      </c>
      <c r="N116" s="1">
        <v>45</v>
      </c>
      <c r="O116" t="s">
        <v>137</v>
      </c>
    </row>
    <row r="117" spans="1:15" x14ac:dyDescent="0.25">
      <c r="A117" t="s">
        <v>115</v>
      </c>
      <c r="B117" t="s">
        <v>138</v>
      </c>
      <c r="C117" t="s">
        <v>196</v>
      </c>
      <c r="D117" t="s">
        <v>32</v>
      </c>
      <c r="G117">
        <v>180</v>
      </c>
      <c r="I117">
        <v>80</v>
      </c>
      <c r="J117" s="2">
        <v>1.49</v>
      </c>
      <c r="K117" s="2">
        <v>0.96</v>
      </c>
      <c r="L117" s="1">
        <v>77</v>
      </c>
      <c r="M117" s="2">
        <v>0.53</v>
      </c>
      <c r="N117" s="1">
        <v>13</v>
      </c>
      <c r="O117" t="s">
        <v>143</v>
      </c>
    </row>
    <row r="118" spans="1:15" x14ac:dyDescent="0.25">
      <c r="A118" t="s">
        <v>115</v>
      </c>
      <c r="B118" t="s">
        <v>139</v>
      </c>
      <c r="C118" t="s">
        <v>196</v>
      </c>
      <c r="D118" t="s">
        <v>32</v>
      </c>
      <c r="G118">
        <v>180</v>
      </c>
      <c r="I118">
        <v>94</v>
      </c>
      <c r="J118" s="2">
        <v>1.66</v>
      </c>
      <c r="K118" s="2">
        <v>1.27</v>
      </c>
      <c r="L118" s="1">
        <v>95</v>
      </c>
      <c r="M118" s="2">
        <v>0.7</v>
      </c>
      <c r="N118" s="1">
        <v>19</v>
      </c>
      <c r="O118" t="s">
        <v>143</v>
      </c>
    </row>
    <row r="119" spans="1:15" x14ac:dyDescent="0.25">
      <c r="A119" t="s">
        <v>115</v>
      </c>
      <c r="B119" t="s">
        <v>140</v>
      </c>
      <c r="C119" t="s">
        <v>196</v>
      </c>
      <c r="D119" t="s">
        <v>32</v>
      </c>
      <c r="G119">
        <v>200</v>
      </c>
      <c r="I119">
        <v>114</v>
      </c>
      <c r="J119" s="2">
        <v>1.91</v>
      </c>
      <c r="K119" s="2">
        <v>1.71</v>
      </c>
      <c r="L119" s="1">
        <v>120</v>
      </c>
      <c r="M119" s="2">
        <v>0.94</v>
      </c>
      <c r="N119" s="1">
        <v>27</v>
      </c>
      <c r="O119" t="s">
        <v>143</v>
      </c>
    </row>
    <row r="120" spans="1:15" x14ac:dyDescent="0.25">
      <c r="A120" t="s">
        <v>115</v>
      </c>
      <c r="B120" t="s">
        <v>141</v>
      </c>
      <c r="C120" t="s">
        <v>196</v>
      </c>
      <c r="D120" t="s">
        <v>32</v>
      </c>
      <c r="G120">
        <v>200</v>
      </c>
      <c r="I120">
        <v>135</v>
      </c>
      <c r="J120" s="2">
        <v>2.16</v>
      </c>
      <c r="K120" s="2">
        <v>2.17</v>
      </c>
      <c r="L120" s="1">
        <v>146</v>
      </c>
      <c r="M120" s="2">
        <v>1.19</v>
      </c>
      <c r="N120" s="1">
        <v>35</v>
      </c>
      <c r="O120" t="s">
        <v>143</v>
      </c>
    </row>
    <row r="121" spans="1:15" x14ac:dyDescent="0.25">
      <c r="A121" t="s">
        <v>115</v>
      </c>
      <c r="B121" t="s">
        <v>142</v>
      </c>
      <c r="C121" t="s">
        <v>196</v>
      </c>
      <c r="D121" t="s">
        <v>32</v>
      </c>
      <c r="G121">
        <v>200</v>
      </c>
      <c r="I121">
        <v>200</v>
      </c>
      <c r="J121" s="2">
        <v>2.48</v>
      </c>
      <c r="K121" s="2">
        <v>3.56</v>
      </c>
      <c r="L121" s="1">
        <v>205</v>
      </c>
      <c r="M121" s="2">
        <v>1.81</v>
      </c>
      <c r="N121" s="1">
        <v>53</v>
      </c>
      <c r="O121" t="s">
        <v>143</v>
      </c>
    </row>
    <row r="122" spans="1:15" x14ac:dyDescent="0.25">
      <c r="A122" t="s">
        <v>115</v>
      </c>
      <c r="B122" t="s">
        <v>144</v>
      </c>
      <c r="C122" t="s">
        <v>197</v>
      </c>
      <c r="D122" t="s">
        <v>17</v>
      </c>
      <c r="G122">
        <v>0</v>
      </c>
      <c r="I122">
        <v>40</v>
      </c>
      <c r="J122" s="2">
        <v>0.71</v>
      </c>
      <c r="K122" s="2">
        <v>0.52</v>
      </c>
      <c r="L122" s="1">
        <v>29</v>
      </c>
      <c r="M122" s="2">
        <v>0.47</v>
      </c>
      <c r="N122" s="1">
        <v>15</v>
      </c>
      <c r="O122" t="s">
        <v>123</v>
      </c>
    </row>
    <row r="123" spans="1:15" x14ac:dyDescent="0.25">
      <c r="A123" t="s">
        <v>115</v>
      </c>
      <c r="B123" t="s">
        <v>145</v>
      </c>
      <c r="C123" t="s">
        <v>197</v>
      </c>
      <c r="D123" t="s">
        <v>17</v>
      </c>
      <c r="G123">
        <v>0</v>
      </c>
      <c r="I123">
        <v>48</v>
      </c>
      <c r="J123" s="2">
        <v>0.98</v>
      </c>
      <c r="K123" s="2">
        <v>0.62</v>
      </c>
      <c r="L123" s="1">
        <v>34</v>
      </c>
      <c r="M123" s="2">
        <v>0.52</v>
      </c>
      <c r="N123" s="1">
        <v>16</v>
      </c>
      <c r="O123" t="s">
        <v>123</v>
      </c>
    </row>
    <row r="124" spans="1:15" x14ac:dyDescent="0.25">
      <c r="A124" t="s">
        <v>115</v>
      </c>
      <c r="B124" t="s">
        <v>146</v>
      </c>
      <c r="C124" t="s">
        <v>197</v>
      </c>
      <c r="D124" t="s">
        <v>17</v>
      </c>
      <c r="G124">
        <v>0</v>
      </c>
      <c r="I124">
        <v>60</v>
      </c>
      <c r="J124" s="2">
        <v>1.82</v>
      </c>
      <c r="K124" s="2">
        <v>0.98</v>
      </c>
      <c r="L124" s="1">
        <v>48</v>
      </c>
      <c r="M124" s="2">
        <v>0.79</v>
      </c>
      <c r="N124" s="1">
        <v>21</v>
      </c>
      <c r="O124" t="s">
        <v>123</v>
      </c>
    </row>
    <row r="125" spans="1:15" x14ac:dyDescent="0.25">
      <c r="A125" t="s">
        <v>115</v>
      </c>
      <c r="B125" t="s">
        <v>147</v>
      </c>
      <c r="C125" t="s">
        <v>197</v>
      </c>
      <c r="D125" t="s">
        <v>17</v>
      </c>
      <c r="G125">
        <v>0</v>
      </c>
      <c r="I125">
        <v>80</v>
      </c>
      <c r="J125" s="2">
        <v>2.74</v>
      </c>
      <c r="K125" s="2">
        <v>1.6</v>
      </c>
      <c r="L125" s="1">
        <v>74</v>
      </c>
      <c r="M125" s="2">
        <v>1.2</v>
      </c>
      <c r="N125" s="1">
        <v>30</v>
      </c>
      <c r="O125" t="s">
        <v>123</v>
      </c>
    </row>
    <row r="126" spans="1:15" x14ac:dyDescent="0.25">
      <c r="A126" t="s">
        <v>115</v>
      </c>
      <c r="B126" t="s">
        <v>148</v>
      </c>
      <c r="C126" t="s">
        <v>197</v>
      </c>
      <c r="D126" t="s">
        <v>17</v>
      </c>
      <c r="G126">
        <v>0</v>
      </c>
      <c r="I126">
        <v>100</v>
      </c>
      <c r="J126" s="2">
        <v>3.18</v>
      </c>
      <c r="K126" s="2">
        <v>2.0499999999999998</v>
      </c>
      <c r="L126" s="1">
        <v>95</v>
      </c>
      <c r="M126" s="2">
        <v>1.48</v>
      </c>
      <c r="N126" s="1">
        <v>36</v>
      </c>
      <c r="O126" t="s">
        <v>123</v>
      </c>
    </row>
    <row r="127" spans="1:15" x14ac:dyDescent="0.25">
      <c r="A127" t="s">
        <v>115</v>
      </c>
      <c r="B127" t="s">
        <v>149</v>
      </c>
      <c r="C127" t="s">
        <v>197</v>
      </c>
      <c r="D127" t="s">
        <v>17</v>
      </c>
      <c r="G127">
        <v>0</v>
      </c>
      <c r="I127">
        <v>130</v>
      </c>
      <c r="J127" s="2">
        <v>4.3499999999999996</v>
      </c>
      <c r="K127" s="2">
        <v>3.22</v>
      </c>
      <c r="L127" s="1">
        <v>138</v>
      </c>
      <c r="M127" s="2">
        <v>2.44</v>
      </c>
      <c r="N127" s="1">
        <v>55</v>
      </c>
      <c r="O127" t="s">
        <v>123</v>
      </c>
    </row>
    <row r="128" spans="1:15" x14ac:dyDescent="0.25">
      <c r="A128" t="s">
        <v>115</v>
      </c>
      <c r="B128" t="s">
        <v>150</v>
      </c>
      <c r="C128" t="s">
        <v>197</v>
      </c>
      <c r="D128" t="s">
        <v>17</v>
      </c>
      <c r="G128">
        <v>0</v>
      </c>
      <c r="I128">
        <v>200</v>
      </c>
      <c r="J128" s="2">
        <v>6.26</v>
      </c>
      <c r="K128" s="2">
        <v>5.07</v>
      </c>
      <c r="L128" s="1">
        <v>234</v>
      </c>
      <c r="M128" s="2">
        <v>3.44</v>
      </c>
      <c r="N128" s="1">
        <v>77</v>
      </c>
      <c r="O128" t="s">
        <v>123</v>
      </c>
    </row>
    <row r="129" spans="1:15" x14ac:dyDescent="0.25">
      <c r="A129" t="s">
        <v>115</v>
      </c>
      <c r="B129" t="s">
        <v>151</v>
      </c>
      <c r="C129" t="s">
        <v>197</v>
      </c>
      <c r="D129" t="s">
        <v>17</v>
      </c>
      <c r="G129">
        <v>0</v>
      </c>
      <c r="I129">
        <v>250</v>
      </c>
      <c r="J129" s="2">
        <v>7.19</v>
      </c>
      <c r="K129" s="2">
        <v>6.88</v>
      </c>
      <c r="L129" s="1">
        <v>296</v>
      </c>
      <c r="M129" s="2">
        <v>4.37</v>
      </c>
      <c r="N129" s="1">
        <v>98</v>
      </c>
      <c r="O129" t="s">
        <v>123</v>
      </c>
    </row>
    <row r="130" spans="1:15" x14ac:dyDescent="0.25">
      <c r="A130" t="s">
        <v>115</v>
      </c>
      <c r="B130" t="s">
        <v>152</v>
      </c>
      <c r="C130" t="s">
        <v>197</v>
      </c>
      <c r="D130" t="s">
        <v>17</v>
      </c>
      <c r="F130">
        <v>140</v>
      </c>
      <c r="I130">
        <v>60</v>
      </c>
      <c r="J130" s="2">
        <v>1.98</v>
      </c>
      <c r="K130" s="2">
        <v>1.01</v>
      </c>
      <c r="L130" s="1">
        <v>49</v>
      </c>
      <c r="M130" s="2">
        <v>0.86</v>
      </c>
      <c r="N130" s="1">
        <v>21</v>
      </c>
      <c r="O130" t="s">
        <v>123</v>
      </c>
    </row>
    <row r="131" spans="1:15" x14ac:dyDescent="0.25">
      <c r="A131" t="s">
        <v>115</v>
      </c>
      <c r="B131" t="s">
        <v>153</v>
      </c>
      <c r="C131" t="s">
        <v>197</v>
      </c>
      <c r="D131" t="s">
        <v>17</v>
      </c>
      <c r="F131">
        <v>140</v>
      </c>
      <c r="I131">
        <v>80</v>
      </c>
      <c r="J131" s="2">
        <v>2.84</v>
      </c>
      <c r="K131" s="2">
        <v>1.63</v>
      </c>
      <c r="L131" s="1">
        <v>74</v>
      </c>
      <c r="M131" s="2">
        <v>1.26</v>
      </c>
      <c r="N131" s="1">
        <v>29</v>
      </c>
      <c r="O131" t="s">
        <v>123</v>
      </c>
    </row>
    <row r="132" spans="1:15" x14ac:dyDescent="0.25">
      <c r="A132" t="s">
        <v>115</v>
      </c>
      <c r="B132" t="s">
        <v>154</v>
      </c>
      <c r="C132" t="s">
        <v>198</v>
      </c>
      <c r="D132" t="s">
        <v>32</v>
      </c>
      <c r="I132">
        <v>80</v>
      </c>
      <c r="J132" s="2">
        <v>1.4</v>
      </c>
      <c r="K132" s="2">
        <v>1</v>
      </c>
      <c r="L132" s="1">
        <v>72</v>
      </c>
      <c r="M132" s="2">
        <v>0.6</v>
      </c>
      <c r="N132" s="1">
        <v>17</v>
      </c>
      <c r="O132" t="s">
        <v>157</v>
      </c>
    </row>
    <row r="133" spans="1:15" x14ac:dyDescent="0.25">
      <c r="A133" t="s">
        <v>115</v>
      </c>
      <c r="B133" t="s">
        <v>155</v>
      </c>
      <c r="C133" t="s">
        <v>198</v>
      </c>
      <c r="D133" t="s">
        <v>32</v>
      </c>
      <c r="I133">
        <v>115</v>
      </c>
      <c r="J133" s="2">
        <v>1.8</v>
      </c>
      <c r="K133" s="2">
        <v>1.6</v>
      </c>
      <c r="L133" s="1">
        <v>101</v>
      </c>
      <c r="M133" s="2">
        <v>0.9</v>
      </c>
      <c r="N133" s="1">
        <v>27</v>
      </c>
      <c r="O133" t="s">
        <v>157</v>
      </c>
    </row>
    <row r="134" spans="1:15" x14ac:dyDescent="0.25">
      <c r="A134" t="s">
        <v>115</v>
      </c>
      <c r="B134" t="s">
        <v>156</v>
      </c>
      <c r="C134" t="s">
        <v>198</v>
      </c>
      <c r="D134" t="s">
        <v>32</v>
      </c>
      <c r="I134">
        <v>180</v>
      </c>
      <c r="J134" s="2">
        <v>2.5</v>
      </c>
      <c r="K134" s="2">
        <v>3.05</v>
      </c>
      <c r="L134" s="1">
        <v>165</v>
      </c>
      <c r="M134" s="2">
        <v>1.65</v>
      </c>
      <c r="N134" s="1">
        <v>49</v>
      </c>
      <c r="O134" t="s">
        <v>157</v>
      </c>
    </row>
    <row r="135" spans="1:15" x14ac:dyDescent="0.25">
      <c r="A135" t="s">
        <v>115</v>
      </c>
      <c r="B135" t="s">
        <v>158</v>
      </c>
      <c r="C135" t="s">
        <v>198</v>
      </c>
      <c r="D135" t="s">
        <v>32</v>
      </c>
      <c r="I135">
        <v>80</v>
      </c>
      <c r="J135" s="2">
        <v>1.55</v>
      </c>
      <c r="K135" s="2">
        <v>0.85</v>
      </c>
      <c r="L135" s="1">
        <v>74</v>
      </c>
      <c r="M135" s="2">
        <v>0.6</v>
      </c>
      <c r="N135" s="1">
        <v>16</v>
      </c>
      <c r="O135" t="s">
        <v>157</v>
      </c>
    </row>
    <row r="136" spans="1:15" x14ac:dyDescent="0.25">
      <c r="A136" t="s">
        <v>115</v>
      </c>
      <c r="B136" t="s">
        <v>159</v>
      </c>
      <c r="C136" t="s">
        <v>198</v>
      </c>
      <c r="D136" t="s">
        <v>32</v>
      </c>
      <c r="I136">
        <v>100</v>
      </c>
      <c r="J136" s="2">
        <v>1.8</v>
      </c>
      <c r="K136" s="2">
        <v>1.3</v>
      </c>
      <c r="L136" s="1">
        <v>91</v>
      </c>
      <c r="M136" s="2">
        <v>0.8</v>
      </c>
      <c r="N136" s="1">
        <v>23</v>
      </c>
      <c r="O136" t="s">
        <v>157</v>
      </c>
    </row>
    <row r="137" spans="1:15" x14ac:dyDescent="0.25">
      <c r="A137" t="s">
        <v>115</v>
      </c>
      <c r="B137" t="s">
        <v>160</v>
      </c>
      <c r="C137" t="s">
        <v>198</v>
      </c>
      <c r="D137" t="s">
        <v>32</v>
      </c>
      <c r="I137">
        <v>115</v>
      </c>
      <c r="J137" s="2">
        <v>2</v>
      </c>
      <c r="K137" s="2">
        <v>1.65</v>
      </c>
      <c r="L137" s="1">
        <v>105</v>
      </c>
      <c r="M137" s="2">
        <v>0.95</v>
      </c>
      <c r="N137" s="1">
        <v>27</v>
      </c>
      <c r="O137" t="s">
        <v>157</v>
      </c>
    </row>
    <row r="138" spans="1:15" x14ac:dyDescent="0.25">
      <c r="A138" t="s">
        <v>115</v>
      </c>
      <c r="B138" t="s">
        <v>161</v>
      </c>
      <c r="C138" t="s">
        <v>198</v>
      </c>
      <c r="D138" t="s">
        <v>32</v>
      </c>
      <c r="I138">
        <v>135</v>
      </c>
      <c r="J138" s="2">
        <v>2.2999999999999998</v>
      </c>
      <c r="K138" s="2">
        <v>2.1</v>
      </c>
      <c r="L138" s="1">
        <v>126</v>
      </c>
      <c r="M138" s="2">
        <v>1.2</v>
      </c>
      <c r="N138" s="1">
        <v>34</v>
      </c>
      <c r="O138" t="s">
        <v>157</v>
      </c>
    </row>
    <row r="139" spans="1:15" x14ac:dyDescent="0.25">
      <c r="A139" t="s">
        <v>115</v>
      </c>
      <c r="B139" t="s">
        <v>162</v>
      </c>
      <c r="C139" t="s">
        <v>198</v>
      </c>
      <c r="D139" t="s">
        <v>32</v>
      </c>
      <c r="I139">
        <v>150</v>
      </c>
      <c r="J139" s="2">
        <v>2.4500000000000002</v>
      </c>
      <c r="K139" s="2">
        <v>2.5</v>
      </c>
      <c r="L139" s="1">
        <v>142</v>
      </c>
      <c r="M139" s="2">
        <v>1.35</v>
      </c>
      <c r="N139" s="1">
        <v>39</v>
      </c>
      <c r="O139" t="s">
        <v>157</v>
      </c>
    </row>
    <row r="140" spans="1:15" x14ac:dyDescent="0.25">
      <c r="A140" t="s">
        <v>115</v>
      </c>
      <c r="B140" t="s">
        <v>163</v>
      </c>
      <c r="C140" t="s">
        <v>198</v>
      </c>
      <c r="D140" t="s">
        <v>32</v>
      </c>
      <c r="I140">
        <v>200</v>
      </c>
      <c r="J140" s="2">
        <v>3</v>
      </c>
      <c r="K140" s="2">
        <v>3.8</v>
      </c>
      <c r="L140" s="1">
        <v>203</v>
      </c>
      <c r="M140" s="2">
        <v>1.95</v>
      </c>
      <c r="N140" s="1">
        <v>57</v>
      </c>
      <c r="O140" t="s">
        <v>157</v>
      </c>
    </row>
    <row r="141" spans="1:15" x14ac:dyDescent="0.25">
      <c r="A141" t="s">
        <v>115</v>
      </c>
      <c r="B141" t="s">
        <v>164</v>
      </c>
      <c r="C141" t="s">
        <v>198</v>
      </c>
      <c r="D141" t="s">
        <v>32</v>
      </c>
      <c r="I141">
        <v>250</v>
      </c>
      <c r="J141" s="2">
        <v>3.4</v>
      </c>
      <c r="K141" s="2">
        <v>5.2</v>
      </c>
      <c r="L141" s="1">
        <v>276</v>
      </c>
      <c r="M141" s="2">
        <v>2.2999999999999998</v>
      </c>
      <c r="N141" s="1">
        <v>75</v>
      </c>
      <c r="O141" t="s">
        <v>157</v>
      </c>
    </row>
    <row r="142" spans="1:15" x14ac:dyDescent="0.25">
      <c r="A142" t="s">
        <v>115</v>
      </c>
      <c r="B142" t="s">
        <v>165</v>
      </c>
      <c r="C142" t="s">
        <v>198</v>
      </c>
      <c r="D142" t="s">
        <v>32</v>
      </c>
      <c r="I142">
        <v>300</v>
      </c>
      <c r="J142" s="2">
        <v>3.8</v>
      </c>
      <c r="K142" s="2">
        <v>6.75</v>
      </c>
      <c r="L142" s="1">
        <v>360</v>
      </c>
      <c r="M142" s="2">
        <v>2.65</v>
      </c>
      <c r="N142" s="1">
        <v>93</v>
      </c>
      <c r="O142" t="s">
        <v>157</v>
      </c>
    </row>
    <row r="143" spans="1:15" x14ac:dyDescent="0.25">
      <c r="A143" t="s">
        <v>166</v>
      </c>
      <c r="B143" t="s">
        <v>167</v>
      </c>
      <c r="C143" t="s">
        <v>199</v>
      </c>
      <c r="D143" t="s">
        <v>62</v>
      </c>
      <c r="G143">
        <v>120</v>
      </c>
      <c r="I143">
        <v>60</v>
      </c>
      <c r="J143" s="2">
        <f>Table1[[#This Row],[Compressive strength '[MPa']]]</f>
        <v>0.5</v>
      </c>
      <c r="K143" s="2">
        <v>0.5</v>
      </c>
      <c r="L143" s="1">
        <v>17</v>
      </c>
      <c r="M143" s="2">
        <v>0.45</v>
      </c>
      <c r="N143" s="1">
        <v>5.5</v>
      </c>
      <c r="O143" t="s">
        <v>137</v>
      </c>
    </row>
    <row r="144" spans="1:15" x14ac:dyDescent="0.25">
      <c r="A144" t="s">
        <v>3</v>
      </c>
      <c r="B144" t="s">
        <v>168</v>
      </c>
      <c r="C144" t="s">
        <v>200</v>
      </c>
      <c r="D144" t="s">
        <v>172</v>
      </c>
      <c r="G144">
        <v>163</v>
      </c>
      <c r="I144">
        <v>109</v>
      </c>
      <c r="J144" s="2">
        <v>3.9</v>
      </c>
      <c r="K144" s="2">
        <v>5.5</v>
      </c>
      <c r="L144" s="1">
        <v>1616</v>
      </c>
      <c r="M144" s="2">
        <v>1.8</v>
      </c>
      <c r="N144" s="1">
        <v>136</v>
      </c>
      <c r="O144" t="s">
        <v>173</v>
      </c>
    </row>
    <row r="145" spans="1:15" x14ac:dyDescent="0.25">
      <c r="A145" t="s">
        <v>3</v>
      </c>
      <c r="B145" t="s">
        <v>169</v>
      </c>
      <c r="C145" t="s">
        <v>200</v>
      </c>
      <c r="D145" t="s">
        <v>172</v>
      </c>
      <c r="G145">
        <v>163</v>
      </c>
      <c r="I145">
        <v>132</v>
      </c>
      <c r="J145" s="2">
        <v>5</v>
      </c>
      <c r="K145" s="2">
        <v>7.7</v>
      </c>
      <c r="L145" s="1">
        <v>2187</v>
      </c>
      <c r="M145" s="2">
        <v>2.2999999999999998</v>
      </c>
      <c r="N145" s="1">
        <v>166</v>
      </c>
      <c r="O145" t="s">
        <v>173</v>
      </c>
    </row>
    <row r="146" spans="1:15" x14ac:dyDescent="0.25">
      <c r="A146" t="s">
        <v>3</v>
      </c>
      <c r="B146" t="s">
        <v>170</v>
      </c>
      <c r="C146" t="s">
        <v>200</v>
      </c>
      <c r="D146" t="s">
        <v>172</v>
      </c>
      <c r="G146">
        <v>163</v>
      </c>
      <c r="I146">
        <v>148</v>
      </c>
      <c r="J146" s="2">
        <v>5.7</v>
      </c>
      <c r="K146" s="2">
        <v>9.1999999999999993</v>
      </c>
      <c r="L146" s="1">
        <v>2526</v>
      </c>
      <c r="M146" s="2">
        <v>2.6</v>
      </c>
      <c r="N146" s="1">
        <v>187</v>
      </c>
      <c r="O146" t="s">
        <v>173</v>
      </c>
    </row>
    <row r="147" spans="1:15" x14ac:dyDescent="0.25">
      <c r="A147" t="s">
        <v>3</v>
      </c>
      <c r="B147" t="s">
        <v>171</v>
      </c>
      <c r="C147" t="s">
        <v>200</v>
      </c>
      <c r="D147" t="s">
        <v>172</v>
      </c>
      <c r="G147">
        <v>163</v>
      </c>
      <c r="I147">
        <v>285</v>
      </c>
      <c r="J147" s="2">
        <v>12.2</v>
      </c>
      <c r="K147" s="2">
        <v>22</v>
      </c>
      <c r="L147" s="1">
        <v>4428</v>
      </c>
      <c r="M147" s="2">
        <v>5.2</v>
      </c>
      <c r="N147" s="1">
        <v>362</v>
      </c>
      <c r="O147" t="s">
        <v>173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72DC-5E2F-4D6B-9651-561ACCB2A795}">
  <dimension ref="A1:M113"/>
  <sheetViews>
    <sheetView tabSelected="1" topLeftCell="I1" workbookViewId="0">
      <selection activeCell="I6" sqref="I6"/>
    </sheetView>
  </sheetViews>
  <sheetFormatPr defaultRowHeight="15" x14ac:dyDescent="0.25"/>
  <cols>
    <col min="1" max="1" width="49.42578125" bestFit="1" customWidth="1"/>
    <col min="2" max="2" width="10.42578125" customWidth="1"/>
    <col min="3" max="3" width="34.85546875" bestFit="1" customWidth="1"/>
    <col min="5" max="5" width="15.85546875" customWidth="1"/>
    <col min="6" max="6" width="18.28515625" customWidth="1"/>
    <col min="7" max="7" width="23.7109375" customWidth="1"/>
    <col min="8" max="8" width="23.7109375" style="4" customWidth="1"/>
    <col min="9" max="9" width="16" customWidth="1"/>
    <col min="10" max="10" width="23.28515625" customWidth="1"/>
    <col min="11" max="11" width="28.28515625" customWidth="1"/>
    <col min="12" max="12" width="21.7109375" customWidth="1"/>
  </cols>
  <sheetData>
    <row r="1" spans="1:13" s="3" customFormat="1" x14ac:dyDescent="0.25">
      <c r="A1" s="4" t="s">
        <v>0</v>
      </c>
      <c r="B1" s="4" t="s">
        <v>347</v>
      </c>
      <c r="C1" s="4" t="s">
        <v>182</v>
      </c>
      <c r="D1" s="4" t="s">
        <v>1</v>
      </c>
      <c r="E1" s="4" t="s">
        <v>348</v>
      </c>
      <c r="F1" s="4" t="s">
        <v>349</v>
      </c>
      <c r="G1" s="4" t="s">
        <v>350</v>
      </c>
      <c r="H1" s="4" t="s">
        <v>356</v>
      </c>
      <c r="I1" s="4" t="s">
        <v>351</v>
      </c>
      <c r="J1" s="4" t="s">
        <v>352</v>
      </c>
      <c r="K1" s="4" t="s">
        <v>353</v>
      </c>
      <c r="L1" s="4" t="s">
        <v>354</v>
      </c>
      <c r="M1" s="3" t="s">
        <v>355</v>
      </c>
    </row>
    <row r="2" spans="1:13" x14ac:dyDescent="0.25">
      <c r="A2" s="3" t="s">
        <v>201</v>
      </c>
      <c r="B2" s="3" t="s">
        <v>202</v>
      </c>
      <c r="C2" s="3" t="s">
        <v>203</v>
      </c>
      <c r="D2" s="3" t="s">
        <v>204</v>
      </c>
      <c r="E2" s="3">
        <v>8.98</v>
      </c>
      <c r="F2" s="3">
        <v>25.2</v>
      </c>
      <c r="G2" s="3">
        <v>3.2700000000000002E-5</v>
      </c>
      <c r="H2" s="4">
        <f>Table2[[#This Row],[Young''s modulus (GPa)]]*1000</f>
        <v>3.27E-2</v>
      </c>
      <c r="I2" s="3">
        <v>0</v>
      </c>
      <c r="J2" s="3">
        <v>5.0400000000000002E-3</v>
      </c>
      <c r="K2" s="3">
        <v>0.22</v>
      </c>
      <c r="L2" s="3">
        <v>3.3099999999999997E-2</v>
      </c>
      <c r="M2">
        <f>Table2[[#This Row],[Shear modulus (GPa)]]*1000</f>
        <v>33.099999999999994</v>
      </c>
    </row>
    <row r="3" spans="1:13" x14ac:dyDescent="0.25">
      <c r="A3" s="3" t="s">
        <v>205</v>
      </c>
      <c r="B3" s="3" t="s">
        <v>202</v>
      </c>
      <c r="C3" s="3" t="s">
        <v>203</v>
      </c>
      <c r="D3" s="3" t="s">
        <v>204</v>
      </c>
      <c r="E3" s="3">
        <v>8.98</v>
      </c>
      <c r="F3" s="3">
        <v>34.799999999999997</v>
      </c>
      <c r="G3" s="3">
        <v>8.6399999999999999E-5</v>
      </c>
      <c r="H3" s="4">
        <f>Table2[[#This Row],[Young''s modulus (GPa)]]*1000</f>
        <v>8.6400000000000005E-2</v>
      </c>
      <c r="I3" s="3">
        <v>0</v>
      </c>
      <c r="J3" s="3">
        <v>1.3299999999999999E-2</v>
      </c>
      <c r="K3" s="3">
        <v>0.373</v>
      </c>
      <c r="L3" s="3">
        <v>5.3999999999999999E-2</v>
      </c>
      <c r="M3">
        <f>Table2[[#This Row],[Shear modulus (GPa)]]*1000</f>
        <v>54</v>
      </c>
    </row>
    <row r="4" spans="1:13" x14ac:dyDescent="0.25">
      <c r="A4" s="3" t="s">
        <v>206</v>
      </c>
      <c r="B4" s="3" t="s">
        <v>202</v>
      </c>
      <c r="C4" s="3" t="s">
        <v>203</v>
      </c>
      <c r="D4" s="3" t="s">
        <v>204</v>
      </c>
      <c r="E4" s="3">
        <v>8.98</v>
      </c>
      <c r="F4" s="3">
        <v>50.2</v>
      </c>
      <c r="G4" s="3">
        <v>2.5799999999999998E-4</v>
      </c>
      <c r="H4" s="4">
        <f>Table2[[#This Row],[Young''s modulus (GPa)]]*1000</f>
        <v>0.25800000000000001</v>
      </c>
      <c r="I4" s="3">
        <v>0</v>
      </c>
      <c r="J4" s="3">
        <v>3.9899999999999998E-2</v>
      </c>
      <c r="K4" s="3">
        <v>0.91600000000000004</v>
      </c>
      <c r="L4" s="3">
        <v>8.5400000000000004E-2</v>
      </c>
      <c r="M4">
        <f>Table2[[#This Row],[Shear modulus (GPa)]]*1000</f>
        <v>85.4</v>
      </c>
    </row>
    <row r="5" spans="1:13" x14ac:dyDescent="0.25">
      <c r="A5" s="3" t="s">
        <v>207</v>
      </c>
      <c r="B5" s="3" t="s">
        <v>202</v>
      </c>
      <c r="C5" s="3" t="s">
        <v>208</v>
      </c>
      <c r="D5" s="3" t="s">
        <v>209</v>
      </c>
      <c r="E5" s="3">
        <v>10</v>
      </c>
      <c r="F5" s="3">
        <v>649</v>
      </c>
      <c r="G5" s="3">
        <v>0.999</v>
      </c>
      <c r="H5" s="4">
        <f>Table2[[#This Row],[Young''s modulus (GPa)]]*1000</f>
        <v>999</v>
      </c>
      <c r="I5" s="3">
        <v>0</v>
      </c>
      <c r="J5" s="3">
        <v>20</v>
      </c>
      <c r="K5" s="3">
        <v>13</v>
      </c>
      <c r="L5" s="3">
        <v>0.375</v>
      </c>
      <c r="M5">
        <f>Table2[[#This Row],[Shear modulus (GPa)]]*1000</f>
        <v>375</v>
      </c>
    </row>
    <row r="6" spans="1:13" x14ac:dyDescent="0.25">
      <c r="A6" s="3" t="s">
        <v>210</v>
      </c>
      <c r="B6" s="3" t="s">
        <v>202</v>
      </c>
      <c r="C6" s="3" t="s">
        <v>208</v>
      </c>
      <c r="D6" s="3" t="s">
        <v>209</v>
      </c>
      <c r="E6" s="3">
        <v>4.58</v>
      </c>
      <c r="F6" s="3">
        <v>850</v>
      </c>
      <c r="G6" s="3">
        <v>1.95</v>
      </c>
      <c r="H6" s="4">
        <f>Table2[[#This Row],[Young''s modulus (GPa)]]*1000</f>
        <v>1950</v>
      </c>
      <c r="I6" s="3">
        <v>0</v>
      </c>
      <c r="J6" s="3">
        <v>39.5</v>
      </c>
      <c r="K6" s="3">
        <v>23.5</v>
      </c>
      <c r="L6" s="3">
        <v>0.82499999999999996</v>
      </c>
      <c r="M6">
        <f>Table2[[#This Row],[Shear modulus (GPa)]]*1000</f>
        <v>825</v>
      </c>
    </row>
    <row r="7" spans="1:13" x14ac:dyDescent="0.25">
      <c r="A7" s="3" t="s">
        <v>211</v>
      </c>
      <c r="B7" s="3" t="s">
        <v>202</v>
      </c>
      <c r="C7" s="3" t="s">
        <v>212</v>
      </c>
      <c r="D7" s="3" t="s">
        <v>213</v>
      </c>
      <c r="E7" s="3">
        <v>8.8699999999999992</v>
      </c>
      <c r="F7" s="3">
        <v>29.8</v>
      </c>
      <c r="G7" s="3">
        <v>6.3200000000000001E-3</v>
      </c>
      <c r="H7" s="4">
        <f>Table2[[#This Row],[Young''s modulus (GPa)]]*1000</f>
        <v>6.32</v>
      </c>
      <c r="I7" s="3">
        <v>0</v>
      </c>
      <c r="J7" s="3">
        <v>0.159</v>
      </c>
      <c r="K7" s="3">
        <v>2.24E-2</v>
      </c>
      <c r="L7" s="3">
        <v>3.4600000000000001E-4</v>
      </c>
      <c r="M7">
        <f>Table2[[#This Row],[Shear modulus (GPa)]]*1000</f>
        <v>0.34600000000000003</v>
      </c>
    </row>
    <row r="8" spans="1:13" x14ac:dyDescent="0.25">
      <c r="A8" s="3" t="s">
        <v>214</v>
      </c>
      <c r="B8" s="3" t="s">
        <v>202</v>
      </c>
      <c r="C8" s="3" t="s">
        <v>212</v>
      </c>
      <c r="D8" s="3" t="s">
        <v>213</v>
      </c>
      <c r="E8" s="3">
        <v>8.8699999999999992</v>
      </c>
      <c r="F8" s="3">
        <v>49.9</v>
      </c>
      <c r="G8" s="3">
        <v>1.2199999999999999E-3</v>
      </c>
      <c r="H8" s="4">
        <f>Table2[[#This Row],[Young''s modulus (GPa)]]*1000</f>
        <v>1.22</v>
      </c>
      <c r="I8" s="3">
        <v>0</v>
      </c>
      <c r="J8" s="3">
        <v>0.25900000000000001</v>
      </c>
      <c r="K8" s="3">
        <v>3.7400000000000003E-2</v>
      </c>
      <c r="L8" s="3">
        <v>5.2899999999999996E-4</v>
      </c>
      <c r="M8">
        <f>Table2[[#This Row],[Shear modulus (GPa)]]*1000</f>
        <v>0.52899999999999991</v>
      </c>
    </row>
    <row r="9" spans="1:13" x14ac:dyDescent="0.25">
      <c r="A9" s="3" t="s">
        <v>215</v>
      </c>
      <c r="B9" s="3" t="s">
        <v>202</v>
      </c>
      <c r="C9" s="3" t="s">
        <v>212</v>
      </c>
      <c r="D9" s="3" t="s">
        <v>213</v>
      </c>
      <c r="E9" s="3">
        <v>8.8699999999999992</v>
      </c>
      <c r="F9" s="3">
        <v>79.900000000000006</v>
      </c>
      <c r="G9" s="3">
        <v>4.8999999999999998E-3</v>
      </c>
      <c r="H9" s="4">
        <f>Table2[[#This Row],[Young''s modulus (GPa)]]*1000</f>
        <v>4.8999999999999995</v>
      </c>
      <c r="I9" s="3">
        <v>0</v>
      </c>
      <c r="J9" s="3">
        <v>0.45</v>
      </c>
      <c r="K9" s="3">
        <v>5.1400000000000001E-2</v>
      </c>
      <c r="L9" s="3">
        <v>2.4499999999999999E-3</v>
      </c>
      <c r="M9">
        <f>Table2[[#This Row],[Shear modulus (GPa)]]*1000</f>
        <v>2.4499999999999997</v>
      </c>
    </row>
    <row r="10" spans="1:13" x14ac:dyDescent="0.25">
      <c r="A10" s="3" t="s">
        <v>216</v>
      </c>
      <c r="B10" s="3" t="s">
        <v>202</v>
      </c>
      <c r="C10" s="3" t="s">
        <v>217</v>
      </c>
      <c r="D10" s="3" t="s">
        <v>218</v>
      </c>
      <c r="E10" s="3">
        <v>2.6</v>
      </c>
      <c r="F10" s="3">
        <v>28.5</v>
      </c>
      <c r="G10" s="3">
        <v>8.9400000000000005E-4</v>
      </c>
      <c r="H10" s="4">
        <f>Table2[[#This Row],[Young''s modulus (GPa)]]*1000</f>
        <v>0.89400000000000002</v>
      </c>
      <c r="I10" s="3">
        <v>0</v>
      </c>
      <c r="J10" s="3">
        <v>0.82499999999999996</v>
      </c>
      <c r="K10" s="3">
        <v>0.11</v>
      </c>
      <c r="L10" s="3">
        <v>3.7399999999999998E-4</v>
      </c>
      <c r="M10">
        <f>Table2[[#This Row],[Shear modulus (GPa)]]*1000</f>
        <v>0.374</v>
      </c>
    </row>
    <row r="11" spans="1:13" x14ac:dyDescent="0.25">
      <c r="A11" s="3" t="s">
        <v>219</v>
      </c>
      <c r="B11" s="3" t="s">
        <v>202</v>
      </c>
      <c r="C11" s="3" t="s">
        <v>217</v>
      </c>
      <c r="D11" s="3" t="s">
        <v>218</v>
      </c>
      <c r="E11" s="3">
        <v>2.6</v>
      </c>
      <c r="F11" s="3">
        <v>58.5</v>
      </c>
      <c r="G11" s="3">
        <v>3.46E-3</v>
      </c>
      <c r="H11" s="4">
        <f>Table2[[#This Row],[Young''s modulus (GPa)]]*1000</f>
        <v>3.46</v>
      </c>
      <c r="I11" s="3">
        <v>0</v>
      </c>
      <c r="J11" s="3">
        <v>2.2200000000000002</v>
      </c>
      <c r="K11" s="3">
        <v>0.27400000000000002</v>
      </c>
      <c r="L11" s="3">
        <v>1.2199999999999999E-3</v>
      </c>
      <c r="M11">
        <f>Table2[[#This Row],[Shear modulus (GPa)]]*1000</f>
        <v>1.22</v>
      </c>
    </row>
    <row r="12" spans="1:13" x14ac:dyDescent="0.25">
      <c r="A12" s="3" t="s">
        <v>220</v>
      </c>
      <c r="B12" s="3" t="s">
        <v>202</v>
      </c>
      <c r="C12" s="3" t="s">
        <v>217</v>
      </c>
      <c r="D12" s="3" t="s">
        <v>218</v>
      </c>
      <c r="E12" s="3">
        <v>2.6</v>
      </c>
      <c r="F12" s="3">
        <v>75.900000000000006</v>
      </c>
      <c r="G12" s="3">
        <v>5.9800000000000001E-3</v>
      </c>
      <c r="H12" s="4">
        <f>Table2[[#This Row],[Young''s modulus (GPa)]]*1000</f>
        <v>5.98</v>
      </c>
      <c r="I12" s="3">
        <v>0</v>
      </c>
      <c r="J12" s="3">
        <v>2.3199999999999998</v>
      </c>
      <c r="K12" s="3">
        <v>0.32900000000000001</v>
      </c>
      <c r="L12" s="3">
        <v>2.2399999999999998E-3</v>
      </c>
      <c r="M12">
        <f>Table2[[#This Row],[Shear modulus (GPa)]]*1000</f>
        <v>2.2399999999999998</v>
      </c>
    </row>
    <row r="13" spans="1:13" x14ac:dyDescent="0.25">
      <c r="A13" s="3" t="s">
        <v>221</v>
      </c>
      <c r="B13" s="3" t="s">
        <v>202</v>
      </c>
      <c r="C13" s="3" t="s">
        <v>217</v>
      </c>
      <c r="D13" s="3" t="s">
        <v>218</v>
      </c>
      <c r="E13" s="3">
        <v>2.6</v>
      </c>
      <c r="F13" s="3">
        <v>107</v>
      </c>
      <c r="G13" s="3">
        <v>9.1699999999999993E-3</v>
      </c>
      <c r="H13" s="4">
        <f>Table2[[#This Row],[Young''s modulus (GPa)]]*1000</f>
        <v>9.17</v>
      </c>
      <c r="I13" s="3">
        <v>0</v>
      </c>
      <c r="J13" s="3">
        <v>2.85</v>
      </c>
      <c r="K13" s="3">
        <v>0.64800000000000002</v>
      </c>
      <c r="L13" s="3">
        <v>3.8700000000000002E-3</v>
      </c>
      <c r="M13">
        <f>Table2[[#This Row],[Shear modulus (GPa)]]*1000</f>
        <v>3.87</v>
      </c>
    </row>
    <row r="14" spans="1:13" x14ac:dyDescent="0.25">
      <c r="A14" s="3" t="s">
        <v>222</v>
      </c>
      <c r="B14" s="3" t="s">
        <v>202</v>
      </c>
      <c r="C14" s="3" t="s">
        <v>223</v>
      </c>
      <c r="D14" s="3" t="s">
        <v>224</v>
      </c>
      <c r="E14" s="3">
        <v>2.46</v>
      </c>
      <c r="F14" s="3">
        <v>17.899999999999999</v>
      </c>
      <c r="G14" s="3">
        <v>2.7399999999999999E-4</v>
      </c>
      <c r="H14" s="4">
        <f>Table2[[#This Row],[Young''s modulus (GPa)]]*1000</f>
        <v>0.27399999999999997</v>
      </c>
      <c r="I14" s="3">
        <v>0</v>
      </c>
      <c r="J14" s="3">
        <v>0.27900000000000003</v>
      </c>
      <c r="K14" s="3">
        <v>1.2200000000000001E-2</v>
      </c>
      <c r="L14" s="3">
        <v>1.4100000000000001E-4</v>
      </c>
      <c r="M14">
        <f>Table2[[#This Row],[Shear modulus (GPa)]]*1000</f>
        <v>0.14100000000000001</v>
      </c>
    </row>
    <row r="15" spans="1:13" x14ac:dyDescent="0.25">
      <c r="A15" s="3" t="s">
        <v>225</v>
      </c>
      <c r="B15" s="3" t="s">
        <v>202</v>
      </c>
      <c r="C15" s="3" t="s">
        <v>223</v>
      </c>
      <c r="D15" s="3" t="s">
        <v>224</v>
      </c>
      <c r="E15" s="3">
        <v>2.46</v>
      </c>
      <c r="F15" s="3">
        <v>23.9</v>
      </c>
      <c r="G15" s="3">
        <v>4.8999999999999998E-4</v>
      </c>
      <c r="H15" s="4">
        <f>Table2[[#This Row],[Young''s modulus (GPa)]]*1000</f>
        <v>0.49</v>
      </c>
      <c r="I15" s="3">
        <v>0</v>
      </c>
      <c r="J15" s="3">
        <v>0.29199999999999998</v>
      </c>
      <c r="K15" s="3">
        <v>1.43E-2</v>
      </c>
      <c r="L15" s="3">
        <v>2.4499999999999999E-4</v>
      </c>
      <c r="M15">
        <f>Table2[[#This Row],[Shear modulus (GPa)]]*1000</f>
        <v>0.245</v>
      </c>
    </row>
    <row r="16" spans="1:13" x14ac:dyDescent="0.25">
      <c r="A16" s="3" t="s">
        <v>226</v>
      </c>
      <c r="B16" s="3" t="s">
        <v>202</v>
      </c>
      <c r="C16" s="3" t="s">
        <v>223</v>
      </c>
      <c r="D16" s="3" t="s">
        <v>224</v>
      </c>
      <c r="E16" s="3">
        <v>2.46</v>
      </c>
      <c r="F16" s="3">
        <v>28.9</v>
      </c>
      <c r="G16" s="3">
        <v>5.9199999999999997E-4</v>
      </c>
      <c r="H16" s="4">
        <f>Table2[[#This Row],[Young''s modulus (GPa)]]*1000</f>
        <v>0.59199999999999997</v>
      </c>
      <c r="I16" s="3">
        <v>0</v>
      </c>
      <c r="J16" s="3">
        <v>0.39500000000000002</v>
      </c>
      <c r="K16" s="3">
        <v>1.6400000000000001E-2</v>
      </c>
      <c r="L16" s="3">
        <v>3.4600000000000001E-4</v>
      </c>
      <c r="M16">
        <f>Table2[[#This Row],[Shear modulus (GPa)]]*1000</f>
        <v>0.34600000000000003</v>
      </c>
    </row>
    <row r="17" spans="1:13" x14ac:dyDescent="0.25">
      <c r="A17" s="3" t="s">
        <v>227</v>
      </c>
      <c r="B17" s="3" t="s">
        <v>202</v>
      </c>
      <c r="C17" s="3" t="s">
        <v>223</v>
      </c>
      <c r="D17" s="3" t="s">
        <v>224</v>
      </c>
      <c r="E17" s="3">
        <v>2.46</v>
      </c>
      <c r="F17" s="3">
        <v>32.9</v>
      </c>
      <c r="G17" s="3">
        <v>8.4900000000000004E-4</v>
      </c>
      <c r="H17" s="4">
        <f>Table2[[#This Row],[Young''s modulus (GPa)]]*1000</f>
        <v>0.84900000000000009</v>
      </c>
      <c r="I17" s="3">
        <v>0</v>
      </c>
      <c r="J17" s="3">
        <v>0.41299999999999998</v>
      </c>
      <c r="K17" s="3">
        <v>1.9900000000000001E-2</v>
      </c>
      <c r="L17" s="3">
        <v>4.4700000000000002E-4</v>
      </c>
      <c r="M17">
        <f>Table2[[#This Row],[Shear modulus (GPa)]]*1000</f>
        <v>0.44700000000000001</v>
      </c>
    </row>
    <row r="18" spans="1:13" x14ac:dyDescent="0.25">
      <c r="A18" s="3" t="s">
        <v>228</v>
      </c>
      <c r="B18" s="3" t="s">
        <v>202</v>
      </c>
      <c r="C18" s="3" t="s">
        <v>223</v>
      </c>
      <c r="D18" s="3" t="s">
        <v>224</v>
      </c>
      <c r="E18" s="3">
        <v>2.46</v>
      </c>
      <c r="F18" s="3">
        <v>45</v>
      </c>
      <c r="G18" s="3">
        <v>1.64E-3</v>
      </c>
      <c r="H18" s="4">
        <f>Table2[[#This Row],[Young''s modulus (GPa)]]*1000</f>
        <v>1.64</v>
      </c>
      <c r="I18" s="3">
        <v>0</v>
      </c>
      <c r="J18" s="3">
        <v>0.59499999999999997</v>
      </c>
      <c r="K18" s="3">
        <v>2.24E-2</v>
      </c>
      <c r="L18" s="3">
        <v>1.64E-3</v>
      </c>
      <c r="M18">
        <f>Table2[[#This Row],[Shear modulus (GPa)]]*1000</f>
        <v>1.64</v>
      </c>
    </row>
    <row r="19" spans="1:13" x14ac:dyDescent="0.25">
      <c r="A19" s="3" t="s">
        <v>229</v>
      </c>
      <c r="B19" s="3" t="s">
        <v>202</v>
      </c>
      <c r="C19" s="3" t="s">
        <v>223</v>
      </c>
      <c r="D19" s="3" t="s">
        <v>224</v>
      </c>
      <c r="E19" s="3">
        <v>2.46</v>
      </c>
      <c r="F19" s="3">
        <v>60</v>
      </c>
      <c r="G19" s="3">
        <v>2.7399999999999998E-3</v>
      </c>
      <c r="H19" s="4">
        <f>Table2[[#This Row],[Young''s modulus (GPa)]]*1000</f>
        <v>2.7399999999999998</v>
      </c>
      <c r="I19" s="3">
        <v>0</v>
      </c>
      <c r="J19" s="3">
        <v>0.78500000000000003</v>
      </c>
      <c r="K19" s="3">
        <v>2.7400000000000001E-2</v>
      </c>
      <c r="L19" s="3">
        <v>1.2199999999999999E-3</v>
      </c>
      <c r="M19">
        <f>Table2[[#This Row],[Shear modulus (GPa)]]*1000</f>
        <v>1.22</v>
      </c>
    </row>
    <row r="20" spans="1:13" x14ac:dyDescent="0.25">
      <c r="A20" s="3" t="s">
        <v>230</v>
      </c>
      <c r="B20" s="3" t="s">
        <v>202</v>
      </c>
      <c r="C20" s="3" t="s">
        <v>223</v>
      </c>
      <c r="D20" s="3" t="s">
        <v>224</v>
      </c>
      <c r="E20" s="3">
        <v>2.46</v>
      </c>
      <c r="F20" s="3">
        <v>70</v>
      </c>
      <c r="G20" s="3">
        <v>3.7399999999999998E-3</v>
      </c>
      <c r="H20" s="4">
        <f>Table2[[#This Row],[Young''s modulus (GPa)]]*1000</f>
        <v>3.7399999999999998</v>
      </c>
      <c r="I20" s="3">
        <v>0</v>
      </c>
      <c r="J20" s="3">
        <v>0.93500000000000005</v>
      </c>
      <c r="K20" s="3">
        <v>3.1300000000000001E-2</v>
      </c>
      <c r="L20" s="3">
        <v>1.8400000000000001E-3</v>
      </c>
      <c r="M20">
        <f>Table2[[#This Row],[Shear modulus (GPa)]]*1000</f>
        <v>1.84</v>
      </c>
    </row>
    <row r="21" spans="1:13" x14ac:dyDescent="0.25">
      <c r="A21" s="3" t="s">
        <v>231</v>
      </c>
      <c r="B21" s="3" t="s">
        <v>202</v>
      </c>
      <c r="C21" s="3" t="s">
        <v>232</v>
      </c>
      <c r="D21" s="3" t="s">
        <v>233</v>
      </c>
      <c r="E21" s="3">
        <v>40.299999999999997</v>
      </c>
      <c r="F21" s="3">
        <v>89.9</v>
      </c>
      <c r="G21" s="3">
        <v>2.5000000000000001E-2</v>
      </c>
      <c r="H21" s="4">
        <f>Table2[[#This Row],[Young''s modulus (GPa)]]*1000</f>
        <v>25</v>
      </c>
      <c r="I21" s="3">
        <v>0</v>
      </c>
      <c r="J21" s="3">
        <v>1.25</v>
      </c>
      <c r="K21" s="3">
        <v>0.78900000000000003</v>
      </c>
      <c r="L21" s="3">
        <v>1.18E-2</v>
      </c>
      <c r="M21">
        <f>Table2[[#This Row],[Shear modulus (GPa)]]*1000</f>
        <v>11.799999999999999</v>
      </c>
    </row>
    <row r="22" spans="1:13" x14ac:dyDescent="0.25">
      <c r="A22" s="3" t="s">
        <v>234</v>
      </c>
      <c r="B22" s="3" t="s">
        <v>202</v>
      </c>
      <c r="C22" s="3" t="s">
        <v>232</v>
      </c>
      <c r="D22" s="3" t="s">
        <v>233</v>
      </c>
      <c r="E22" s="3">
        <v>40.299999999999997</v>
      </c>
      <c r="F22" s="3">
        <v>200</v>
      </c>
      <c r="G22" s="3">
        <v>0.155</v>
      </c>
      <c r="H22" s="4">
        <f>Table2[[#This Row],[Young''s modulus (GPa)]]*1000</f>
        <v>155</v>
      </c>
      <c r="I22" s="3">
        <v>0</v>
      </c>
      <c r="J22" s="3">
        <v>7.75</v>
      </c>
      <c r="K22" s="3">
        <v>4.2</v>
      </c>
      <c r="L22" s="3">
        <v>5.9799999999999999E-2</v>
      </c>
      <c r="M22">
        <f>Table2[[#This Row],[Shear modulus (GPa)]]*1000</f>
        <v>59.8</v>
      </c>
    </row>
    <row r="23" spans="1:13" x14ac:dyDescent="0.25">
      <c r="A23" s="3" t="s">
        <v>235</v>
      </c>
      <c r="B23" s="3" t="s">
        <v>202</v>
      </c>
      <c r="C23" s="3" t="s">
        <v>236</v>
      </c>
      <c r="D23" s="3" t="s">
        <v>237</v>
      </c>
      <c r="E23" s="3">
        <v>6.32</v>
      </c>
      <c r="F23" s="3">
        <v>34.9</v>
      </c>
      <c r="G23" s="3">
        <v>5.2900000000000004E-3</v>
      </c>
      <c r="H23" s="4">
        <f>Table2[[#This Row],[Young''s modulus (GPa)]]*1000</f>
        <v>5.29</v>
      </c>
      <c r="I23" s="3">
        <v>0</v>
      </c>
      <c r="J23" s="3">
        <v>0.17699999999999999</v>
      </c>
      <c r="K23" s="3">
        <v>0.12</v>
      </c>
      <c r="L23" s="3">
        <v>2.1199999999999999E-3</v>
      </c>
      <c r="M23">
        <f>Table2[[#This Row],[Shear modulus (GPa)]]*1000</f>
        <v>2.12</v>
      </c>
    </row>
    <row r="24" spans="1:13" x14ac:dyDescent="0.25">
      <c r="A24" s="3" t="s">
        <v>238</v>
      </c>
      <c r="B24" s="3" t="s">
        <v>202</v>
      </c>
      <c r="C24" s="3" t="s">
        <v>236</v>
      </c>
      <c r="D24" s="3" t="s">
        <v>237</v>
      </c>
      <c r="E24" s="3">
        <v>6.32</v>
      </c>
      <c r="F24" s="3">
        <v>79.900000000000006</v>
      </c>
      <c r="G24" s="3">
        <v>2.8799999999999999E-2</v>
      </c>
      <c r="H24" s="4">
        <f>Table2[[#This Row],[Young''s modulus (GPa)]]*1000</f>
        <v>28.8</v>
      </c>
      <c r="I24" s="3">
        <v>0</v>
      </c>
      <c r="J24" s="3">
        <v>0.54100000000000004</v>
      </c>
      <c r="K24" s="3">
        <v>0.51</v>
      </c>
      <c r="L24" s="3">
        <v>1.15E-2</v>
      </c>
      <c r="M24">
        <f>Table2[[#This Row],[Shear modulus (GPa)]]*1000</f>
        <v>11.5</v>
      </c>
    </row>
    <row r="25" spans="1:13" x14ac:dyDescent="0.25">
      <c r="A25" s="3" t="s">
        <v>239</v>
      </c>
      <c r="B25" s="3" t="s">
        <v>202</v>
      </c>
      <c r="C25" s="3" t="s">
        <v>236</v>
      </c>
      <c r="D25" s="3" t="s">
        <v>237</v>
      </c>
      <c r="E25" s="3">
        <v>6.32</v>
      </c>
      <c r="F25" s="3">
        <v>120</v>
      </c>
      <c r="G25" s="3">
        <v>6.4299999999999996E-2</v>
      </c>
      <c r="H25" s="4">
        <f>Table2[[#This Row],[Young''s modulus (GPa)]]*1000</f>
        <v>64.3</v>
      </c>
      <c r="I25" s="3">
        <v>0</v>
      </c>
      <c r="J25" s="3">
        <v>0.80600000000000005</v>
      </c>
      <c r="K25" s="3">
        <v>1.1100000000000001</v>
      </c>
      <c r="L25" s="3">
        <v>2.5700000000000001E-2</v>
      </c>
      <c r="M25">
        <f>Table2[[#This Row],[Shear modulus (GPa)]]*1000</f>
        <v>25.7</v>
      </c>
    </row>
    <row r="26" spans="1:13" x14ac:dyDescent="0.25">
      <c r="A26" s="3" t="s">
        <v>240</v>
      </c>
      <c r="B26" s="3" t="s">
        <v>202</v>
      </c>
      <c r="C26" s="3" t="s">
        <v>236</v>
      </c>
      <c r="D26" s="3" t="s">
        <v>237</v>
      </c>
      <c r="E26" s="3">
        <v>6.32</v>
      </c>
      <c r="F26" s="3">
        <v>160</v>
      </c>
      <c r="G26" s="3">
        <v>0.11700000000000001</v>
      </c>
      <c r="H26" s="4">
        <f>Table2[[#This Row],[Young''s modulus (GPa)]]*1000</f>
        <v>117</v>
      </c>
      <c r="I26" s="3">
        <v>0</v>
      </c>
      <c r="J26" s="3">
        <v>1.0900000000000001</v>
      </c>
      <c r="K26" s="3">
        <v>1.95</v>
      </c>
      <c r="L26" s="3">
        <v>4.6899999999999997E-2</v>
      </c>
      <c r="M26">
        <f>Table2[[#This Row],[Shear modulus (GPa)]]*1000</f>
        <v>46.9</v>
      </c>
    </row>
    <row r="27" spans="1:13" x14ac:dyDescent="0.25">
      <c r="A27" s="3" t="s">
        <v>241</v>
      </c>
      <c r="B27" s="3" t="s">
        <v>202</v>
      </c>
      <c r="C27" s="3" t="s">
        <v>236</v>
      </c>
      <c r="D27" s="3" t="s">
        <v>237</v>
      </c>
      <c r="E27" s="3">
        <v>6.32</v>
      </c>
      <c r="F27" s="3">
        <v>200</v>
      </c>
      <c r="G27" s="3">
        <v>0.17699999999999999</v>
      </c>
      <c r="H27" s="4">
        <f>Table2[[#This Row],[Young''s modulus (GPa)]]*1000</f>
        <v>177</v>
      </c>
      <c r="I27" s="3">
        <v>0</v>
      </c>
      <c r="J27" s="3">
        <v>1.49</v>
      </c>
      <c r="K27" s="3">
        <v>3.43</v>
      </c>
      <c r="L27" s="3">
        <v>7.0800000000000002E-2</v>
      </c>
      <c r="M27">
        <f>Table2[[#This Row],[Shear modulus (GPa)]]*1000</f>
        <v>70.8</v>
      </c>
    </row>
    <row r="28" spans="1:13" x14ac:dyDescent="0.25">
      <c r="A28" s="3" t="s">
        <v>242</v>
      </c>
      <c r="B28" s="3" t="s">
        <v>202</v>
      </c>
      <c r="C28" s="3" t="s">
        <v>243</v>
      </c>
      <c r="D28" s="3" t="s">
        <v>209</v>
      </c>
      <c r="E28" s="3">
        <v>25.6</v>
      </c>
      <c r="F28" s="3">
        <v>64</v>
      </c>
      <c r="G28" s="3">
        <v>5.4100000000000003E-4</v>
      </c>
      <c r="H28" s="4">
        <f>Table2[[#This Row],[Young''s modulus (GPa)]]*1000</f>
        <v>0.54100000000000004</v>
      </c>
      <c r="I28" s="3">
        <v>0</v>
      </c>
      <c r="J28" s="3">
        <v>5.3100000000000001E-2</v>
      </c>
      <c r="K28" s="3">
        <v>1.45</v>
      </c>
      <c r="L28" s="3">
        <v>2.2700000000000001E-2</v>
      </c>
      <c r="M28">
        <f>Table2[[#This Row],[Shear modulus (GPa)]]*1000</f>
        <v>22.700000000000003</v>
      </c>
    </row>
    <row r="29" spans="1:13" x14ac:dyDescent="0.25">
      <c r="A29" s="3" t="s">
        <v>244</v>
      </c>
      <c r="B29" s="3" t="s">
        <v>202</v>
      </c>
      <c r="C29" s="3" t="s">
        <v>243</v>
      </c>
      <c r="D29" s="3" t="s">
        <v>209</v>
      </c>
      <c r="E29" s="3">
        <v>25.6</v>
      </c>
      <c r="F29" s="3">
        <v>69.900000000000006</v>
      </c>
      <c r="G29" s="3">
        <v>7.0600000000000003E-4</v>
      </c>
      <c r="H29" s="4">
        <f>Table2[[#This Row],[Young''s modulus (GPa)]]*1000</f>
        <v>0.70600000000000007</v>
      </c>
      <c r="I29" s="3">
        <v>0</v>
      </c>
      <c r="J29" s="3">
        <v>6.3399999999999998E-2</v>
      </c>
      <c r="K29" s="3">
        <v>1.85</v>
      </c>
      <c r="L29" s="3">
        <v>1.89E-2</v>
      </c>
      <c r="M29">
        <f>Table2[[#This Row],[Shear modulus (GPa)]]*1000</f>
        <v>18.899999999999999</v>
      </c>
    </row>
    <row r="30" spans="1:13" x14ac:dyDescent="0.25">
      <c r="A30" s="3" t="s">
        <v>245</v>
      </c>
      <c r="B30" s="3" t="s">
        <v>202</v>
      </c>
      <c r="C30" s="3" t="s">
        <v>243</v>
      </c>
      <c r="D30" s="3" t="s">
        <v>209</v>
      </c>
      <c r="E30" s="3">
        <v>25.6</v>
      </c>
      <c r="F30" s="3">
        <v>80</v>
      </c>
      <c r="G30" s="3">
        <v>1.06E-3</v>
      </c>
      <c r="H30" s="4">
        <f>Table2[[#This Row],[Young''s modulus (GPa)]]*1000</f>
        <v>1.06</v>
      </c>
      <c r="I30" s="3">
        <v>0</v>
      </c>
      <c r="J30" s="3">
        <v>8.2900000000000001E-2</v>
      </c>
      <c r="K30" s="3">
        <v>1.93</v>
      </c>
      <c r="L30" s="3">
        <v>2.1999999999999999E-2</v>
      </c>
      <c r="M30">
        <f>Table2[[#This Row],[Shear modulus (GPa)]]*1000</f>
        <v>22</v>
      </c>
    </row>
    <row r="31" spans="1:13" x14ac:dyDescent="0.25">
      <c r="A31" s="3" t="s">
        <v>246</v>
      </c>
      <c r="B31" s="3" t="s">
        <v>202</v>
      </c>
      <c r="C31" s="3" t="s">
        <v>243</v>
      </c>
      <c r="D31" s="3" t="s">
        <v>209</v>
      </c>
      <c r="E31" s="3">
        <v>25.6</v>
      </c>
      <c r="F31" s="3">
        <v>89.9</v>
      </c>
      <c r="G31" s="3">
        <v>1.5E-3</v>
      </c>
      <c r="H31" s="4">
        <f>Table2[[#This Row],[Young''s modulus (GPa)]]*1000</f>
        <v>1.5</v>
      </c>
      <c r="I31" s="3">
        <v>0</v>
      </c>
      <c r="J31" s="3">
        <v>0.105</v>
      </c>
      <c r="K31" s="3">
        <v>2.8</v>
      </c>
      <c r="L31" s="3">
        <v>2.1999999999999999E-2</v>
      </c>
      <c r="M31">
        <f>Table2[[#This Row],[Shear modulus (GPa)]]*1000</f>
        <v>22</v>
      </c>
    </row>
    <row r="32" spans="1:13" x14ac:dyDescent="0.25">
      <c r="A32" s="3" t="s">
        <v>247</v>
      </c>
      <c r="B32" s="3" t="s">
        <v>202</v>
      </c>
      <c r="C32" s="3" t="s">
        <v>248</v>
      </c>
      <c r="D32" s="3" t="s">
        <v>18</v>
      </c>
      <c r="E32" s="3">
        <v>68.3</v>
      </c>
      <c r="F32" s="3">
        <v>60</v>
      </c>
      <c r="G32" s="3">
        <v>4.7899999999999998E-2</v>
      </c>
      <c r="H32" s="4">
        <f>Table2[[#This Row],[Young''s modulus (GPa)]]*1000</f>
        <v>47.9</v>
      </c>
      <c r="I32" s="3">
        <v>0</v>
      </c>
      <c r="J32" s="3">
        <v>1.62</v>
      </c>
      <c r="K32" s="3">
        <v>0.68899999999999995</v>
      </c>
      <c r="L32" s="3">
        <v>1.7899999999999999E-2</v>
      </c>
      <c r="M32">
        <f>Table2[[#This Row],[Shear modulus (GPa)]]*1000</f>
        <v>17.899999999999999</v>
      </c>
    </row>
    <row r="33" spans="1:13" x14ac:dyDescent="0.25">
      <c r="A33" s="3" t="s">
        <v>249</v>
      </c>
      <c r="B33" s="3" t="s">
        <v>202</v>
      </c>
      <c r="C33" s="3" t="s">
        <v>248</v>
      </c>
      <c r="D33" s="3" t="s">
        <v>18</v>
      </c>
      <c r="E33" s="3">
        <v>68.3</v>
      </c>
      <c r="F33" s="3">
        <v>80</v>
      </c>
      <c r="G33" s="3">
        <v>6.5199999999999994E-2</v>
      </c>
      <c r="H33" s="4">
        <f>Table2[[#This Row],[Young''s modulus (GPa)]]*1000</f>
        <v>65.199999999999989</v>
      </c>
      <c r="I33" s="3">
        <v>0</v>
      </c>
      <c r="J33" s="3">
        <v>2.2000000000000002</v>
      </c>
      <c r="K33" s="3">
        <v>1.1000000000000001</v>
      </c>
      <c r="L33" s="3">
        <v>2.2700000000000001E-2</v>
      </c>
      <c r="M33">
        <f>Table2[[#This Row],[Shear modulus (GPa)]]*1000</f>
        <v>22.700000000000003</v>
      </c>
    </row>
    <row r="34" spans="1:13" x14ac:dyDescent="0.25">
      <c r="A34" s="3" t="s">
        <v>250</v>
      </c>
      <c r="B34" s="3" t="s">
        <v>202</v>
      </c>
      <c r="C34" s="3" t="s">
        <v>248</v>
      </c>
      <c r="D34" s="3" t="s">
        <v>18</v>
      </c>
      <c r="E34" s="3">
        <v>68.3</v>
      </c>
      <c r="F34" s="3">
        <v>110</v>
      </c>
      <c r="G34" s="3">
        <v>9.1999999999999998E-2</v>
      </c>
      <c r="H34" s="4">
        <f>Table2[[#This Row],[Young''s modulus (GPa)]]*1000</f>
        <v>92</v>
      </c>
      <c r="I34" s="3">
        <v>0</v>
      </c>
      <c r="J34" s="3">
        <v>3.07</v>
      </c>
      <c r="K34" s="3">
        <v>1.38</v>
      </c>
      <c r="L34" s="3">
        <v>0.03</v>
      </c>
      <c r="M34">
        <f>Table2[[#This Row],[Shear modulus (GPa)]]*1000</f>
        <v>30</v>
      </c>
    </row>
    <row r="35" spans="1:13" x14ac:dyDescent="0.25">
      <c r="A35" s="3" t="s">
        <v>251</v>
      </c>
      <c r="B35" s="3" t="s">
        <v>202</v>
      </c>
      <c r="C35" s="3" t="s">
        <v>252</v>
      </c>
      <c r="D35" s="3" t="s">
        <v>253</v>
      </c>
      <c r="E35" s="3">
        <v>9.65</v>
      </c>
      <c r="F35" s="3">
        <v>108</v>
      </c>
      <c r="G35" s="3">
        <v>6.08E-2</v>
      </c>
      <c r="H35" s="4">
        <f>Table2[[#This Row],[Young''s modulus (GPa)]]*1000</f>
        <v>60.8</v>
      </c>
      <c r="I35" s="3">
        <v>0</v>
      </c>
      <c r="J35" s="3">
        <v>2.85</v>
      </c>
      <c r="K35" s="3">
        <v>1.6</v>
      </c>
      <c r="L35" s="3">
        <v>2.3699999999999999E-2</v>
      </c>
      <c r="M35">
        <f>Table2[[#This Row],[Shear modulus (GPa)]]*1000</f>
        <v>23.7</v>
      </c>
    </row>
    <row r="36" spans="1:13" x14ac:dyDescent="0.25">
      <c r="A36" s="3" t="s">
        <v>254</v>
      </c>
      <c r="B36" s="3" t="s">
        <v>202</v>
      </c>
      <c r="C36" s="3" t="s">
        <v>252</v>
      </c>
      <c r="D36" s="3" t="s">
        <v>253</v>
      </c>
      <c r="E36" s="3">
        <v>9.65</v>
      </c>
      <c r="F36" s="3">
        <v>147</v>
      </c>
      <c r="G36" s="3">
        <v>8.8499999999999995E-2</v>
      </c>
      <c r="H36" s="4">
        <f>Table2[[#This Row],[Young''s modulus (GPa)]]*1000</f>
        <v>88.5</v>
      </c>
      <c r="I36" s="3">
        <v>0</v>
      </c>
      <c r="J36" s="3">
        <v>3.96</v>
      </c>
      <c r="K36" s="3">
        <v>2.3199999999999998</v>
      </c>
      <c r="L36" s="3">
        <v>3.3799999999999997E-2</v>
      </c>
      <c r="M36">
        <f>Table2[[#This Row],[Shear modulus (GPa)]]*1000</f>
        <v>33.799999999999997</v>
      </c>
    </row>
    <row r="37" spans="1:13" x14ac:dyDescent="0.25">
      <c r="A37" s="3" t="s">
        <v>255</v>
      </c>
      <c r="B37" s="3" t="s">
        <v>202</v>
      </c>
      <c r="C37" s="3" t="s">
        <v>252</v>
      </c>
      <c r="D37" s="3" t="s">
        <v>253</v>
      </c>
      <c r="E37" s="3">
        <v>9.65</v>
      </c>
      <c r="F37" s="3">
        <v>240</v>
      </c>
      <c r="G37" s="3">
        <v>0.16700000000000001</v>
      </c>
      <c r="H37" s="4">
        <f>Table2[[#This Row],[Young''s modulus (GPa)]]*1000</f>
        <v>167</v>
      </c>
      <c r="I37" s="3">
        <v>0</v>
      </c>
      <c r="J37" s="3">
        <v>6.76</v>
      </c>
      <c r="K37" s="3">
        <v>3.49</v>
      </c>
      <c r="L37" s="3">
        <v>4.99E-2</v>
      </c>
      <c r="M37">
        <f>Table2[[#This Row],[Shear modulus (GPa)]]*1000</f>
        <v>49.9</v>
      </c>
    </row>
    <row r="38" spans="1:13" x14ac:dyDescent="0.25">
      <c r="A38" s="3" t="s">
        <v>256</v>
      </c>
      <c r="B38" s="3" t="s">
        <v>202</v>
      </c>
      <c r="C38" s="3" t="s">
        <v>252</v>
      </c>
      <c r="D38" s="3" t="s">
        <v>253</v>
      </c>
      <c r="E38" s="3">
        <v>9.65</v>
      </c>
      <c r="F38" s="3">
        <v>320</v>
      </c>
      <c r="G38" s="3">
        <v>0.249</v>
      </c>
      <c r="H38" s="4">
        <f>Table2[[#This Row],[Young''s modulus (GPa)]]*1000</f>
        <v>249</v>
      </c>
      <c r="I38" s="3">
        <v>0</v>
      </c>
      <c r="J38" s="3">
        <v>9.26</v>
      </c>
      <c r="K38" s="3">
        <v>5.99</v>
      </c>
      <c r="L38" s="3">
        <v>7.4899999999999994E-2</v>
      </c>
      <c r="M38">
        <f>Table2[[#This Row],[Shear modulus (GPa)]]*1000</f>
        <v>74.899999999999991</v>
      </c>
    </row>
    <row r="39" spans="1:13" x14ac:dyDescent="0.25">
      <c r="A39" s="3" t="s">
        <v>257</v>
      </c>
      <c r="B39" s="3" t="s">
        <v>202</v>
      </c>
      <c r="C39" s="3" t="s">
        <v>258</v>
      </c>
      <c r="D39" s="3" t="s">
        <v>259</v>
      </c>
      <c r="E39" s="3">
        <v>75</v>
      </c>
      <c r="F39" s="3">
        <v>50.6</v>
      </c>
      <c r="G39" s="3">
        <v>5.8099999999999999E-2</v>
      </c>
      <c r="H39" s="4">
        <f>Table2[[#This Row],[Young''s modulus (GPa)]]*1000</f>
        <v>58.1</v>
      </c>
      <c r="I39" s="3">
        <v>0</v>
      </c>
      <c r="J39" s="3">
        <v>1.6</v>
      </c>
      <c r="K39" s="3">
        <v>0.56599999999999995</v>
      </c>
      <c r="L39" s="3">
        <v>1.67E-2</v>
      </c>
      <c r="M39">
        <f>Table2[[#This Row],[Shear modulus (GPa)]]*1000</f>
        <v>16.7</v>
      </c>
    </row>
    <row r="40" spans="1:13" x14ac:dyDescent="0.25">
      <c r="A40" s="3" t="s">
        <v>260</v>
      </c>
      <c r="B40" s="3" t="s">
        <v>202</v>
      </c>
      <c r="C40" s="3" t="s">
        <v>258</v>
      </c>
      <c r="D40" s="3" t="s">
        <v>259</v>
      </c>
      <c r="E40" s="3">
        <v>64.8</v>
      </c>
      <c r="F40" s="3">
        <v>73.5</v>
      </c>
      <c r="G40" s="3">
        <v>8.6599999999999996E-2</v>
      </c>
      <c r="H40" s="4">
        <f>Table2[[#This Row],[Young''s modulus (GPa)]]*1000</f>
        <v>86.6</v>
      </c>
      <c r="I40" s="3">
        <v>0</v>
      </c>
      <c r="J40" s="3">
        <v>2.2000000000000002</v>
      </c>
      <c r="K40" s="3">
        <v>1.37</v>
      </c>
      <c r="L40" s="3">
        <v>2.6800000000000001E-2</v>
      </c>
      <c r="M40">
        <f>Table2[[#This Row],[Shear modulus (GPa)]]*1000</f>
        <v>26.8</v>
      </c>
    </row>
    <row r="41" spans="1:13" x14ac:dyDescent="0.25">
      <c r="A41" s="3" t="s">
        <v>261</v>
      </c>
      <c r="B41" s="3" t="s">
        <v>202</v>
      </c>
      <c r="C41" s="3" t="s">
        <v>258</v>
      </c>
      <c r="D41" s="3" t="s">
        <v>259</v>
      </c>
      <c r="E41" s="3">
        <v>52.1</v>
      </c>
      <c r="F41" s="3">
        <v>111</v>
      </c>
      <c r="G41" s="3">
        <v>0.156</v>
      </c>
      <c r="H41" s="4">
        <f>Table2[[#This Row],[Young''s modulus (GPa)]]*1000</f>
        <v>156</v>
      </c>
      <c r="I41" s="3">
        <v>0</v>
      </c>
      <c r="J41" s="3">
        <v>3.7</v>
      </c>
      <c r="K41" s="3">
        <v>2.77</v>
      </c>
      <c r="L41" s="3">
        <v>4.9000000000000002E-2</v>
      </c>
      <c r="M41">
        <f>Table2[[#This Row],[Shear modulus (GPa)]]*1000</f>
        <v>49</v>
      </c>
    </row>
    <row r="42" spans="1:13" x14ac:dyDescent="0.25">
      <c r="A42" s="3" t="s">
        <v>262</v>
      </c>
      <c r="B42" s="3" t="s">
        <v>202</v>
      </c>
      <c r="C42" s="3" t="s">
        <v>258</v>
      </c>
      <c r="D42" s="3" t="s">
        <v>259</v>
      </c>
      <c r="E42" s="3">
        <v>41.8</v>
      </c>
      <c r="F42" s="3">
        <v>200</v>
      </c>
      <c r="G42" s="3">
        <v>0.255</v>
      </c>
      <c r="H42" s="4">
        <f>Table2[[#This Row],[Young''s modulus (GPa)]]*1000</f>
        <v>255</v>
      </c>
      <c r="I42" s="3">
        <v>0</v>
      </c>
      <c r="J42" s="3">
        <v>6.8</v>
      </c>
      <c r="K42" s="3">
        <v>7.59</v>
      </c>
      <c r="L42" s="3">
        <v>0.122</v>
      </c>
      <c r="M42">
        <f>Table2[[#This Row],[Shear modulus (GPa)]]*1000</f>
        <v>122</v>
      </c>
    </row>
    <row r="43" spans="1:13" x14ac:dyDescent="0.25">
      <c r="A43" s="3" t="s">
        <v>263</v>
      </c>
      <c r="B43" s="3" t="s">
        <v>202</v>
      </c>
      <c r="C43" s="3" t="s">
        <v>264</v>
      </c>
      <c r="D43" s="3" t="s">
        <v>265</v>
      </c>
      <c r="E43" s="3">
        <v>3</v>
      </c>
      <c r="F43" s="3">
        <v>44.8</v>
      </c>
      <c r="G43" s="3">
        <v>2.6699999999999998E-4</v>
      </c>
      <c r="H43" s="4">
        <f>Table2[[#This Row],[Young''s modulus (GPa)]]*1000</f>
        <v>0.26699999999999996</v>
      </c>
      <c r="I43" s="3">
        <v>0</v>
      </c>
      <c r="J43" s="3">
        <v>2.5600000000000001E-2</v>
      </c>
      <c r="K43" s="3">
        <v>0.39900000000000002</v>
      </c>
      <c r="L43" s="3">
        <v>3.0000000000000001E-3</v>
      </c>
      <c r="M43">
        <f>Table2[[#This Row],[Shear modulus (GPa)]]*1000</f>
        <v>3</v>
      </c>
    </row>
    <row r="44" spans="1:13" x14ac:dyDescent="0.25">
      <c r="A44" s="3" t="s">
        <v>266</v>
      </c>
      <c r="B44" s="3" t="s">
        <v>202</v>
      </c>
      <c r="C44" s="3" t="s">
        <v>264</v>
      </c>
      <c r="D44" s="3" t="s">
        <v>265</v>
      </c>
      <c r="E44" s="3">
        <v>3</v>
      </c>
      <c r="F44" s="3">
        <v>61.6</v>
      </c>
      <c r="G44" s="3">
        <v>6.9200000000000002E-4</v>
      </c>
      <c r="H44" s="4">
        <f>Table2[[#This Row],[Young''s modulus (GPa)]]*1000</f>
        <v>0.69200000000000006</v>
      </c>
      <c r="I44" s="3">
        <v>0</v>
      </c>
      <c r="J44" s="3">
        <v>4.8399999999999999E-2</v>
      </c>
      <c r="K44" s="3">
        <v>1.1000000000000001</v>
      </c>
      <c r="L44" s="3">
        <v>7.43E-3</v>
      </c>
      <c r="M44">
        <f>Table2[[#This Row],[Shear modulus (GPa)]]*1000</f>
        <v>7.43</v>
      </c>
    </row>
    <row r="45" spans="1:13" x14ac:dyDescent="0.25">
      <c r="A45" s="3" t="s">
        <v>267</v>
      </c>
      <c r="B45" s="3" t="s">
        <v>202</v>
      </c>
      <c r="C45" s="3" t="s">
        <v>264</v>
      </c>
      <c r="D45" s="3" t="s">
        <v>265</v>
      </c>
      <c r="E45" s="3">
        <v>3</v>
      </c>
      <c r="F45" s="3">
        <v>82</v>
      </c>
      <c r="G45" s="3">
        <v>1.6299999999999999E-3</v>
      </c>
      <c r="H45" s="4">
        <f>Table2[[#This Row],[Young''s modulus (GPa)]]*1000</f>
        <v>1.63</v>
      </c>
      <c r="I45" s="3">
        <v>0</v>
      </c>
      <c r="J45" s="3">
        <v>8.5900000000000004E-2</v>
      </c>
      <c r="K45" s="3">
        <v>2.6</v>
      </c>
      <c r="L45" s="3">
        <v>1.5100000000000001E-2</v>
      </c>
      <c r="M45">
        <f>Table2[[#This Row],[Shear modulus (GPa)]]*1000</f>
        <v>15.100000000000001</v>
      </c>
    </row>
    <row r="46" spans="1:13" x14ac:dyDescent="0.25">
      <c r="A46" s="3" t="s">
        <v>268</v>
      </c>
      <c r="B46" s="3" t="s">
        <v>202</v>
      </c>
      <c r="C46" s="3" t="s">
        <v>269</v>
      </c>
      <c r="D46" s="3" t="s">
        <v>62</v>
      </c>
      <c r="E46" s="3">
        <v>10.5</v>
      </c>
      <c r="F46" s="3">
        <v>18.899999999999999</v>
      </c>
      <c r="G46" s="3">
        <v>4.7800000000000003E-5</v>
      </c>
      <c r="H46" s="4">
        <f>Table2[[#This Row],[Young''s modulus (GPa)]]*1000</f>
        <v>4.7800000000000002E-2</v>
      </c>
      <c r="I46" s="3">
        <v>0</v>
      </c>
      <c r="J46" s="3">
        <v>8.72E-2</v>
      </c>
      <c r="K46" s="3">
        <v>2.3900000000000002E-3</v>
      </c>
      <c r="L46" s="3">
        <v>1.84E-5</v>
      </c>
      <c r="M46">
        <f>Table2[[#This Row],[Shear modulus (GPa)]]*1000</f>
        <v>1.84E-2</v>
      </c>
    </row>
    <row r="47" spans="1:13" x14ac:dyDescent="0.25">
      <c r="A47" s="3" t="s">
        <v>270</v>
      </c>
      <c r="B47" s="3" t="s">
        <v>202</v>
      </c>
      <c r="C47" s="3" t="s">
        <v>269</v>
      </c>
      <c r="D47" s="3" t="s">
        <v>62</v>
      </c>
      <c r="E47" s="3">
        <v>10.5</v>
      </c>
      <c r="F47" s="3">
        <v>21.9</v>
      </c>
      <c r="G47" s="3">
        <v>7.5900000000000002E-5</v>
      </c>
      <c r="H47" s="4">
        <f>Table2[[#This Row],[Young''s modulus (GPa)]]*1000</f>
        <v>7.5899999999999995E-2</v>
      </c>
      <c r="I47" s="3">
        <v>0</v>
      </c>
      <c r="J47" s="3">
        <v>0.125</v>
      </c>
      <c r="K47" s="3">
        <v>3.79E-3</v>
      </c>
      <c r="L47" s="3">
        <v>2.8500000000000002E-5</v>
      </c>
      <c r="M47">
        <f>Table2[[#This Row],[Shear modulus (GPa)]]*1000</f>
        <v>2.8500000000000001E-2</v>
      </c>
    </row>
    <row r="48" spans="1:13" x14ac:dyDescent="0.25">
      <c r="A48" s="3" t="s">
        <v>271</v>
      </c>
      <c r="B48" s="3" t="s">
        <v>202</v>
      </c>
      <c r="C48" s="3" t="s">
        <v>269</v>
      </c>
      <c r="D48" s="3" t="s">
        <v>62</v>
      </c>
      <c r="E48" s="3">
        <v>10.5</v>
      </c>
      <c r="F48" s="3">
        <v>29.9</v>
      </c>
      <c r="G48" s="3">
        <v>5.66E-5</v>
      </c>
      <c r="H48" s="4">
        <f>Table2[[#This Row],[Young''s modulus (GPa)]]*1000</f>
        <v>5.6599999999999998E-2</v>
      </c>
      <c r="I48" s="3">
        <v>0</v>
      </c>
      <c r="J48" s="3">
        <v>9.4899999999999998E-2</v>
      </c>
      <c r="K48" s="3">
        <v>2.8300000000000001E-3</v>
      </c>
      <c r="L48" s="3">
        <v>2.1399999999999998E-5</v>
      </c>
      <c r="M48">
        <f>Table2[[#This Row],[Shear modulus (GPa)]]*1000</f>
        <v>2.1399999999999999E-2</v>
      </c>
    </row>
    <row r="49" spans="1:13" x14ac:dyDescent="0.25">
      <c r="A49" s="3" t="s">
        <v>272</v>
      </c>
      <c r="B49" s="3" t="s">
        <v>202</v>
      </c>
      <c r="C49" s="3" t="s">
        <v>273</v>
      </c>
      <c r="D49" s="3" t="s">
        <v>62</v>
      </c>
      <c r="E49" s="3">
        <v>6.08</v>
      </c>
      <c r="F49" s="3">
        <v>24</v>
      </c>
      <c r="G49" s="3">
        <v>1.4100000000000001E-5</v>
      </c>
      <c r="H49" s="4">
        <f>Table2[[#This Row],[Young''s modulus (GPa)]]*1000</f>
        <v>1.41E-2</v>
      </c>
      <c r="I49" s="3">
        <v>0</v>
      </c>
      <c r="J49" s="3">
        <v>0.15</v>
      </c>
      <c r="K49" s="3">
        <v>3.8700000000000002E-3</v>
      </c>
      <c r="L49" s="3">
        <v>6.3199999999999996E-6</v>
      </c>
      <c r="M49">
        <f>Table2[[#This Row],[Shear modulus (GPa)]]*1000</f>
        <v>6.3199999999999992E-3</v>
      </c>
    </row>
    <row r="50" spans="1:13" x14ac:dyDescent="0.25">
      <c r="A50" s="3" t="s">
        <v>274</v>
      </c>
      <c r="B50" s="3" t="s">
        <v>202</v>
      </c>
      <c r="C50" s="3" t="s">
        <v>273</v>
      </c>
      <c r="D50" s="3" t="s">
        <v>62</v>
      </c>
      <c r="E50" s="3">
        <v>6.08</v>
      </c>
      <c r="F50" s="3">
        <v>28.8</v>
      </c>
      <c r="G50" s="3">
        <v>2.05E-5</v>
      </c>
      <c r="H50" s="4">
        <f>Table2[[#This Row],[Young''s modulus (GPa)]]*1000</f>
        <v>2.0500000000000001E-2</v>
      </c>
      <c r="I50" s="3">
        <v>0</v>
      </c>
      <c r="J50" s="3">
        <v>0.20200000000000001</v>
      </c>
      <c r="K50" s="3">
        <v>2.4499999999999999E-3</v>
      </c>
      <c r="L50" s="3">
        <v>1.1E-5</v>
      </c>
      <c r="M50">
        <f>Table2[[#This Row],[Shear modulus (GPa)]]*1000</f>
        <v>1.0999999999999999E-2</v>
      </c>
    </row>
    <row r="51" spans="1:13" x14ac:dyDescent="0.25">
      <c r="A51" s="3" t="s">
        <v>275</v>
      </c>
      <c r="B51" s="3" t="s">
        <v>202</v>
      </c>
      <c r="C51" s="3" t="s">
        <v>273</v>
      </c>
      <c r="D51" s="3" t="s">
        <v>62</v>
      </c>
      <c r="E51" s="3">
        <v>6.08</v>
      </c>
      <c r="F51" s="3">
        <v>31.9</v>
      </c>
      <c r="G51" s="3">
        <v>4.8999999999999998E-5</v>
      </c>
      <c r="H51" s="4">
        <f>Table2[[#This Row],[Young''s modulus (GPa)]]*1000</f>
        <v>4.9000000000000002E-2</v>
      </c>
      <c r="I51" s="3">
        <v>0</v>
      </c>
      <c r="J51" s="3">
        <v>0.14499999999999999</v>
      </c>
      <c r="K51" s="3">
        <v>4.1399999999999996E-3</v>
      </c>
      <c r="L51" s="3">
        <v>2.12E-5</v>
      </c>
      <c r="M51">
        <f>Table2[[#This Row],[Shear modulus (GPa)]]*1000</f>
        <v>2.12E-2</v>
      </c>
    </row>
    <row r="52" spans="1:13" x14ac:dyDescent="0.25">
      <c r="A52" s="3" t="s">
        <v>276</v>
      </c>
      <c r="B52" s="3" t="s">
        <v>202</v>
      </c>
      <c r="C52" s="3" t="s">
        <v>273</v>
      </c>
      <c r="D52" s="3" t="s">
        <v>62</v>
      </c>
      <c r="E52" s="3">
        <v>6.08</v>
      </c>
      <c r="F52" s="3">
        <v>64.8</v>
      </c>
      <c r="G52" s="3">
        <v>3.1600000000000002E-5</v>
      </c>
      <c r="H52" s="4">
        <f>Table2[[#This Row],[Young''s modulus (GPa)]]*1000</f>
        <v>3.1600000000000003E-2</v>
      </c>
      <c r="I52" s="3">
        <v>0</v>
      </c>
      <c r="J52" s="3">
        <v>0.11</v>
      </c>
      <c r="K52" s="3">
        <v>1.73E-3</v>
      </c>
      <c r="L52" s="3">
        <v>1.4100000000000001E-5</v>
      </c>
      <c r="M52">
        <f>Table2[[#This Row],[Shear modulus (GPa)]]*1000</f>
        <v>1.41E-2</v>
      </c>
    </row>
    <row r="53" spans="1:13" x14ac:dyDescent="0.25">
      <c r="A53" s="3" t="s">
        <v>277</v>
      </c>
      <c r="B53" s="3" t="s">
        <v>202</v>
      </c>
      <c r="C53" s="3" t="s">
        <v>278</v>
      </c>
      <c r="D53" s="3" t="s">
        <v>62</v>
      </c>
      <c r="E53" s="3">
        <v>7.19</v>
      </c>
      <c r="F53" s="3">
        <v>79.8</v>
      </c>
      <c r="G53" s="3">
        <v>3.6299999999999999E-4</v>
      </c>
      <c r="H53" s="4">
        <f>Table2[[#This Row],[Young''s modulus (GPa)]]*1000</f>
        <v>0.36299999999999999</v>
      </c>
      <c r="I53" s="3">
        <v>0</v>
      </c>
      <c r="J53" s="3">
        <v>0.13700000000000001</v>
      </c>
      <c r="K53" s="3">
        <v>2.7400000000000001E-2</v>
      </c>
      <c r="L53" s="3">
        <v>1.4100000000000001E-4</v>
      </c>
      <c r="M53">
        <f>Table2[[#This Row],[Shear modulus (GPa)]]*1000</f>
        <v>0.14100000000000001</v>
      </c>
    </row>
    <row r="54" spans="1:13" x14ac:dyDescent="0.25">
      <c r="A54" s="3" t="s">
        <v>279</v>
      </c>
      <c r="B54" s="3" t="s">
        <v>202</v>
      </c>
      <c r="C54" s="3" t="s">
        <v>278</v>
      </c>
      <c r="D54" s="3" t="s">
        <v>62</v>
      </c>
      <c r="E54" s="3">
        <v>7.19</v>
      </c>
      <c r="F54" s="3">
        <v>160</v>
      </c>
      <c r="G54" s="3">
        <v>9.9500000000000001E-4</v>
      </c>
      <c r="H54" s="4">
        <f>Table2[[#This Row],[Young''s modulus (GPa)]]*1000</f>
        <v>0.995</v>
      </c>
      <c r="I54" s="3">
        <v>0</v>
      </c>
      <c r="J54" s="3">
        <v>0.27400000000000002</v>
      </c>
      <c r="K54" s="3">
        <v>4.7899999999999998E-2</v>
      </c>
      <c r="L54" s="3">
        <v>3.4600000000000001E-4</v>
      </c>
      <c r="M54">
        <f>Table2[[#This Row],[Shear modulus (GPa)]]*1000</f>
        <v>0.34600000000000003</v>
      </c>
    </row>
    <row r="55" spans="1:13" x14ac:dyDescent="0.25">
      <c r="A55" s="3" t="s">
        <v>280</v>
      </c>
      <c r="B55" s="3" t="s">
        <v>202</v>
      </c>
      <c r="C55" s="3" t="s">
        <v>281</v>
      </c>
      <c r="D55" s="3" t="s">
        <v>62</v>
      </c>
      <c r="E55" s="3">
        <v>9.39</v>
      </c>
      <c r="F55" s="3">
        <v>61.6</v>
      </c>
      <c r="G55" s="3">
        <v>1.3899999999999999E-2</v>
      </c>
      <c r="H55" s="4">
        <f>Table2[[#This Row],[Young''s modulus (GPa)]]*1000</f>
        <v>13.899999999999999</v>
      </c>
      <c r="I55" s="3">
        <v>0</v>
      </c>
      <c r="J55" s="3">
        <v>0.60299999999999998</v>
      </c>
      <c r="K55" s="3">
        <v>0.39900000000000002</v>
      </c>
      <c r="L55" s="3">
        <v>4.2900000000000004E-3</v>
      </c>
      <c r="M55">
        <f>Table2[[#This Row],[Shear modulus (GPa)]]*1000</f>
        <v>4.29</v>
      </c>
    </row>
    <row r="56" spans="1:13" x14ac:dyDescent="0.25">
      <c r="A56" s="3" t="s">
        <v>282</v>
      </c>
      <c r="B56" s="3" t="s">
        <v>202</v>
      </c>
      <c r="C56" s="3" t="s">
        <v>281</v>
      </c>
      <c r="D56" s="3" t="s">
        <v>62</v>
      </c>
      <c r="E56" s="3">
        <v>9.39</v>
      </c>
      <c r="F56" s="3">
        <v>80</v>
      </c>
      <c r="G56" s="3">
        <v>1.9300000000000001E-2</v>
      </c>
      <c r="H56" s="4">
        <f>Table2[[#This Row],[Young''s modulus (GPa)]]*1000</f>
        <v>19.3</v>
      </c>
      <c r="I56" s="3">
        <v>0</v>
      </c>
      <c r="J56" s="3">
        <v>0.73</v>
      </c>
      <c r="K56" s="3">
        <v>0.51600000000000001</v>
      </c>
      <c r="L56" s="3">
        <v>7.9799999999999992E-3</v>
      </c>
      <c r="M56">
        <f>Table2[[#This Row],[Shear modulus (GPa)]]*1000</f>
        <v>7.9799999999999995</v>
      </c>
    </row>
    <row r="57" spans="1:13" x14ac:dyDescent="0.25">
      <c r="A57" s="3" t="s">
        <v>283</v>
      </c>
      <c r="B57" s="3" t="s">
        <v>202</v>
      </c>
      <c r="C57" s="3" t="s">
        <v>281</v>
      </c>
      <c r="D57" s="3" t="s">
        <v>62</v>
      </c>
      <c r="E57" s="3">
        <v>9.39</v>
      </c>
      <c r="F57" s="3">
        <v>96</v>
      </c>
      <c r="G57" s="3">
        <v>2.46E-2</v>
      </c>
      <c r="H57" s="4">
        <f>Table2[[#This Row],[Young''s modulus (GPa)]]*1000</f>
        <v>24.6</v>
      </c>
      <c r="I57" s="3">
        <v>0</v>
      </c>
      <c r="J57" s="3">
        <v>0.86399999999999999</v>
      </c>
      <c r="K57" s="3">
        <v>0.63400000000000001</v>
      </c>
      <c r="L57" s="3">
        <v>8.1799999999999998E-3</v>
      </c>
      <c r="M57">
        <f>Table2[[#This Row],[Shear modulus (GPa)]]*1000</f>
        <v>8.18</v>
      </c>
    </row>
    <row r="58" spans="1:13" x14ac:dyDescent="0.25">
      <c r="A58" s="3" t="s">
        <v>284</v>
      </c>
      <c r="B58" s="3" t="s">
        <v>202</v>
      </c>
      <c r="C58" s="3" t="s">
        <v>281</v>
      </c>
      <c r="D58" s="3" t="s">
        <v>62</v>
      </c>
      <c r="E58" s="3">
        <v>9.39</v>
      </c>
      <c r="F58" s="3">
        <v>128</v>
      </c>
      <c r="G58" s="3">
        <v>3.6600000000000001E-2</v>
      </c>
      <c r="H58" s="4">
        <f>Table2[[#This Row],[Young''s modulus (GPa)]]*1000</f>
        <v>36.6</v>
      </c>
      <c r="I58" s="3">
        <v>0</v>
      </c>
      <c r="J58" s="3">
        <v>1.29</v>
      </c>
      <c r="K58" s="3">
        <v>0.88100000000000001</v>
      </c>
      <c r="L58" s="3">
        <v>1.35E-2</v>
      </c>
      <c r="M58">
        <f>Table2[[#This Row],[Shear modulus (GPa)]]*1000</f>
        <v>13.5</v>
      </c>
    </row>
    <row r="59" spans="1:13" x14ac:dyDescent="0.25">
      <c r="A59" s="3" t="s">
        <v>285</v>
      </c>
      <c r="B59" s="3" t="s">
        <v>202</v>
      </c>
      <c r="C59" s="3" t="s">
        <v>281</v>
      </c>
      <c r="D59" s="3" t="s">
        <v>62</v>
      </c>
      <c r="E59" s="3">
        <v>9.39</v>
      </c>
      <c r="F59" s="3">
        <v>160</v>
      </c>
      <c r="G59" s="3">
        <v>5.04E-2</v>
      </c>
      <c r="H59" s="4">
        <f>Table2[[#This Row],[Young''s modulus (GPa)]]*1000</f>
        <v>50.4</v>
      </c>
      <c r="I59" s="3">
        <v>0</v>
      </c>
      <c r="J59" s="3">
        <v>1.77</v>
      </c>
      <c r="K59" s="3">
        <v>1.1100000000000001</v>
      </c>
      <c r="L59" s="3">
        <v>2.1499999999999998E-2</v>
      </c>
      <c r="M59">
        <f>Table2[[#This Row],[Shear modulus (GPa)]]*1000</f>
        <v>21.5</v>
      </c>
    </row>
    <row r="60" spans="1:13" x14ac:dyDescent="0.25">
      <c r="A60" s="3" t="s">
        <v>286</v>
      </c>
      <c r="B60" s="3" t="s">
        <v>202</v>
      </c>
      <c r="C60" s="3" t="s">
        <v>281</v>
      </c>
      <c r="D60" s="3" t="s">
        <v>62</v>
      </c>
      <c r="E60" s="3">
        <v>9.39</v>
      </c>
      <c r="F60" s="3">
        <v>192</v>
      </c>
      <c r="G60" s="3">
        <v>6.6100000000000006E-2</v>
      </c>
      <c r="H60" s="4">
        <f>Table2[[#This Row],[Young''s modulus (GPa)]]*1000</f>
        <v>66.100000000000009</v>
      </c>
      <c r="I60" s="3">
        <v>0</v>
      </c>
      <c r="J60" s="3">
        <v>2.19</v>
      </c>
      <c r="K60" s="3">
        <v>1.54</v>
      </c>
      <c r="L60" s="3">
        <v>2.6800000000000001E-2</v>
      </c>
      <c r="M60">
        <f>Table2[[#This Row],[Shear modulus (GPa)]]*1000</f>
        <v>26.8</v>
      </c>
    </row>
    <row r="61" spans="1:13" x14ac:dyDescent="0.25">
      <c r="A61" s="3" t="s">
        <v>287</v>
      </c>
      <c r="B61" s="3" t="s">
        <v>202</v>
      </c>
      <c r="C61" s="3" t="s">
        <v>281</v>
      </c>
      <c r="D61" s="3" t="s">
        <v>62</v>
      </c>
      <c r="E61" s="3">
        <v>9.39</v>
      </c>
      <c r="F61" s="3">
        <v>240</v>
      </c>
      <c r="G61" s="3">
        <v>9.3299999999999994E-2</v>
      </c>
      <c r="H61" s="4">
        <f>Table2[[#This Row],[Young''s modulus (GPa)]]*1000</f>
        <v>93.3</v>
      </c>
      <c r="I61" s="3">
        <v>0</v>
      </c>
      <c r="J61" s="3">
        <v>2.89</v>
      </c>
      <c r="K61" s="3">
        <v>2.2799999999999998</v>
      </c>
      <c r="L61" s="3">
        <v>3.8699999999999998E-2</v>
      </c>
      <c r="M61">
        <f>Table2[[#This Row],[Shear modulus (GPa)]]*1000</f>
        <v>38.699999999999996</v>
      </c>
    </row>
    <row r="62" spans="1:13" x14ac:dyDescent="0.25">
      <c r="A62" s="3" t="s">
        <v>288</v>
      </c>
      <c r="B62" s="3" t="s">
        <v>202</v>
      </c>
      <c r="C62" s="3" t="s">
        <v>281</v>
      </c>
      <c r="D62" s="3" t="s">
        <v>62</v>
      </c>
      <c r="E62" s="3">
        <v>9.39</v>
      </c>
      <c r="F62" s="3">
        <v>304</v>
      </c>
      <c r="G62" s="3">
        <v>0.13600000000000001</v>
      </c>
      <c r="H62" s="4">
        <f>Table2[[#This Row],[Young''s modulus (GPa)]]*1000</f>
        <v>136</v>
      </c>
      <c r="I62" s="3">
        <v>0</v>
      </c>
      <c r="J62" s="3">
        <v>4.37</v>
      </c>
      <c r="K62" s="3">
        <v>3.47</v>
      </c>
      <c r="L62" s="3">
        <v>6.0900000000000003E-2</v>
      </c>
      <c r="M62">
        <f>Table2[[#This Row],[Shear modulus (GPa)]]*1000</f>
        <v>60.900000000000006</v>
      </c>
    </row>
    <row r="63" spans="1:13" x14ac:dyDescent="0.25">
      <c r="A63" s="3" t="s">
        <v>289</v>
      </c>
      <c r="B63" s="3" t="s">
        <v>202</v>
      </c>
      <c r="C63" s="3" t="s">
        <v>281</v>
      </c>
      <c r="D63" s="3" t="s">
        <v>62</v>
      </c>
      <c r="E63" s="3">
        <v>9.39</v>
      </c>
      <c r="F63" s="3">
        <v>400</v>
      </c>
      <c r="G63" s="3">
        <v>0.214</v>
      </c>
      <c r="H63" s="4">
        <f>Table2[[#This Row],[Young''s modulus (GPa)]]*1000</f>
        <v>214</v>
      </c>
      <c r="I63" s="3">
        <v>0</v>
      </c>
      <c r="J63" s="3">
        <v>8.27</v>
      </c>
      <c r="K63" s="3">
        <v>5.66</v>
      </c>
      <c r="L63" s="3">
        <v>9.7600000000000006E-2</v>
      </c>
      <c r="M63">
        <f>Table2[[#This Row],[Shear modulus (GPa)]]*1000</f>
        <v>97.600000000000009</v>
      </c>
    </row>
    <row r="64" spans="1:13" x14ac:dyDescent="0.25">
      <c r="A64" s="3" t="s">
        <v>290</v>
      </c>
      <c r="B64" s="3" t="s">
        <v>202</v>
      </c>
      <c r="C64" s="3" t="s">
        <v>281</v>
      </c>
      <c r="D64" s="3" t="s">
        <v>62</v>
      </c>
      <c r="E64" s="3">
        <v>9.39</v>
      </c>
      <c r="F64" s="3">
        <v>599</v>
      </c>
      <c r="G64" s="3">
        <v>0.43</v>
      </c>
      <c r="H64" s="4">
        <f>Table2[[#This Row],[Young''s modulus (GPa)]]*1000</f>
        <v>430</v>
      </c>
      <c r="I64" s="3">
        <v>0</v>
      </c>
      <c r="J64" s="3">
        <v>14.1</v>
      </c>
      <c r="K64" s="3">
        <v>11.6</v>
      </c>
      <c r="L64" s="3">
        <v>0.16700000000000001</v>
      </c>
      <c r="M64">
        <f>Table2[[#This Row],[Shear modulus (GPa)]]*1000</f>
        <v>167</v>
      </c>
    </row>
    <row r="65" spans="1:13" x14ac:dyDescent="0.25">
      <c r="A65" s="3" t="s">
        <v>291</v>
      </c>
      <c r="B65" s="3" t="s">
        <v>202</v>
      </c>
      <c r="C65" s="3" t="s">
        <v>292</v>
      </c>
      <c r="D65" s="3"/>
      <c r="E65" s="3">
        <v>7.19</v>
      </c>
      <c r="F65" s="3">
        <v>349</v>
      </c>
      <c r="G65" s="3">
        <v>1.5E-3</v>
      </c>
      <c r="H65" s="4">
        <f>Table2[[#This Row],[Young''s modulus (GPa)]]*1000</f>
        <v>1.5</v>
      </c>
      <c r="I65" s="3">
        <v>0</v>
      </c>
      <c r="J65" s="3">
        <v>4.7300000000000004</v>
      </c>
      <c r="K65" s="3">
        <v>0.38700000000000001</v>
      </c>
      <c r="L65" s="3">
        <v>3.4600000000000001E-4</v>
      </c>
      <c r="M65">
        <f>Table2[[#This Row],[Shear modulus (GPa)]]*1000</f>
        <v>0.34600000000000003</v>
      </c>
    </row>
    <row r="66" spans="1:13" x14ac:dyDescent="0.25">
      <c r="A66" s="3" t="s">
        <v>293</v>
      </c>
      <c r="B66" s="3" t="s">
        <v>202</v>
      </c>
      <c r="C66" s="3" t="s">
        <v>292</v>
      </c>
      <c r="D66" s="3"/>
      <c r="E66" s="3">
        <v>7.19</v>
      </c>
      <c r="F66" s="3">
        <v>550</v>
      </c>
      <c r="G66" s="3">
        <v>2.49E-3</v>
      </c>
      <c r="H66" s="4">
        <f>Table2[[#This Row],[Young''s modulus (GPa)]]*1000</f>
        <v>2.4900000000000002</v>
      </c>
      <c r="I66" s="3">
        <v>0</v>
      </c>
      <c r="J66" s="3">
        <v>6.97</v>
      </c>
      <c r="K66" s="3">
        <v>0.77500000000000002</v>
      </c>
      <c r="L66" s="3">
        <v>4.4700000000000002E-4</v>
      </c>
      <c r="M66">
        <f>Table2[[#This Row],[Shear modulus (GPa)]]*1000</f>
        <v>0.44700000000000001</v>
      </c>
    </row>
    <row r="67" spans="1:13" x14ac:dyDescent="0.25">
      <c r="A67" s="3" t="s">
        <v>294</v>
      </c>
      <c r="B67" s="3" t="s">
        <v>202</v>
      </c>
      <c r="C67" s="3" t="s">
        <v>292</v>
      </c>
      <c r="D67" s="3"/>
      <c r="E67" s="3">
        <v>7.19</v>
      </c>
      <c r="F67" s="3">
        <v>725</v>
      </c>
      <c r="G67" s="3">
        <v>3.3899999999999998E-3</v>
      </c>
      <c r="H67" s="4">
        <f>Table2[[#This Row],[Young''s modulus (GPa)]]*1000</f>
        <v>3.3899999999999997</v>
      </c>
      <c r="I67" s="3">
        <v>0</v>
      </c>
      <c r="J67" s="3">
        <v>9.3699999999999992</v>
      </c>
      <c r="K67" s="3">
        <v>1.26</v>
      </c>
      <c r="L67" s="3">
        <v>9.4899999999999997E-4</v>
      </c>
      <c r="M67">
        <f>Table2[[#This Row],[Shear modulus (GPa)]]*1000</f>
        <v>0.94899999999999995</v>
      </c>
    </row>
    <row r="68" spans="1:13" x14ac:dyDescent="0.25">
      <c r="A68" s="3" t="s">
        <v>295</v>
      </c>
      <c r="B68" s="3" t="s">
        <v>202</v>
      </c>
      <c r="C68" s="3" t="s">
        <v>292</v>
      </c>
      <c r="D68" s="3"/>
      <c r="E68" s="3">
        <v>7.19</v>
      </c>
      <c r="F68" s="3">
        <v>1050</v>
      </c>
      <c r="G68" s="3">
        <v>7.9399999999999991E-3</v>
      </c>
      <c r="H68" s="4">
        <f>Table2[[#This Row],[Young''s modulus (GPa)]]*1000</f>
        <v>7.9399999999999995</v>
      </c>
      <c r="I68" s="3">
        <v>0</v>
      </c>
      <c r="J68" s="3">
        <v>1.5</v>
      </c>
      <c r="K68" s="3">
        <v>1.51</v>
      </c>
      <c r="L68" s="3">
        <v>1.5499999999999999E-3</v>
      </c>
      <c r="M68">
        <f>Table2[[#This Row],[Shear modulus (GPa)]]*1000</f>
        <v>1.55</v>
      </c>
    </row>
    <row r="69" spans="1:13" x14ac:dyDescent="0.25">
      <c r="A69" s="3" t="s">
        <v>296</v>
      </c>
      <c r="B69" s="3" t="s">
        <v>202</v>
      </c>
      <c r="C69" s="3" t="s">
        <v>297</v>
      </c>
      <c r="D69" s="3" t="s">
        <v>265</v>
      </c>
      <c r="E69" s="3">
        <v>1.71</v>
      </c>
      <c r="F69" s="3">
        <v>21</v>
      </c>
      <c r="G69" s="3">
        <v>3.8699999999999997E-4</v>
      </c>
      <c r="H69" s="4">
        <f>Table2[[#This Row],[Young''s modulus (GPa)]]*1000</f>
        <v>0.38699999999999996</v>
      </c>
      <c r="I69" s="3">
        <v>0</v>
      </c>
      <c r="J69" s="3">
        <v>0.25900000000000001</v>
      </c>
      <c r="K69" s="3">
        <v>4.9700000000000001E-2</v>
      </c>
      <c r="L69" s="3">
        <v>1.4100000000000001E-4</v>
      </c>
      <c r="M69">
        <f>Table2[[#This Row],[Shear modulus (GPa)]]*1000</f>
        <v>0.14100000000000001</v>
      </c>
    </row>
    <row r="70" spans="1:13" x14ac:dyDescent="0.25">
      <c r="A70" s="3" t="s">
        <v>298</v>
      </c>
      <c r="B70" s="3" t="s">
        <v>202</v>
      </c>
      <c r="C70" s="3" t="s">
        <v>297</v>
      </c>
      <c r="D70" s="3" t="s">
        <v>265</v>
      </c>
      <c r="E70" s="3">
        <v>1.71</v>
      </c>
      <c r="F70" s="3">
        <v>29.9</v>
      </c>
      <c r="G70" s="3">
        <v>7.3499999999999998E-4</v>
      </c>
      <c r="H70" s="4">
        <f>Table2[[#This Row],[Young''s modulus (GPa)]]*1000</f>
        <v>0.73499999999999999</v>
      </c>
      <c r="I70" s="3">
        <v>0</v>
      </c>
      <c r="J70" s="3">
        <v>0.31900000000000001</v>
      </c>
      <c r="K70" s="3">
        <v>9.9900000000000003E-2</v>
      </c>
      <c r="L70" s="3">
        <v>3.4600000000000001E-4</v>
      </c>
      <c r="M70">
        <f>Table2[[#This Row],[Shear modulus (GPa)]]*1000</f>
        <v>0.34600000000000003</v>
      </c>
    </row>
    <row r="71" spans="1:13" x14ac:dyDescent="0.25">
      <c r="A71" s="3" t="s">
        <v>299</v>
      </c>
      <c r="B71" s="3" t="s">
        <v>202</v>
      </c>
      <c r="C71" s="3" t="s">
        <v>297</v>
      </c>
      <c r="D71" s="3" t="s">
        <v>265</v>
      </c>
      <c r="E71" s="3">
        <v>1.71</v>
      </c>
      <c r="F71" s="3">
        <v>39.9</v>
      </c>
      <c r="G71" s="3">
        <v>3.8700000000000002E-3</v>
      </c>
      <c r="H71" s="4">
        <f>Table2[[#This Row],[Young''s modulus (GPa)]]*1000</f>
        <v>3.87</v>
      </c>
      <c r="I71" s="3">
        <v>0</v>
      </c>
      <c r="J71" s="3">
        <v>0.6</v>
      </c>
      <c r="K71" s="3">
        <v>0.2</v>
      </c>
      <c r="L71" s="3">
        <v>1.41E-3</v>
      </c>
      <c r="M71">
        <f>Table2[[#This Row],[Shear modulus (GPa)]]*1000</f>
        <v>1.41</v>
      </c>
    </row>
    <row r="72" spans="1:13" x14ac:dyDescent="0.25">
      <c r="A72" s="3" t="s">
        <v>300</v>
      </c>
      <c r="B72" s="3" t="s">
        <v>202</v>
      </c>
      <c r="C72" s="3" t="s">
        <v>297</v>
      </c>
      <c r="D72" s="3" t="s">
        <v>265</v>
      </c>
      <c r="E72" s="3">
        <v>1.71</v>
      </c>
      <c r="F72" s="3">
        <v>60</v>
      </c>
      <c r="G72" s="3">
        <v>6.3200000000000001E-3</v>
      </c>
      <c r="H72" s="4">
        <f>Table2[[#This Row],[Young''s modulus (GPa)]]*1000</f>
        <v>6.32</v>
      </c>
      <c r="I72" s="3">
        <v>0</v>
      </c>
      <c r="J72" s="3">
        <v>0.87</v>
      </c>
      <c r="K72" s="3">
        <v>0.4</v>
      </c>
      <c r="L72" s="3">
        <v>2.4499999999999999E-3</v>
      </c>
      <c r="M72">
        <f>Table2[[#This Row],[Shear modulus (GPa)]]*1000</f>
        <v>2.4499999999999997</v>
      </c>
    </row>
    <row r="73" spans="1:13" x14ac:dyDescent="0.25">
      <c r="A73" s="3" t="s">
        <v>301</v>
      </c>
      <c r="B73" s="3" t="s">
        <v>202</v>
      </c>
      <c r="C73" s="3" t="s">
        <v>297</v>
      </c>
      <c r="D73" s="3" t="s">
        <v>265</v>
      </c>
      <c r="E73" s="3">
        <v>1.71</v>
      </c>
      <c r="F73" s="3">
        <v>600</v>
      </c>
      <c r="G73" s="3">
        <v>0.54800000000000004</v>
      </c>
      <c r="H73" s="4">
        <f>Table2[[#This Row],[Young''s modulus (GPa)]]*1000</f>
        <v>548</v>
      </c>
      <c r="I73" s="3">
        <v>0</v>
      </c>
      <c r="J73" s="3">
        <v>15.5</v>
      </c>
      <c r="K73" s="3">
        <v>13</v>
      </c>
      <c r="L73" s="3">
        <v>0.27400000000000002</v>
      </c>
      <c r="M73">
        <f>Table2[[#This Row],[Shear modulus (GPa)]]*1000</f>
        <v>274</v>
      </c>
    </row>
    <row r="74" spans="1:13" x14ac:dyDescent="0.25">
      <c r="A74" s="3" t="s">
        <v>302</v>
      </c>
      <c r="B74" s="3" t="s">
        <v>202</v>
      </c>
      <c r="C74" s="3" t="s">
        <v>303</v>
      </c>
      <c r="D74" s="3" t="s">
        <v>304</v>
      </c>
      <c r="E74" s="3">
        <v>2.62</v>
      </c>
      <c r="F74" s="3">
        <v>19.899999999999999</v>
      </c>
      <c r="G74" s="3">
        <v>4.8799999999999998E-3</v>
      </c>
      <c r="H74" s="4">
        <f>Table2[[#This Row],[Young''s modulus (GPa)]]*1000</f>
        <v>4.88</v>
      </c>
      <c r="I74" s="3">
        <v>0</v>
      </c>
      <c r="J74" s="3">
        <v>0.24399999999999999</v>
      </c>
      <c r="K74" s="3">
        <v>0.126</v>
      </c>
      <c r="L74" s="3">
        <v>2.4499999999999999E-3</v>
      </c>
      <c r="M74">
        <f>Table2[[#This Row],[Shear modulus (GPa)]]*1000</f>
        <v>2.4499999999999997</v>
      </c>
    </row>
    <row r="75" spans="1:13" x14ac:dyDescent="0.25">
      <c r="A75" s="3" t="s">
        <v>305</v>
      </c>
      <c r="B75" s="3" t="s">
        <v>202</v>
      </c>
      <c r="C75" s="3" t="s">
        <v>303</v>
      </c>
      <c r="D75" s="3" t="s">
        <v>304</v>
      </c>
      <c r="E75" s="3">
        <v>2.62</v>
      </c>
      <c r="F75" s="3">
        <v>24.9</v>
      </c>
      <c r="G75" s="3">
        <v>7.1799999999999998E-3</v>
      </c>
      <c r="H75" s="4">
        <f>Table2[[#This Row],[Young''s modulus (GPa)]]*1000</f>
        <v>7.18</v>
      </c>
      <c r="I75" s="3">
        <v>0</v>
      </c>
      <c r="J75" s="3">
        <v>0.29699999999999999</v>
      </c>
      <c r="K75" s="3">
        <v>0.17299999999999999</v>
      </c>
      <c r="L75" s="3">
        <v>3.46E-3</v>
      </c>
      <c r="M75">
        <f>Table2[[#This Row],[Shear modulus (GPa)]]*1000</f>
        <v>3.46</v>
      </c>
    </row>
    <row r="76" spans="1:13" x14ac:dyDescent="0.25">
      <c r="A76" s="3" t="s">
        <v>306</v>
      </c>
      <c r="B76" s="3" t="s">
        <v>202</v>
      </c>
      <c r="C76" s="3" t="s">
        <v>303</v>
      </c>
      <c r="D76" s="3" t="s">
        <v>304</v>
      </c>
      <c r="E76" s="3">
        <v>2.62</v>
      </c>
      <c r="F76" s="3">
        <v>29.9</v>
      </c>
      <c r="G76" s="3">
        <v>9.3299999999999998E-3</v>
      </c>
      <c r="H76" s="4">
        <f>Table2[[#This Row],[Young''s modulus (GPa)]]*1000</f>
        <v>9.33</v>
      </c>
      <c r="I76" s="3">
        <v>0</v>
      </c>
      <c r="J76" s="3">
        <v>0.379</v>
      </c>
      <c r="K76" s="3">
        <v>0.224</v>
      </c>
      <c r="L76" s="3">
        <v>4.1799999999999997E-3</v>
      </c>
      <c r="M76">
        <f>Table2[[#This Row],[Shear modulus (GPa)]]*1000</f>
        <v>4.18</v>
      </c>
    </row>
    <row r="77" spans="1:13" x14ac:dyDescent="0.25">
      <c r="A77" s="3" t="s">
        <v>307</v>
      </c>
      <c r="B77" s="3" t="s">
        <v>202</v>
      </c>
      <c r="C77" s="3" t="s">
        <v>303</v>
      </c>
      <c r="D77" s="3" t="s">
        <v>304</v>
      </c>
      <c r="E77" s="3">
        <v>2.62</v>
      </c>
      <c r="F77" s="3">
        <v>49.9</v>
      </c>
      <c r="G77" s="3">
        <v>2.7400000000000001E-2</v>
      </c>
      <c r="H77" s="4">
        <f>Table2[[#This Row],[Young''s modulus (GPa)]]*1000</f>
        <v>27.400000000000002</v>
      </c>
      <c r="I77" s="3">
        <v>0</v>
      </c>
      <c r="J77" s="3">
        <v>1.1000000000000001</v>
      </c>
      <c r="K77" s="3">
        <v>0.89400000000000002</v>
      </c>
      <c r="L77" s="3">
        <v>8.94E-3</v>
      </c>
      <c r="M77">
        <f>Table2[[#This Row],[Shear modulus (GPa)]]*1000</f>
        <v>8.94</v>
      </c>
    </row>
    <row r="78" spans="1:13" x14ac:dyDescent="0.25">
      <c r="A78" s="3" t="s">
        <v>308</v>
      </c>
      <c r="B78" s="3" t="s">
        <v>202</v>
      </c>
      <c r="C78" s="3" t="s">
        <v>303</v>
      </c>
      <c r="D78" s="3" t="s">
        <v>304</v>
      </c>
      <c r="E78" s="3">
        <v>2.62</v>
      </c>
      <c r="F78" s="3">
        <v>789</v>
      </c>
      <c r="G78" s="3">
        <v>1.25</v>
      </c>
      <c r="H78" s="4">
        <f>Table2[[#This Row],[Young''s modulus (GPa)]]*1000</f>
        <v>1250</v>
      </c>
      <c r="I78" s="3">
        <v>0</v>
      </c>
      <c r="J78" s="3">
        <v>21</v>
      </c>
      <c r="K78" s="3">
        <v>21</v>
      </c>
      <c r="L78" s="3">
        <v>0.624</v>
      </c>
      <c r="M78">
        <f>Table2[[#This Row],[Shear modulus (GPa)]]*1000</f>
        <v>624</v>
      </c>
    </row>
    <row r="79" spans="1:13" x14ac:dyDescent="0.25">
      <c r="A79" s="3" t="s">
        <v>309</v>
      </c>
      <c r="B79" s="3" t="s">
        <v>202</v>
      </c>
      <c r="C79" s="3" t="s">
        <v>310</v>
      </c>
      <c r="D79" s="3" t="s">
        <v>17</v>
      </c>
      <c r="E79" s="3">
        <v>14.4</v>
      </c>
      <c r="F79" s="3">
        <v>39.799999999999997</v>
      </c>
      <c r="G79" s="3">
        <v>2.58E-2</v>
      </c>
      <c r="H79" s="4">
        <f>Table2[[#This Row],[Young''s modulus (GPa)]]*1000</f>
        <v>25.8</v>
      </c>
      <c r="I79" s="3">
        <v>0</v>
      </c>
      <c r="J79" s="3">
        <v>0.54</v>
      </c>
      <c r="K79" s="3">
        <v>0.39900000000000002</v>
      </c>
      <c r="L79" s="3">
        <v>1.26E-2</v>
      </c>
      <c r="M79">
        <f>Table2[[#This Row],[Shear modulus (GPa)]]*1000</f>
        <v>12.6</v>
      </c>
    </row>
    <row r="80" spans="1:13" x14ac:dyDescent="0.25">
      <c r="A80" s="3" t="s">
        <v>311</v>
      </c>
      <c r="B80" s="3" t="s">
        <v>202</v>
      </c>
      <c r="C80" s="3" t="s">
        <v>310</v>
      </c>
      <c r="D80" s="3" t="s">
        <v>17</v>
      </c>
      <c r="E80" s="3">
        <v>14.4</v>
      </c>
      <c r="F80" s="3">
        <v>54.8</v>
      </c>
      <c r="G80" s="3">
        <v>3.6900000000000002E-2</v>
      </c>
      <c r="H80" s="4">
        <f>Table2[[#This Row],[Young''s modulus (GPa)]]*1000</f>
        <v>36.900000000000006</v>
      </c>
      <c r="I80" s="3">
        <v>0</v>
      </c>
      <c r="J80" s="3">
        <v>0.89900000000000002</v>
      </c>
      <c r="K80" s="3">
        <v>0.79800000000000004</v>
      </c>
      <c r="L80" s="3">
        <v>1.9900000000000001E-2</v>
      </c>
      <c r="M80">
        <f>Table2[[#This Row],[Shear modulus (GPa)]]*1000</f>
        <v>19.900000000000002</v>
      </c>
    </row>
    <row r="81" spans="1:13" x14ac:dyDescent="0.25">
      <c r="A81" s="3" t="s">
        <v>312</v>
      </c>
      <c r="B81" s="3" t="s">
        <v>202</v>
      </c>
      <c r="C81" s="3" t="s">
        <v>310</v>
      </c>
      <c r="D81" s="3" t="s">
        <v>17</v>
      </c>
      <c r="E81" s="3">
        <v>14.4</v>
      </c>
      <c r="F81" s="3">
        <v>64.8</v>
      </c>
      <c r="G81" s="3">
        <v>5.4899999999999997E-2</v>
      </c>
      <c r="H81" s="4">
        <f>Table2[[#This Row],[Young''s modulus (GPa)]]*1000</f>
        <v>54.9</v>
      </c>
      <c r="I81" s="3">
        <v>0</v>
      </c>
      <c r="J81" s="3">
        <v>1.35</v>
      </c>
      <c r="K81" s="3">
        <v>0.999</v>
      </c>
      <c r="L81" s="3">
        <v>2.4899999999999999E-2</v>
      </c>
      <c r="M81">
        <f>Table2[[#This Row],[Shear modulus (GPa)]]*1000</f>
        <v>24.9</v>
      </c>
    </row>
    <row r="82" spans="1:13" x14ac:dyDescent="0.25">
      <c r="A82" s="3" t="s">
        <v>313</v>
      </c>
      <c r="B82" s="3" t="s">
        <v>202</v>
      </c>
      <c r="C82" s="3" t="s">
        <v>310</v>
      </c>
      <c r="D82" s="3" t="s">
        <v>17</v>
      </c>
      <c r="E82" s="3">
        <v>14.4</v>
      </c>
      <c r="F82" s="3">
        <v>74.8</v>
      </c>
      <c r="G82" s="3">
        <v>7.1900000000000006E-2</v>
      </c>
      <c r="H82" s="4">
        <f>Table2[[#This Row],[Young''s modulus (GPa)]]*1000</f>
        <v>71.900000000000006</v>
      </c>
      <c r="I82" s="3">
        <v>0</v>
      </c>
      <c r="J82" s="3">
        <v>1.55</v>
      </c>
      <c r="K82" s="3">
        <v>1.35</v>
      </c>
      <c r="L82" s="3">
        <v>3.1899999999999998E-2</v>
      </c>
      <c r="M82">
        <f>Table2[[#This Row],[Shear modulus (GPa)]]*1000</f>
        <v>31.9</v>
      </c>
    </row>
    <row r="83" spans="1:13" x14ac:dyDescent="0.25">
      <c r="A83" s="3" t="s">
        <v>314</v>
      </c>
      <c r="B83" s="3" t="s">
        <v>202</v>
      </c>
      <c r="C83" s="3" t="s">
        <v>310</v>
      </c>
      <c r="D83" s="3" t="s">
        <v>17</v>
      </c>
      <c r="E83" s="3">
        <v>14.4</v>
      </c>
      <c r="F83" s="3">
        <v>89.9</v>
      </c>
      <c r="G83" s="3">
        <v>8.3900000000000002E-2</v>
      </c>
      <c r="H83" s="4">
        <f>Table2[[#This Row],[Young''s modulus (GPa)]]*1000</f>
        <v>83.9</v>
      </c>
      <c r="I83" s="3">
        <v>0</v>
      </c>
      <c r="J83" s="3">
        <v>1.9</v>
      </c>
      <c r="K83" s="3">
        <v>1.65</v>
      </c>
      <c r="L83" s="3">
        <v>3.9899999999999998E-2</v>
      </c>
      <c r="M83">
        <f>Table2[[#This Row],[Shear modulus (GPa)]]*1000</f>
        <v>39.9</v>
      </c>
    </row>
    <row r="84" spans="1:13" x14ac:dyDescent="0.25">
      <c r="A84" s="3" t="s">
        <v>315</v>
      </c>
      <c r="B84" s="3" t="s">
        <v>202</v>
      </c>
      <c r="C84" s="3" t="s">
        <v>310</v>
      </c>
      <c r="D84" s="3" t="s">
        <v>17</v>
      </c>
      <c r="E84" s="3">
        <v>14.4</v>
      </c>
      <c r="F84" s="3">
        <v>29.9</v>
      </c>
      <c r="G84" s="3">
        <v>2.9899999999999999E-2</v>
      </c>
      <c r="H84" s="4">
        <f>Table2[[#This Row],[Young''s modulus (GPa)]]*1000</f>
        <v>29.9</v>
      </c>
      <c r="I84" s="3">
        <v>0</v>
      </c>
      <c r="J84" s="3">
        <v>0.84899999999999998</v>
      </c>
      <c r="K84" s="3">
        <v>0.29899999999999999</v>
      </c>
      <c r="L84" s="3">
        <v>1.4E-2</v>
      </c>
      <c r="M84">
        <f>Table2[[#This Row],[Shear modulus (GPa)]]*1000</f>
        <v>14</v>
      </c>
    </row>
    <row r="85" spans="1:13" x14ac:dyDescent="0.25">
      <c r="A85" s="3" t="s">
        <v>316</v>
      </c>
      <c r="B85" s="3" t="s">
        <v>202</v>
      </c>
      <c r="C85" s="3" t="s">
        <v>310</v>
      </c>
      <c r="D85" s="3" t="s">
        <v>17</v>
      </c>
      <c r="E85" s="3">
        <v>14.4</v>
      </c>
      <c r="F85" s="3">
        <v>45</v>
      </c>
      <c r="G85" s="3">
        <v>4.3999999999999997E-2</v>
      </c>
      <c r="H85" s="4">
        <f>Table2[[#This Row],[Young''s modulus (GPa)]]*1000</f>
        <v>44</v>
      </c>
      <c r="I85" s="3">
        <v>0</v>
      </c>
      <c r="J85" s="3">
        <v>1.25</v>
      </c>
      <c r="K85" s="3">
        <v>0.6</v>
      </c>
      <c r="L85" s="3">
        <v>1.9E-2</v>
      </c>
      <c r="M85">
        <f>Table2[[#This Row],[Shear modulus (GPa)]]*1000</f>
        <v>19</v>
      </c>
    </row>
    <row r="86" spans="1:13" x14ac:dyDescent="0.25">
      <c r="A86" s="3" t="s">
        <v>317</v>
      </c>
      <c r="B86" s="3" t="s">
        <v>202</v>
      </c>
      <c r="C86" s="3" t="s">
        <v>310</v>
      </c>
      <c r="D86" s="3" t="s">
        <v>17</v>
      </c>
      <c r="E86" s="3">
        <v>14.4</v>
      </c>
      <c r="F86" s="3">
        <v>60</v>
      </c>
      <c r="G86" s="3">
        <v>5.8000000000000003E-2</v>
      </c>
      <c r="H86" s="4">
        <f>Table2[[#This Row],[Young''s modulus (GPa)]]*1000</f>
        <v>58</v>
      </c>
      <c r="I86" s="3">
        <v>0</v>
      </c>
      <c r="J86" s="3">
        <v>1.55</v>
      </c>
      <c r="K86" s="3">
        <v>0.79900000000000004</v>
      </c>
      <c r="L86" s="3">
        <v>2.1899999999999999E-2</v>
      </c>
      <c r="M86">
        <f>Table2[[#This Row],[Shear modulus (GPa)]]*1000</f>
        <v>21.9</v>
      </c>
    </row>
    <row r="87" spans="1:13" x14ac:dyDescent="0.25">
      <c r="A87" s="3" t="s">
        <v>318</v>
      </c>
      <c r="B87" s="3" t="s">
        <v>202</v>
      </c>
      <c r="C87" s="3" t="s">
        <v>310</v>
      </c>
      <c r="D87" s="3" t="s">
        <v>17</v>
      </c>
      <c r="E87" s="3">
        <v>14.4</v>
      </c>
      <c r="F87" s="3">
        <v>80</v>
      </c>
      <c r="G87" s="3">
        <v>8.2500000000000004E-2</v>
      </c>
      <c r="H87" s="4">
        <f>Table2[[#This Row],[Young''s modulus (GPa)]]*1000</f>
        <v>82.5</v>
      </c>
      <c r="I87" s="3">
        <v>0</v>
      </c>
      <c r="J87" s="3">
        <v>2.1</v>
      </c>
      <c r="K87" s="3">
        <v>1.2</v>
      </c>
      <c r="L87" s="3">
        <v>3.09E-2</v>
      </c>
      <c r="M87">
        <f>Table2[[#This Row],[Shear modulus (GPa)]]*1000</f>
        <v>30.900000000000002</v>
      </c>
    </row>
    <row r="88" spans="1:13" x14ac:dyDescent="0.25">
      <c r="A88" s="3" t="s">
        <v>319</v>
      </c>
      <c r="B88" s="3" t="s">
        <v>202</v>
      </c>
      <c r="C88" s="3" t="s">
        <v>310</v>
      </c>
      <c r="D88" s="3" t="s">
        <v>17</v>
      </c>
      <c r="E88" s="3">
        <v>14.4</v>
      </c>
      <c r="F88" s="3">
        <v>100</v>
      </c>
      <c r="G88" s="3">
        <v>0.109</v>
      </c>
      <c r="H88" s="4">
        <f>Table2[[#This Row],[Young''s modulus (GPa)]]*1000</f>
        <v>109</v>
      </c>
      <c r="I88" s="3">
        <v>0</v>
      </c>
      <c r="J88" s="3">
        <v>2.73</v>
      </c>
      <c r="K88" s="3">
        <v>1.7</v>
      </c>
      <c r="L88" s="3">
        <v>3.9899999999999998E-2</v>
      </c>
      <c r="M88">
        <f>Table2[[#This Row],[Shear modulus (GPa)]]*1000</f>
        <v>39.9</v>
      </c>
    </row>
    <row r="89" spans="1:13" x14ac:dyDescent="0.25">
      <c r="A89" s="3" t="s">
        <v>320</v>
      </c>
      <c r="B89" s="3" t="s">
        <v>202</v>
      </c>
      <c r="C89" s="3" t="s">
        <v>310</v>
      </c>
      <c r="D89" s="3" t="s">
        <v>17</v>
      </c>
      <c r="E89" s="3">
        <v>14.4</v>
      </c>
      <c r="F89" s="3">
        <v>130</v>
      </c>
      <c r="G89" s="3">
        <v>0.14699999999999999</v>
      </c>
      <c r="H89" s="4">
        <f>Table2[[#This Row],[Young''s modulus (GPa)]]*1000</f>
        <v>147</v>
      </c>
      <c r="I89" s="3">
        <v>0</v>
      </c>
      <c r="J89" s="3">
        <v>3.55</v>
      </c>
      <c r="K89" s="3">
        <v>2.5</v>
      </c>
      <c r="L89" s="3">
        <v>5.1999999999999998E-2</v>
      </c>
      <c r="M89">
        <f>Table2[[#This Row],[Shear modulus (GPa)]]*1000</f>
        <v>52</v>
      </c>
    </row>
    <row r="90" spans="1:13" x14ac:dyDescent="0.25">
      <c r="A90" s="3" t="s">
        <v>321</v>
      </c>
      <c r="B90" s="3" t="s">
        <v>202</v>
      </c>
      <c r="C90" s="3" t="s">
        <v>310</v>
      </c>
      <c r="D90" s="3" t="s">
        <v>17</v>
      </c>
      <c r="E90" s="3">
        <v>14.4</v>
      </c>
      <c r="F90" s="3">
        <v>160</v>
      </c>
      <c r="G90" s="3">
        <v>0.17699999999999999</v>
      </c>
      <c r="H90" s="4">
        <f>Table2[[#This Row],[Young''s modulus (GPa)]]*1000</f>
        <v>177</v>
      </c>
      <c r="I90" s="3">
        <v>0</v>
      </c>
      <c r="J90" s="3">
        <v>4.46</v>
      </c>
      <c r="K90" s="3">
        <v>3.4</v>
      </c>
      <c r="L90" s="3">
        <v>6.59E-2</v>
      </c>
      <c r="M90">
        <f>Table2[[#This Row],[Shear modulus (GPa)]]*1000</f>
        <v>65.900000000000006</v>
      </c>
    </row>
    <row r="91" spans="1:13" x14ac:dyDescent="0.25">
      <c r="A91" s="3" t="s">
        <v>322</v>
      </c>
      <c r="B91" s="3" t="s">
        <v>202</v>
      </c>
      <c r="C91" s="3" t="s">
        <v>310</v>
      </c>
      <c r="D91" s="3" t="s">
        <v>17</v>
      </c>
      <c r="E91" s="3">
        <v>14.4</v>
      </c>
      <c r="F91" s="3">
        <v>200</v>
      </c>
      <c r="G91" s="3">
        <v>0.24</v>
      </c>
      <c r="H91" s="4">
        <f>Table2[[#This Row],[Young''s modulus (GPa)]]*1000</f>
        <v>240</v>
      </c>
      <c r="I91" s="3">
        <v>0</v>
      </c>
      <c r="J91" s="3">
        <v>5.54</v>
      </c>
      <c r="K91" s="3">
        <v>4.4000000000000004</v>
      </c>
      <c r="L91" s="3">
        <v>8.4900000000000003E-2</v>
      </c>
      <c r="M91">
        <f>Table2[[#This Row],[Shear modulus (GPa)]]*1000</f>
        <v>84.9</v>
      </c>
    </row>
    <row r="92" spans="1:13" x14ac:dyDescent="0.25">
      <c r="A92" s="3" t="s">
        <v>323</v>
      </c>
      <c r="B92" s="3" t="s">
        <v>202</v>
      </c>
      <c r="C92" s="3" t="s">
        <v>310</v>
      </c>
      <c r="D92" s="3" t="s">
        <v>17</v>
      </c>
      <c r="E92" s="3">
        <v>14.4</v>
      </c>
      <c r="F92" s="3">
        <v>250</v>
      </c>
      <c r="G92" s="3">
        <v>0.31</v>
      </c>
      <c r="H92" s="4">
        <f>Table2[[#This Row],[Young''s modulus (GPa)]]*1000</f>
        <v>310</v>
      </c>
      <c r="I92" s="3">
        <v>0</v>
      </c>
      <c r="J92" s="3">
        <v>7.5</v>
      </c>
      <c r="K92" s="3">
        <v>5.8</v>
      </c>
      <c r="L92" s="3">
        <v>0.109</v>
      </c>
      <c r="M92">
        <f>Table2[[#This Row],[Shear modulus (GPa)]]*1000</f>
        <v>109</v>
      </c>
    </row>
    <row r="93" spans="1:13" x14ac:dyDescent="0.25">
      <c r="A93" s="3" t="s">
        <v>324</v>
      </c>
      <c r="B93" s="3" t="s">
        <v>202</v>
      </c>
      <c r="C93" s="3" t="s">
        <v>310</v>
      </c>
      <c r="D93" s="3" t="s">
        <v>17</v>
      </c>
      <c r="E93" s="3">
        <v>14.4</v>
      </c>
      <c r="F93" s="3">
        <v>29.9</v>
      </c>
      <c r="G93" s="3">
        <v>0.02</v>
      </c>
      <c r="H93" s="4">
        <f>Table2[[#This Row],[Young''s modulus (GPa)]]*1000</f>
        <v>20</v>
      </c>
      <c r="I93" s="3">
        <v>0</v>
      </c>
      <c r="J93" s="3">
        <v>0.59699999999999998</v>
      </c>
      <c r="K93" s="3">
        <v>0.21</v>
      </c>
      <c r="L93" s="3">
        <v>1.0500000000000001E-2</v>
      </c>
      <c r="M93">
        <f>Table2[[#This Row],[Shear modulus (GPa)]]*1000</f>
        <v>10.5</v>
      </c>
    </row>
    <row r="94" spans="1:13" x14ac:dyDescent="0.25">
      <c r="A94" s="3" t="s">
        <v>325</v>
      </c>
      <c r="B94" s="3" t="s">
        <v>202</v>
      </c>
      <c r="C94" s="3" t="s">
        <v>310</v>
      </c>
      <c r="D94" s="3" t="s">
        <v>17</v>
      </c>
      <c r="E94" s="3">
        <v>14.4</v>
      </c>
      <c r="F94" s="3">
        <v>39.9</v>
      </c>
      <c r="G94" s="3">
        <v>2.8500000000000001E-2</v>
      </c>
      <c r="H94" s="4">
        <f>Table2[[#This Row],[Young''s modulus (GPa)]]*1000</f>
        <v>28.5</v>
      </c>
      <c r="I94" s="3">
        <v>0</v>
      </c>
      <c r="J94" s="3">
        <v>0.77900000000000003</v>
      </c>
      <c r="K94" s="3">
        <v>0.40899999999999997</v>
      </c>
      <c r="L94" s="3">
        <v>1.54E-2</v>
      </c>
      <c r="M94">
        <f>Table2[[#This Row],[Shear modulus (GPa)]]*1000</f>
        <v>15.4</v>
      </c>
    </row>
    <row r="95" spans="1:13" x14ac:dyDescent="0.25">
      <c r="A95" s="3" t="s">
        <v>326</v>
      </c>
      <c r="B95" s="3" t="s">
        <v>202</v>
      </c>
      <c r="C95" s="3" t="s">
        <v>310</v>
      </c>
      <c r="D95" s="3" t="s">
        <v>17</v>
      </c>
      <c r="E95" s="3">
        <v>14.4</v>
      </c>
      <c r="F95" s="3">
        <v>45</v>
      </c>
      <c r="G95" s="3">
        <v>3.1899999999999998E-2</v>
      </c>
      <c r="H95" s="4">
        <f>Table2[[#This Row],[Young''s modulus (GPa)]]*1000</f>
        <v>31.9</v>
      </c>
      <c r="I95" s="3">
        <v>0</v>
      </c>
      <c r="J95" s="3">
        <v>0.92700000000000005</v>
      </c>
      <c r="K95" s="3">
        <v>0.53900000000000003</v>
      </c>
      <c r="L95" s="3">
        <v>1.7399999999999999E-2</v>
      </c>
      <c r="M95">
        <f>Table2[[#This Row],[Shear modulus (GPa)]]*1000</f>
        <v>17.399999999999999</v>
      </c>
    </row>
    <row r="96" spans="1:13" x14ac:dyDescent="0.25">
      <c r="A96" s="3" t="s">
        <v>327</v>
      </c>
      <c r="B96" s="3" t="s">
        <v>202</v>
      </c>
      <c r="C96" s="3" t="s">
        <v>310</v>
      </c>
      <c r="D96" s="3" t="s">
        <v>17</v>
      </c>
      <c r="E96" s="3">
        <v>14.4</v>
      </c>
      <c r="F96" s="3">
        <v>54.9</v>
      </c>
      <c r="G96" s="3">
        <v>3.9899999999999998E-2</v>
      </c>
      <c r="H96" s="4">
        <f>Table2[[#This Row],[Young''s modulus (GPa)]]*1000</f>
        <v>39.9</v>
      </c>
      <c r="I96" s="3">
        <v>0</v>
      </c>
      <c r="J96" s="3">
        <v>1.22</v>
      </c>
      <c r="K96" s="3">
        <v>0.77800000000000002</v>
      </c>
      <c r="L96" s="3">
        <v>2.1399999999999999E-2</v>
      </c>
      <c r="M96">
        <f>Table2[[#This Row],[Shear modulus (GPa)]]*1000</f>
        <v>21.4</v>
      </c>
    </row>
    <row r="97" spans="1:13" x14ac:dyDescent="0.25">
      <c r="A97" s="3" t="s">
        <v>328</v>
      </c>
      <c r="B97" s="3" t="s">
        <v>202</v>
      </c>
      <c r="C97" s="3" t="s">
        <v>310</v>
      </c>
      <c r="D97" s="3" t="s">
        <v>17</v>
      </c>
      <c r="E97" s="3">
        <v>14.4</v>
      </c>
      <c r="F97" s="3">
        <v>74.900000000000006</v>
      </c>
      <c r="G97" s="3">
        <v>6.2E-2</v>
      </c>
      <c r="H97" s="4">
        <f>Table2[[#This Row],[Young''s modulus (GPa)]]*1000</f>
        <v>62</v>
      </c>
      <c r="I97" s="3">
        <v>0</v>
      </c>
      <c r="J97" s="3">
        <v>1.8</v>
      </c>
      <c r="K97" s="3">
        <v>1.29</v>
      </c>
      <c r="L97" s="3">
        <v>2.8899999999999999E-2</v>
      </c>
      <c r="M97">
        <f>Table2[[#This Row],[Shear modulus (GPa)]]*1000</f>
        <v>28.9</v>
      </c>
    </row>
    <row r="98" spans="1:13" x14ac:dyDescent="0.25">
      <c r="A98" s="3" t="s">
        <v>329</v>
      </c>
      <c r="B98" s="3" t="s">
        <v>202</v>
      </c>
      <c r="C98" s="3" t="s">
        <v>310</v>
      </c>
      <c r="D98" s="3" t="s">
        <v>17</v>
      </c>
      <c r="E98" s="3">
        <v>14.4</v>
      </c>
      <c r="F98" s="3">
        <v>89.9</v>
      </c>
      <c r="G98" s="3">
        <v>7.9899999999999999E-2</v>
      </c>
      <c r="H98" s="4">
        <f>Table2[[#This Row],[Young''s modulus (GPa)]]*1000</f>
        <v>79.900000000000006</v>
      </c>
      <c r="I98" s="3">
        <v>0</v>
      </c>
      <c r="J98" s="3">
        <v>2.2400000000000002</v>
      </c>
      <c r="K98" s="3">
        <v>1.68</v>
      </c>
      <c r="L98" s="3">
        <v>3.49E-2</v>
      </c>
      <c r="M98">
        <f>Table2[[#This Row],[Shear modulus (GPa)]]*1000</f>
        <v>34.9</v>
      </c>
    </row>
    <row r="99" spans="1:13" x14ac:dyDescent="0.25">
      <c r="A99" s="3" t="s">
        <v>330</v>
      </c>
      <c r="B99" s="3" t="s">
        <v>202</v>
      </c>
      <c r="C99" s="3" t="s">
        <v>310</v>
      </c>
      <c r="D99" s="3" t="s">
        <v>17</v>
      </c>
      <c r="E99" s="3">
        <v>14.4</v>
      </c>
      <c r="F99" s="3">
        <v>99.9</v>
      </c>
      <c r="G99" s="3">
        <v>9.2499999999999999E-2</v>
      </c>
      <c r="H99" s="4">
        <f>Table2[[#This Row],[Young''s modulus (GPa)]]*1000</f>
        <v>92.5</v>
      </c>
      <c r="I99" s="3">
        <v>0</v>
      </c>
      <c r="J99" s="3">
        <v>2.5499999999999998</v>
      </c>
      <c r="K99" s="3">
        <v>1.94</v>
      </c>
      <c r="L99" s="3">
        <v>3.8899999999999997E-2</v>
      </c>
      <c r="M99">
        <f>Table2[[#This Row],[Shear modulus (GPa)]]*1000</f>
        <v>38.9</v>
      </c>
    </row>
    <row r="100" spans="1:13" x14ac:dyDescent="0.25">
      <c r="A100" s="3" t="s">
        <v>331</v>
      </c>
      <c r="B100" s="3" t="s">
        <v>202</v>
      </c>
      <c r="C100" s="3" t="s">
        <v>310</v>
      </c>
      <c r="D100" s="3" t="s">
        <v>17</v>
      </c>
      <c r="E100" s="3">
        <v>14.4</v>
      </c>
      <c r="F100" s="3">
        <v>130</v>
      </c>
      <c r="G100" s="3">
        <v>0.127</v>
      </c>
      <c r="H100" s="4">
        <f>Table2[[#This Row],[Young''s modulus (GPa)]]*1000</f>
        <v>127</v>
      </c>
      <c r="I100" s="3">
        <v>0</v>
      </c>
      <c r="J100" s="3">
        <v>3.42</v>
      </c>
      <c r="K100" s="3">
        <v>2.75</v>
      </c>
      <c r="L100" s="3">
        <v>5.1400000000000001E-2</v>
      </c>
      <c r="M100">
        <f>Table2[[#This Row],[Shear modulus (GPa)]]*1000</f>
        <v>51.4</v>
      </c>
    </row>
    <row r="101" spans="1:13" x14ac:dyDescent="0.25">
      <c r="A101" s="3" t="s">
        <v>332</v>
      </c>
      <c r="B101" s="3" t="s">
        <v>202</v>
      </c>
      <c r="C101" s="3" t="s">
        <v>310</v>
      </c>
      <c r="D101" s="3" t="s">
        <v>17</v>
      </c>
      <c r="E101" s="3">
        <v>14.4</v>
      </c>
      <c r="F101" s="3">
        <v>200</v>
      </c>
      <c r="G101" s="3">
        <v>0.215</v>
      </c>
      <c r="H101" s="4">
        <f>Table2[[#This Row],[Young''s modulus (GPa)]]*1000</f>
        <v>215</v>
      </c>
      <c r="I101" s="3">
        <v>0</v>
      </c>
      <c r="J101" s="3">
        <v>7.3</v>
      </c>
      <c r="K101" s="3">
        <v>4.74</v>
      </c>
      <c r="L101" s="3">
        <v>8.0500000000000002E-2</v>
      </c>
      <c r="M101">
        <f>Table2[[#This Row],[Shear modulus (GPa)]]*1000</f>
        <v>80.5</v>
      </c>
    </row>
    <row r="102" spans="1:13" x14ac:dyDescent="0.25">
      <c r="A102" s="3" t="s">
        <v>333</v>
      </c>
      <c r="B102" s="3" t="s">
        <v>202</v>
      </c>
      <c r="C102" s="3" t="s">
        <v>310</v>
      </c>
      <c r="D102" s="3" t="s">
        <v>17</v>
      </c>
      <c r="E102" s="3">
        <v>14.4</v>
      </c>
      <c r="F102" s="3">
        <v>260</v>
      </c>
      <c r="G102" s="3">
        <v>0.28999999999999998</v>
      </c>
      <c r="H102" s="4">
        <f>Table2[[#This Row],[Young''s modulus (GPa)]]*1000</f>
        <v>290</v>
      </c>
      <c r="I102" s="3">
        <v>0</v>
      </c>
      <c r="J102" s="3">
        <v>7.31</v>
      </c>
      <c r="K102" s="3">
        <v>6.53</v>
      </c>
      <c r="L102" s="3">
        <v>0.11</v>
      </c>
      <c r="M102">
        <f>Table2[[#This Row],[Shear modulus (GPa)]]*1000</f>
        <v>110</v>
      </c>
    </row>
    <row r="103" spans="1:13" x14ac:dyDescent="0.25">
      <c r="A103" s="3" t="s">
        <v>334</v>
      </c>
      <c r="B103" s="3" t="s">
        <v>202</v>
      </c>
      <c r="C103" s="3" t="s">
        <v>310</v>
      </c>
      <c r="D103" s="3" t="s">
        <v>17</v>
      </c>
      <c r="E103" s="3">
        <v>14.4</v>
      </c>
      <c r="F103" s="3">
        <v>300</v>
      </c>
      <c r="G103" s="3">
        <v>0.34</v>
      </c>
      <c r="H103" s="4">
        <f>Table2[[#This Row],[Young''s modulus (GPa)]]*1000</f>
        <v>340</v>
      </c>
      <c r="I103" s="3">
        <v>0</v>
      </c>
      <c r="J103" s="3">
        <v>8.5299999999999994</v>
      </c>
      <c r="K103" s="3">
        <v>7.82</v>
      </c>
      <c r="L103" s="3">
        <v>0.129</v>
      </c>
      <c r="M103">
        <f>Table2[[#This Row],[Shear modulus (GPa)]]*1000</f>
        <v>129</v>
      </c>
    </row>
    <row r="104" spans="1:13" x14ac:dyDescent="0.25">
      <c r="A104" s="3" t="s">
        <v>335</v>
      </c>
      <c r="B104" s="3" t="s">
        <v>202</v>
      </c>
      <c r="C104" s="3" t="s">
        <v>310</v>
      </c>
      <c r="D104" s="3" t="s">
        <v>17</v>
      </c>
      <c r="E104" s="3">
        <v>14.4</v>
      </c>
      <c r="F104" s="3">
        <v>400</v>
      </c>
      <c r="G104" s="3">
        <v>0.47</v>
      </c>
      <c r="H104" s="4">
        <f>Table2[[#This Row],[Young''s modulus (GPa)]]*1000</f>
        <v>470</v>
      </c>
      <c r="I104" s="3">
        <v>0</v>
      </c>
      <c r="J104" s="3">
        <v>11.6</v>
      </c>
      <c r="K104" s="3">
        <v>11.2</v>
      </c>
      <c r="L104" s="3">
        <v>0.183</v>
      </c>
      <c r="M104">
        <f>Table2[[#This Row],[Shear modulus (GPa)]]*1000</f>
        <v>183</v>
      </c>
    </row>
    <row r="105" spans="1:13" x14ac:dyDescent="0.25">
      <c r="A105" s="3" t="s">
        <v>336</v>
      </c>
      <c r="B105" s="3" t="s">
        <v>202</v>
      </c>
      <c r="C105" s="3" t="s">
        <v>337</v>
      </c>
      <c r="D105" s="3" t="s">
        <v>17</v>
      </c>
      <c r="E105" s="3">
        <v>4.6500000000000004</v>
      </c>
      <c r="F105" s="3">
        <v>499</v>
      </c>
      <c r="G105" s="3">
        <v>0.497</v>
      </c>
      <c r="H105" s="4">
        <f>Table2[[#This Row],[Young''s modulus (GPa)]]*1000</f>
        <v>497</v>
      </c>
      <c r="I105" s="3">
        <v>0</v>
      </c>
      <c r="J105" s="3">
        <v>9.9499999999999993</v>
      </c>
      <c r="K105" s="3">
        <v>5.92</v>
      </c>
      <c r="L105" s="3">
        <v>0.187</v>
      </c>
      <c r="M105">
        <f>Table2[[#This Row],[Shear modulus (GPa)]]*1000</f>
        <v>187</v>
      </c>
    </row>
    <row r="106" spans="1:13" x14ac:dyDescent="0.25">
      <c r="A106" s="3" t="s">
        <v>338</v>
      </c>
      <c r="B106" s="3" t="s">
        <v>202</v>
      </c>
      <c r="C106" s="3" t="s">
        <v>337</v>
      </c>
      <c r="D106" s="3" t="s">
        <v>17</v>
      </c>
      <c r="E106" s="3">
        <v>4.6500000000000004</v>
      </c>
      <c r="F106" s="3">
        <v>699</v>
      </c>
      <c r="G106" s="3">
        <v>0.86</v>
      </c>
      <c r="H106" s="4">
        <f>Table2[[#This Row],[Young''s modulus (GPa)]]*1000</f>
        <v>860</v>
      </c>
      <c r="I106" s="3">
        <v>0</v>
      </c>
      <c r="J106" s="3">
        <v>15.9</v>
      </c>
      <c r="K106" s="3">
        <v>8.94</v>
      </c>
      <c r="L106" s="3">
        <v>0.32200000000000001</v>
      </c>
      <c r="M106">
        <f>Table2[[#This Row],[Shear modulus (GPa)]]*1000</f>
        <v>322</v>
      </c>
    </row>
    <row r="107" spans="1:13" x14ac:dyDescent="0.25">
      <c r="A107" s="3" t="s">
        <v>339</v>
      </c>
      <c r="B107" s="3" t="s">
        <v>202</v>
      </c>
      <c r="C107" s="3" t="s">
        <v>340</v>
      </c>
      <c r="D107" s="3" t="s">
        <v>129</v>
      </c>
      <c r="E107" s="3">
        <v>12.1</v>
      </c>
      <c r="F107" s="3">
        <v>55</v>
      </c>
      <c r="G107" s="3">
        <v>5.11E-2</v>
      </c>
      <c r="H107" s="4">
        <f>Table2[[#This Row],[Young''s modulus (GPa)]]*1000</f>
        <v>51.1</v>
      </c>
      <c r="I107" s="3">
        <v>0</v>
      </c>
      <c r="J107" s="3">
        <v>1.77</v>
      </c>
      <c r="K107" s="3">
        <v>0.52900000000000003</v>
      </c>
      <c r="L107" s="3">
        <v>1.9E-2</v>
      </c>
      <c r="M107">
        <f>Table2[[#This Row],[Shear modulus (GPa)]]*1000</f>
        <v>19</v>
      </c>
    </row>
    <row r="108" spans="1:13" x14ac:dyDescent="0.25">
      <c r="A108" s="3" t="s">
        <v>341</v>
      </c>
      <c r="B108" s="3" t="s">
        <v>202</v>
      </c>
      <c r="C108" s="3" t="s">
        <v>340</v>
      </c>
      <c r="D108" s="3" t="s">
        <v>129</v>
      </c>
      <c r="E108" s="3">
        <v>12.1</v>
      </c>
      <c r="F108" s="3">
        <v>68</v>
      </c>
      <c r="G108" s="3">
        <v>6.4600000000000005E-2</v>
      </c>
      <c r="H108" s="4">
        <f>Table2[[#This Row],[Young''s modulus (GPa)]]*1000</f>
        <v>64.600000000000009</v>
      </c>
      <c r="I108" s="3">
        <v>0</v>
      </c>
      <c r="J108" s="3">
        <v>2.2200000000000002</v>
      </c>
      <c r="K108" s="3">
        <v>0.69799999999999995</v>
      </c>
      <c r="L108" s="3">
        <v>2.3699999999999999E-2</v>
      </c>
      <c r="M108">
        <f>Table2[[#This Row],[Shear modulus (GPa)]]*1000</f>
        <v>23.7</v>
      </c>
    </row>
    <row r="109" spans="1:13" x14ac:dyDescent="0.25">
      <c r="A109" s="3" t="s">
        <v>342</v>
      </c>
      <c r="B109" s="3" t="s">
        <v>202</v>
      </c>
      <c r="C109" s="3" t="s">
        <v>340</v>
      </c>
      <c r="D109" s="3" t="s">
        <v>129</v>
      </c>
      <c r="E109" s="3">
        <v>12.1</v>
      </c>
      <c r="F109" s="3">
        <v>89.5</v>
      </c>
      <c r="G109" s="3">
        <v>8.8400000000000006E-2</v>
      </c>
      <c r="H109" s="4">
        <f>Table2[[#This Row],[Young''s modulus (GPa)]]*1000</f>
        <v>88.4</v>
      </c>
      <c r="I109" s="3">
        <v>0</v>
      </c>
      <c r="J109" s="3">
        <v>2.97</v>
      </c>
      <c r="K109" s="3">
        <v>1.1499999999999999</v>
      </c>
      <c r="L109" s="3">
        <v>3.2199999999999999E-2</v>
      </c>
      <c r="M109">
        <f>Table2[[#This Row],[Shear modulus (GPa)]]*1000</f>
        <v>32.200000000000003</v>
      </c>
    </row>
    <row r="110" spans="1:13" x14ac:dyDescent="0.25">
      <c r="A110" s="3" t="s">
        <v>343</v>
      </c>
      <c r="B110" s="3" t="s">
        <v>202</v>
      </c>
      <c r="C110" s="3" t="s">
        <v>340</v>
      </c>
      <c r="D110" s="3" t="s">
        <v>129</v>
      </c>
      <c r="E110" s="3">
        <v>12.1</v>
      </c>
      <c r="F110" s="3">
        <v>118</v>
      </c>
      <c r="G110" s="3">
        <v>0.123</v>
      </c>
      <c r="H110" s="4">
        <f>Table2[[#This Row],[Young''s modulus (GPa)]]*1000</f>
        <v>123</v>
      </c>
      <c r="I110" s="3">
        <v>0</v>
      </c>
      <c r="J110" s="3">
        <v>4.01</v>
      </c>
      <c r="K110" s="3">
        <v>1.64</v>
      </c>
      <c r="L110" s="3">
        <v>4.3700000000000003E-2</v>
      </c>
      <c r="M110">
        <f>Table2[[#This Row],[Shear modulus (GPa)]]*1000</f>
        <v>43.7</v>
      </c>
    </row>
    <row r="111" spans="1:13" x14ac:dyDescent="0.25">
      <c r="A111" s="3" t="s">
        <v>344</v>
      </c>
      <c r="B111" s="3" t="s">
        <v>202</v>
      </c>
      <c r="C111" s="3" t="s">
        <v>340</v>
      </c>
      <c r="D111" s="3" t="s">
        <v>129</v>
      </c>
      <c r="E111" s="3">
        <v>12.1</v>
      </c>
      <c r="F111" s="3">
        <v>147</v>
      </c>
      <c r="G111" s="3">
        <v>0.16</v>
      </c>
      <c r="H111" s="4">
        <f>Table2[[#This Row],[Young''s modulus (GPa)]]*1000</f>
        <v>160</v>
      </c>
      <c r="I111" s="3">
        <v>0</v>
      </c>
      <c r="J111" s="3">
        <v>5.0599999999999996</v>
      </c>
      <c r="K111" s="3">
        <v>2.48</v>
      </c>
      <c r="L111" s="3">
        <v>6.0199999999999997E-2</v>
      </c>
      <c r="M111">
        <f>Table2[[#This Row],[Shear modulus (GPa)]]*1000</f>
        <v>60.199999999999996</v>
      </c>
    </row>
    <row r="112" spans="1:13" x14ac:dyDescent="0.25">
      <c r="A112" s="3" t="s">
        <v>345</v>
      </c>
      <c r="B112" s="3" t="s">
        <v>202</v>
      </c>
      <c r="C112" s="3" t="s">
        <v>340</v>
      </c>
      <c r="D112" s="3" t="s">
        <v>129</v>
      </c>
      <c r="E112" s="3">
        <v>12.1</v>
      </c>
      <c r="F112" s="3">
        <v>209</v>
      </c>
      <c r="G112" s="3">
        <v>0.251</v>
      </c>
      <c r="H112" s="4">
        <f>Table2[[#This Row],[Young''s modulus (GPa)]]*1000</f>
        <v>251</v>
      </c>
      <c r="I112" s="3">
        <v>0</v>
      </c>
      <c r="J112" s="3">
        <v>7.44</v>
      </c>
      <c r="K112" s="3">
        <v>4.4800000000000004</v>
      </c>
      <c r="L112" s="3">
        <v>9.6000000000000002E-2</v>
      </c>
      <c r="M112">
        <f>Table2[[#This Row],[Shear modulus (GPa)]]*1000</f>
        <v>96</v>
      </c>
    </row>
    <row r="113" spans="1:13" x14ac:dyDescent="0.25">
      <c r="A113" s="3" t="s">
        <v>346</v>
      </c>
      <c r="B113" s="3" t="s">
        <v>202</v>
      </c>
      <c r="C113" s="3" t="s">
        <v>340</v>
      </c>
      <c r="D113" s="3" t="s">
        <v>129</v>
      </c>
      <c r="E113" s="3">
        <v>12.1</v>
      </c>
      <c r="F113" s="3">
        <v>315</v>
      </c>
      <c r="G113" s="3">
        <v>0.436</v>
      </c>
      <c r="H113" s="4">
        <f>Table2[[#This Row],[Young''s modulus (GPa)]]*1000</f>
        <v>436</v>
      </c>
      <c r="I113" s="3">
        <v>0</v>
      </c>
      <c r="J113" s="3">
        <v>11.7</v>
      </c>
      <c r="K113" s="3">
        <v>9.17</v>
      </c>
      <c r="L113" s="3">
        <v>0.157</v>
      </c>
      <c r="M113">
        <f>Table2[[#This Row],[Shear modulus (GPa)]]*1000</f>
        <v>157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materials</vt:lpstr>
      <vt:lpstr>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Grefhorst</dc:creator>
  <cp:lastModifiedBy>Ronald Grefhorst</cp:lastModifiedBy>
  <dcterms:created xsi:type="dcterms:W3CDTF">2018-06-15T12:23:47Z</dcterms:created>
  <dcterms:modified xsi:type="dcterms:W3CDTF">2018-08-08T13:18:16Z</dcterms:modified>
</cp:coreProperties>
</file>