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85\AC\Temp\"/>
    </mc:Choice>
  </mc:AlternateContent>
  <xr:revisionPtr revIDLastSave="3" documentId="13_ncr:1_{8FB2C8C1-9977-E342-97B6-AF5A12884A33}" xr6:coauthVersionLast="47" xr6:coauthVersionMax="47" xr10:uidLastSave="{8279BD74-DA9E-48FC-9510-378A6AF7987D}"/>
  <bookViews>
    <workbookView xWindow="2565" yWindow="480" windowWidth="22875" windowHeight="15660" xr2:uid="{00000000-000D-0000-FFFF-FFFF00000000}"/>
  </bookViews>
  <sheets>
    <sheet name="ANOV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D24" i="1"/>
  <c r="B24" i="1" l="1"/>
  <c r="A16" i="1" l="1"/>
  <c r="C16" i="1" l="1"/>
  <c r="C22" i="1" s="1"/>
  <c r="A8" i="1"/>
  <c r="B8" i="1"/>
  <c r="E16" i="1" s="1"/>
  <c r="C21" i="1" s="1"/>
  <c r="I20" i="1" s="1"/>
  <c r="E8" i="1"/>
  <c r="G8" i="1" s="1"/>
  <c r="G9" i="1" s="1"/>
  <c r="G10" i="1" s="1"/>
  <c r="A13" i="1"/>
  <c r="B13" i="1"/>
  <c r="B22" i="1"/>
  <c r="E13" i="1" l="1"/>
  <c r="B21" i="1" s="1"/>
  <c r="D21" i="1" s="1"/>
  <c r="G16" i="1"/>
  <c r="C20" i="1" s="1"/>
  <c r="G20" i="1" s="1"/>
  <c r="H8" i="1"/>
  <c r="H9" i="1" s="1"/>
  <c r="H10" i="1" l="1"/>
  <c r="G13" i="1" s="1"/>
  <c r="B20" i="1" s="1"/>
  <c r="D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Jeffrey Stanton</author>
  </authors>
  <commentList>
    <comment ref="A13" authorId="0" shapeId="0" xr:uid="{B147FBEF-BB56-E547-A546-9C054323A561}">
      <text>
        <r>
          <rPr>
            <b/>
            <sz val="10"/>
            <color rgb="FF000000"/>
            <rFont val="Tahoma"/>
            <family val="2"/>
          </rPr>
          <t>Jeffrey Stanton: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Calculating sum of squiares from variance is easy. The variance was calculated as SS/(n-1). In this casen=3 for each group, so variance was SS/2. So just multiply the variance by 2 to get back to the sum-of-squares.</t>
        </r>
      </text>
    </comment>
    <comment ref="D19" authorId="0" shapeId="0" xr:uid="{F0FE4B15-D7A1-A540-8E4C-DCCD10B58800}">
      <text>
        <r>
          <rPr>
            <b/>
            <sz val="10"/>
            <color rgb="FF000000"/>
            <rFont val="Tahoma"/>
            <family val="2"/>
          </rPr>
          <t>Jeffrey Stanton: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MS is "mean square" which is just another way of saying variance.</t>
        </r>
      </text>
    </comment>
  </commentList>
</comments>
</file>

<file path=xl/sharedStrings.xml><?xml version="1.0" encoding="utf-8"?>
<sst xmlns="http://schemas.openxmlformats.org/spreadsheetml/2006/main" count="32" uniqueCount="32">
  <si>
    <t>Calculate the value of F in the sources of variance table below. Comment on the relation of F to t.</t>
  </si>
  <si>
    <t>Group 1</t>
  </si>
  <si>
    <t>Group 2</t>
  </si>
  <si>
    <t>Note: n = 3 subjects per group, N = 6 subjects total</t>
  </si>
  <si>
    <t>Group mean deviations</t>
  </si>
  <si>
    <t>Means</t>
  </si>
  <si>
    <t>Grand Mean</t>
  </si>
  <si>
    <t>from the Grand Mean</t>
  </si>
  <si>
    <t>Squared</t>
  </si>
  <si>
    <t>Mult by n</t>
  </si>
  <si>
    <t>SS Within Each Group</t>
  </si>
  <si>
    <t>SS Within</t>
  </si>
  <si>
    <t>SS Between</t>
  </si>
  <si>
    <t>Total SS</t>
  </si>
  <si>
    <t>Total DF</t>
  </si>
  <si>
    <t>df Within (sum(n-1))</t>
  </si>
  <si>
    <t>df Between</t>
  </si>
  <si>
    <t>ANOVA Sources of Variance Table</t>
  </si>
  <si>
    <t>SV</t>
  </si>
  <si>
    <t>SS</t>
  </si>
  <si>
    <t>df</t>
  </si>
  <si>
    <t>MS</t>
  </si>
  <si>
    <t>F</t>
  </si>
  <si>
    <t>Evaluate F on:</t>
  </si>
  <si>
    <t>Between</t>
  </si>
  <si>
    <t>and</t>
  </si>
  <si>
    <t>Within</t>
  </si>
  <si>
    <t>degrees of freedom.</t>
  </si>
  <si>
    <t>Total</t>
  </si>
  <si>
    <t>Critical F(1, 4) = 7.71 for p&lt;0.05</t>
  </si>
  <si>
    <t>Compare to t-Test</t>
  </si>
  <si>
    <t xml:space="preserve">p-value: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</si>
</sst>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4"/>
      <name val="MS Sans Serif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u/>
      <sz val="16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0" xfId="0" applyFont="1" applyFill="1"/>
    <xf numFmtId="0" fontId="1" fillId="3" borderId="11" xfId="0" applyFont="1" applyFill="1" applyBorder="1"/>
    <xf numFmtId="0" fontId="1" fillId="4" borderId="8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4" borderId="0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88900</xdr:rowOff>
    </xdr:from>
    <xdr:to>
      <xdr:col>3</xdr:col>
      <xdr:colOff>749300</xdr:colOff>
      <xdr:row>12</xdr:row>
      <xdr:rowOff>88900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2324100" y="1905000"/>
          <a:ext cx="749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12700</xdr:colOff>
      <xdr:row>10</xdr:row>
      <xdr:rowOff>12700</xdr:rowOff>
    </xdr:from>
    <xdr:to>
      <xdr:col>8</xdr:col>
      <xdr:colOff>0</xdr:colOff>
      <xdr:row>12</xdr:row>
      <xdr:rowOff>76200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 flipH="1">
          <a:off x="5588000" y="1498600"/>
          <a:ext cx="762000" cy="39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7</xdr:row>
      <xdr:rowOff>101600</xdr:rowOff>
    </xdr:from>
    <xdr:to>
      <xdr:col>4</xdr:col>
      <xdr:colOff>0</xdr:colOff>
      <xdr:row>7</xdr:row>
      <xdr:rowOff>101600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262AC098-3B9F-9849-8F84-55B17AEAE799}"/>
            </a:ext>
          </a:extLst>
        </xdr:cNvPr>
        <xdr:cNvSpPr>
          <a:spLocks noChangeShapeType="1"/>
        </xdr:cNvSpPr>
      </xdr:nvSpPr>
      <xdr:spPr bwMode="auto">
        <a:xfrm>
          <a:off x="3111500" y="1473200"/>
          <a:ext cx="558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workbookViewId="0">
      <selection activeCell="E21" sqref="E21"/>
    </sheetView>
  </sheetViews>
  <sheetFormatPr defaultColWidth="8.85546875" defaultRowHeight="12.95"/>
  <cols>
    <col min="1" max="1" width="27" bestFit="1" customWidth="1"/>
    <col min="2" max="2" width="10.5703125" bestFit="1" customWidth="1"/>
    <col min="3" max="3" width="11.42578125" bestFit="1" customWidth="1"/>
    <col min="5" max="5" width="15.5703125" customWidth="1"/>
    <col min="6" max="6" width="12.42578125" bestFit="1" customWidth="1"/>
    <col min="7" max="7" width="14.5703125" customWidth="1"/>
    <col min="8" max="8" width="13.85546875" customWidth="1"/>
    <col min="9" max="9" width="14.140625" customWidth="1"/>
  </cols>
  <sheetData>
    <row r="1" spans="1:9" ht="19.5">
      <c r="A1" s="30" t="s">
        <v>0</v>
      </c>
    </row>
    <row r="2" spans="1:9" ht="19.5">
      <c r="A2" s="9" t="s">
        <v>1</v>
      </c>
      <c r="B2" s="1" t="s">
        <v>2</v>
      </c>
      <c r="D2" s="1"/>
      <c r="E2" s="1"/>
      <c r="F2" s="1"/>
      <c r="G2" s="1"/>
      <c r="H2" s="1"/>
      <c r="I2" s="1"/>
    </row>
    <row r="3" spans="1:9" ht="19.5">
      <c r="A3" s="10">
        <v>12</v>
      </c>
      <c r="B3" s="11">
        <v>14</v>
      </c>
      <c r="D3" s="1"/>
      <c r="E3" s="1" t="s">
        <v>3</v>
      </c>
      <c r="F3" s="1"/>
      <c r="G3" s="1"/>
      <c r="H3" s="1"/>
      <c r="I3" s="1"/>
    </row>
    <row r="4" spans="1:9" ht="19.5">
      <c r="A4" s="12">
        <v>8</v>
      </c>
      <c r="B4" s="13">
        <v>13</v>
      </c>
      <c r="D4" s="1"/>
      <c r="E4" s="1"/>
      <c r="F4" s="1"/>
      <c r="G4" s="1"/>
      <c r="H4" s="1"/>
      <c r="I4" s="1"/>
    </row>
    <row r="5" spans="1:9" ht="19.5">
      <c r="A5" s="14">
        <v>10</v>
      </c>
      <c r="B5" s="15">
        <v>15</v>
      </c>
      <c r="D5" s="1"/>
      <c r="E5" s="1"/>
      <c r="F5" s="1"/>
      <c r="G5" s="1"/>
      <c r="H5" s="1"/>
      <c r="I5" s="1"/>
    </row>
    <row r="6" spans="1:9" ht="19.5">
      <c r="A6" s="2"/>
      <c r="B6" s="2"/>
      <c r="C6" s="2"/>
      <c r="D6" s="1"/>
      <c r="E6" s="1"/>
      <c r="F6" s="1"/>
      <c r="G6" s="1" t="s">
        <v>4</v>
      </c>
      <c r="H6" s="1"/>
      <c r="I6" s="1"/>
    </row>
    <row r="7" spans="1:9" ht="19.5">
      <c r="A7" s="9" t="s">
        <v>5</v>
      </c>
      <c r="B7" s="1"/>
      <c r="C7" s="1"/>
      <c r="D7" s="1"/>
      <c r="E7" s="1" t="s">
        <v>6</v>
      </c>
      <c r="F7" s="1"/>
      <c r="G7" s="1" t="s">
        <v>7</v>
      </c>
      <c r="H7" s="1"/>
    </row>
    <row r="8" spans="1:9" ht="19.5">
      <c r="A8" s="4">
        <f>AVERAGE(A3:A5)</f>
        <v>10</v>
      </c>
      <c r="B8" s="5">
        <f>AVERAGE(B3:B5)</f>
        <v>14</v>
      </c>
      <c r="D8" s="1"/>
      <c r="E8" s="6">
        <f>AVERAGE(A3:C5)</f>
        <v>12</v>
      </c>
      <c r="F8" s="1"/>
      <c r="G8" s="4">
        <f>(A8-E8)</f>
        <v>-2</v>
      </c>
      <c r="H8" s="5">
        <f>(B8-E8)</f>
        <v>2</v>
      </c>
    </row>
    <row r="9" spans="1:9" ht="19.5">
      <c r="A9" s="1"/>
      <c r="B9" s="1"/>
      <c r="D9" s="1"/>
      <c r="E9" s="1"/>
      <c r="F9" s="3" t="s">
        <v>8</v>
      </c>
      <c r="G9" s="4">
        <f>G8*G8</f>
        <v>4</v>
      </c>
      <c r="H9" s="5">
        <f>H8*H8</f>
        <v>4</v>
      </c>
    </row>
    <row r="10" spans="1:9" ht="19.5">
      <c r="A10" s="1"/>
      <c r="B10" s="1"/>
      <c r="D10" s="1"/>
      <c r="E10" s="1"/>
      <c r="F10" s="3" t="s">
        <v>9</v>
      </c>
      <c r="G10" s="4">
        <f>G9*COUNT(A3:A5)</f>
        <v>12</v>
      </c>
      <c r="H10" s="5">
        <f>H9*COUNT(B3:B5)</f>
        <v>12</v>
      </c>
    </row>
    <row r="11" spans="1:9" ht="19.5">
      <c r="A11" s="1"/>
      <c r="B11" s="1"/>
      <c r="D11" s="1"/>
      <c r="E11" s="1"/>
      <c r="F11" s="1"/>
      <c r="G11" s="1"/>
      <c r="H11" s="1"/>
      <c r="I11" s="1"/>
    </row>
    <row r="12" spans="1:9" ht="19.5">
      <c r="A12" s="1" t="s">
        <v>10</v>
      </c>
      <c r="B12" s="1"/>
      <c r="C12" s="1"/>
      <c r="D12" s="1"/>
      <c r="E12" s="1" t="s">
        <v>11</v>
      </c>
      <c r="F12" s="1"/>
      <c r="G12" s="1" t="s">
        <v>12</v>
      </c>
      <c r="H12" s="1"/>
      <c r="I12" s="1"/>
    </row>
    <row r="13" spans="1:9" ht="19.5">
      <c r="A13" s="4">
        <f>VAR(A3:A5)*2</f>
        <v>8</v>
      </c>
      <c r="B13" s="5">
        <f>VAR(B3:B5)*2</f>
        <v>2</v>
      </c>
      <c r="D13" s="1"/>
      <c r="E13" s="6">
        <f>SUM(A13:C13)</f>
        <v>10</v>
      </c>
      <c r="F13" s="1"/>
      <c r="G13" s="6">
        <f>SUM(G10:I10)</f>
        <v>24</v>
      </c>
      <c r="H13" s="1"/>
      <c r="I13" s="1"/>
    </row>
    <row r="14" spans="1:9" ht="19.5">
      <c r="A14" s="1"/>
      <c r="B14" s="1"/>
      <c r="C14" s="1"/>
      <c r="D14" s="1"/>
      <c r="E14" s="1"/>
      <c r="F14" s="1"/>
      <c r="G14" s="1"/>
      <c r="H14" s="1"/>
      <c r="I14" s="1"/>
    </row>
    <row r="15" spans="1:9" ht="19.5">
      <c r="A15" s="9" t="s">
        <v>13</v>
      </c>
      <c r="B15" s="1"/>
      <c r="C15" s="16" t="s">
        <v>14</v>
      </c>
      <c r="D15" s="16"/>
      <c r="E15" s="16" t="s">
        <v>15</v>
      </c>
      <c r="F15" s="16"/>
      <c r="G15" s="16" t="s">
        <v>16</v>
      </c>
      <c r="H15" s="1"/>
      <c r="I15" s="1"/>
    </row>
    <row r="16" spans="1:9" ht="19.5">
      <c r="A16" s="6">
        <f>VAR(A3:C5)*(COUNT(A3:C5)-1)</f>
        <v>34</v>
      </c>
      <c r="B16" s="1"/>
      <c r="C16" s="17">
        <f>COUNT(A3:C5)-1</f>
        <v>5</v>
      </c>
      <c r="D16" s="16"/>
      <c r="E16" s="17">
        <f>COUNT(A3:C5)-COUNT(A8:C8)</f>
        <v>4</v>
      </c>
      <c r="F16" s="16"/>
      <c r="G16" s="17">
        <f>COUNT(A8:C8)-1</f>
        <v>1</v>
      </c>
      <c r="H16" s="1"/>
      <c r="I16" s="1"/>
    </row>
    <row r="17" spans="1:9" ht="19.5">
      <c r="A17" s="1"/>
      <c r="B17" s="1"/>
      <c r="C17" s="1"/>
      <c r="D17" s="1"/>
      <c r="E17" s="1"/>
      <c r="F17" s="1"/>
      <c r="G17" s="1"/>
      <c r="H17" s="1"/>
      <c r="I17" s="1"/>
    </row>
    <row r="18" spans="1:9" ht="19.5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 spans="1:9" ht="19.5">
      <c r="A19" s="18" t="s">
        <v>18</v>
      </c>
      <c r="B19" s="19" t="s">
        <v>19</v>
      </c>
      <c r="C19" s="19" t="s">
        <v>20</v>
      </c>
      <c r="D19" s="19" t="s">
        <v>21</v>
      </c>
      <c r="E19" s="20" t="s">
        <v>22</v>
      </c>
      <c r="F19" s="1"/>
      <c r="G19" s="1" t="s">
        <v>23</v>
      </c>
      <c r="H19" s="1"/>
      <c r="I19" s="1"/>
    </row>
    <row r="20" spans="1:9" ht="19.5">
      <c r="A20" s="21" t="s">
        <v>24</v>
      </c>
      <c r="B20" s="22">
        <f>G13</f>
        <v>24</v>
      </c>
      <c r="C20" s="22">
        <f>G16</f>
        <v>1</v>
      </c>
      <c r="D20" s="22">
        <f>B20/C20</f>
        <v>24</v>
      </c>
      <c r="E20" s="23">
        <f>D20/D21</f>
        <v>9.6</v>
      </c>
      <c r="F20" s="1"/>
      <c r="G20" s="1">
        <f>C20</f>
        <v>1</v>
      </c>
      <c r="H20" s="7" t="s">
        <v>25</v>
      </c>
      <c r="I20" s="8">
        <f>C21</f>
        <v>4</v>
      </c>
    </row>
    <row r="21" spans="1:9" ht="19.5">
      <c r="A21" s="21" t="s">
        <v>26</v>
      </c>
      <c r="B21" s="22">
        <f>E13</f>
        <v>10</v>
      </c>
      <c r="C21" s="22">
        <f>E16</f>
        <v>4</v>
      </c>
      <c r="D21" s="22">
        <f>B21/C21</f>
        <v>2.5</v>
      </c>
      <c r="E21" s="23"/>
      <c r="F21" s="1"/>
      <c r="G21" s="1" t="s">
        <v>27</v>
      </c>
      <c r="H21" s="1"/>
      <c r="I21" s="1"/>
    </row>
    <row r="22" spans="1:9" ht="19.5">
      <c r="A22" s="24" t="s">
        <v>28</v>
      </c>
      <c r="B22" s="25">
        <f>A16</f>
        <v>34</v>
      </c>
      <c r="C22" s="25">
        <f>C16</f>
        <v>5</v>
      </c>
      <c r="D22" s="25"/>
      <c r="E22" s="26"/>
      <c r="F22" s="1"/>
      <c r="G22" s="1" t="s">
        <v>29</v>
      </c>
      <c r="H22" s="1"/>
      <c r="I22" s="1"/>
    </row>
    <row r="24" spans="1:9" ht="19.5">
      <c r="A24" s="27" t="s">
        <v>30</v>
      </c>
      <c r="B24" s="28">
        <f>_xlfn.T.INV.2T(D24,4)</f>
        <v>3.0983866769659336</v>
      </c>
      <c r="C24" s="29" t="s">
        <v>31</v>
      </c>
      <c r="D24" s="28">
        <f>_xlfn.T.TEST(A3:A5,B3:B5,2,2)</f>
        <v>3.6277824521899101E-2</v>
      </c>
    </row>
  </sheetData>
  <phoneticPr fontId="0" type="noConversion"/>
  <printOptions horizontalCentered="1" verticalCentered="1"/>
  <pageMargins left="0.75" right="0.75" top="1" bottom="1" header="0.5" footer="0.5"/>
  <pageSetup orientation="landscape" horizontalDpi="300" verticalDpi="300"/>
  <headerFooter>
    <oddHeader>&amp;C&amp;F_x000D_Between Subjects ANOVA Calculation_x000D_Using Deviational Method</oddHeader>
    <oddFooter>Page &amp;P</oddFooter>
  </headerFooter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2CFC34EB2A49A83A81EB9FBE728D" ma:contentTypeVersion="8" ma:contentTypeDescription="Create a new document." ma:contentTypeScope="" ma:versionID="288c39fc3b88e384b84f6737181f88e5">
  <xsd:schema xmlns:xsd="http://www.w3.org/2001/XMLSchema" xmlns:xs="http://www.w3.org/2001/XMLSchema" xmlns:p="http://schemas.microsoft.com/office/2006/metadata/properties" xmlns:ns2="f9020e2b-4cd7-4c17-ba85-289522e033d5" targetNamespace="http://schemas.microsoft.com/office/2006/metadata/properties" ma:root="true" ma:fieldsID="ffda3a56b78a5fec4b0bbe2eefd541a8" ns2:_="">
    <xsd:import namespace="f9020e2b-4cd7-4c17-ba85-289522e03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20e2b-4cd7-4c17-ba85-289522e03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BD1364-2613-4D01-91E0-775F7507A110}"/>
</file>

<file path=customXml/itemProps2.xml><?xml version="1.0" encoding="utf-8"?>
<ds:datastoreItem xmlns:ds="http://schemas.openxmlformats.org/officeDocument/2006/customXml" ds:itemID="{3014444D-5FAE-4A42-A4A7-2CD3213F7FFD}"/>
</file>

<file path=customXml/itemProps3.xml><?xml version="1.0" encoding="utf-8"?>
<ds:datastoreItem xmlns:ds="http://schemas.openxmlformats.org/officeDocument/2006/customXml" ds:itemID="{6605A639-A19E-4D84-BA01-3D977EBE6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Gregory Block</cp:lastModifiedBy>
  <cp:revision/>
  <dcterms:created xsi:type="dcterms:W3CDTF">1998-04-07T21:28:37Z</dcterms:created>
  <dcterms:modified xsi:type="dcterms:W3CDTF">2021-05-18T14:30:48Z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0x01010059CE2CFC34EB2A49A83A81EB9FBE728D</vt:lpwstr>
  </property>
</Properties>
</file>