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GO\Desktop\"/>
    </mc:Choice>
  </mc:AlternateContent>
  <xr:revisionPtr revIDLastSave="0" documentId="13_ncr:1_{28870725-EF36-41F8-9198-CAE03E580C47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Topsis" sheetId="1" r:id="rId1"/>
    <sheet name="Ranking" sheetId="2" r:id="rId2"/>
    <sheet name="Planilha1" sheetId="3" r:id="rId3"/>
  </sheets>
  <definedNames>
    <definedName name="_xlnm._FilterDatabase" localSheetId="1" hidden="1">Ranking!$A$1:$B$1</definedName>
    <definedName name="_xlnm._FilterDatabase" localSheetId="0" hidden="1">Topsis!$A$2:$E$115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2" l="1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D2" i="2"/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3" i="1"/>
  <c r="H117" i="1" s="1"/>
  <c r="I3" i="1"/>
  <c r="I117" i="1" s="1"/>
  <c r="J3" i="1"/>
  <c r="J11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117" i="1" s="1"/>
  <c r="M60" i="1" l="1"/>
  <c r="M72" i="1"/>
  <c r="M84" i="1"/>
  <c r="M96" i="1"/>
  <c r="M108" i="1"/>
  <c r="M71" i="1"/>
  <c r="M61" i="1"/>
  <c r="M73" i="1"/>
  <c r="M85" i="1"/>
  <c r="M97" i="1"/>
  <c r="M109" i="1"/>
  <c r="M59" i="1"/>
  <c r="M62" i="1"/>
  <c r="M74" i="1"/>
  <c r="M86" i="1"/>
  <c r="M98" i="1"/>
  <c r="M110" i="1"/>
  <c r="M106" i="1"/>
  <c r="M51" i="1"/>
  <c r="M63" i="1"/>
  <c r="M75" i="1"/>
  <c r="M87" i="1"/>
  <c r="M99" i="1"/>
  <c r="M111" i="1"/>
  <c r="M65" i="1"/>
  <c r="M89" i="1"/>
  <c r="M113" i="1"/>
  <c r="M94" i="1"/>
  <c r="M107" i="1"/>
  <c r="M52" i="1"/>
  <c r="M64" i="1"/>
  <c r="M76" i="1"/>
  <c r="M88" i="1"/>
  <c r="M100" i="1"/>
  <c r="M112" i="1"/>
  <c r="M53" i="1"/>
  <c r="M77" i="1"/>
  <c r="M101" i="1"/>
  <c r="M82" i="1"/>
  <c r="M54" i="1"/>
  <c r="M66" i="1"/>
  <c r="M78" i="1"/>
  <c r="M90" i="1"/>
  <c r="M102" i="1"/>
  <c r="M114" i="1"/>
  <c r="M70" i="1"/>
  <c r="M55" i="1"/>
  <c r="M67" i="1"/>
  <c r="M79" i="1"/>
  <c r="M91" i="1"/>
  <c r="M103" i="1"/>
  <c r="M115" i="1"/>
  <c r="M56" i="1"/>
  <c r="M68" i="1"/>
  <c r="M80" i="1"/>
  <c r="M92" i="1"/>
  <c r="M104" i="1"/>
  <c r="M95" i="1"/>
  <c r="M57" i="1"/>
  <c r="M69" i="1"/>
  <c r="M81" i="1"/>
  <c r="M93" i="1"/>
  <c r="M105" i="1"/>
  <c r="M58" i="1"/>
  <c r="M83" i="1"/>
  <c r="L55" i="1"/>
  <c r="L67" i="1"/>
  <c r="L79" i="1"/>
  <c r="L91" i="1"/>
  <c r="L103" i="1"/>
  <c r="L115" i="1"/>
  <c r="L56" i="1"/>
  <c r="L68" i="1"/>
  <c r="L80" i="1"/>
  <c r="L92" i="1"/>
  <c r="L104" i="1"/>
  <c r="L78" i="1"/>
  <c r="L57" i="1"/>
  <c r="L69" i="1"/>
  <c r="L81" i="1"/>
  <c r="L93" i="1"/>
  <c r="L105" i="1"/>
  <c r="L66" i="1"/>
  <c r="L58" i="1"/>
  <c r="L70" i="1"/>
  <c r="L82" i="1"/>
  <c r="L94" i="1"/>
  <c r="L106" i="1"/>
  <c r="L71" i="1"/>
  <c r="L107" i="1"/>
  <c r="L84" i="1"/>
  <c r="L108" i="1"/>
  <c r="L59" i="1"/>
  <c r="L83" i="1"/>
  <c r="L95" i="1"/>
  <c r="L60" i="1"/>
  <c r="L65" i="1"/>
  <c r="L72" i="1"/>
  <c r="L96" i="1"/>
  <c r="L54" i="1"/>
  <c r="L61" i="1"/>
  <c r="L73" i="1"/>
  <c r="L85" i="1"/>
  <c r="L97" i="1"/>
  <c r="L109" i="1"/>
  <c r="L90" i="1"/>
  <c r="L62" i="1"/>
  <c r="L74" i="1"/>
  <c r="L86" i="1"/>
  <c r="L98" i="1"/>
  <c r="L110" i="1"/>
  <c r="L51" i="1"/>
  <c r="L89" i="1"/>
  <c r="L102" i="1"/>
  <c r="L63" i="1"/>
  <c r="L75" i="1"/>
  <c r="L87" i="1"/>
  <c r="L99" i="1"/>
  <c r="L111" i="1"/>
  <c r="L77" i="1"/>
  <c r="L114" i="1"/>
  <c r="L52" i="1"/>
  <c r="L64" i="1"/>
  <c r="L76" i="1"/>
  <c r="L88" i="1"/>
  <c r="L100" i="1"/>
  <c r="L112" i="1"/>
  <c r="L53" i="1"/>
  <c r="L101" i="1"/>
  <c r="L113" i="1"/>
  <c r="N58" i="1"/>
  <c r="N70" i="1"/>
  <c r="N82" i="1"/>
  <c r="N63" i="1"/>
  <c r="N76" i="1"/>
  <c r="N89" i="1"/>
  <c r="N101" i="1"/>
  <c r="N113" i="1"/>
  <c r="N51" i="1"/>
  <c r="N64" i="1"/>
  <c r="N77" i="1"/>
  <c r="N90" i="1"/>
  <c r="N102" i="1"/>
  <c r="N114" i="1"/>
  <c r="N52" i="1"/>
  <c r="N65" i="1"/>
  <c r="N78" i="1"/>
  <c r="N91" i="1"/>
  <c r="N103" i="1"/>
  <c r="N115" i="1"/>
  <c r="N75" i="1"/>
  <c r="N53" i="1"/>
  <c r="N66" i="1"/>
  <c r="N79" i="1"/>
  <c r="N92" i="1"/>
  <c r="N104" i="1"/>
  <c r="N55" i="1"/>
  <c r="N62" i="1"/>
  <c r="N54" i="1"/>
  <c r="N67" i="1"/>
  <c r="N80" i="1"/>
  <c r="N93" i="1"/>
  <c r="N105" i="1"/>
  <c r="N94" i="1"/>
  <c r="N68" i="1"/>
  <c r="N81" i="1"/>
  <c r="N106" i="1"/>
  <c r="N88" i="1"/>
  <c r="N56" i="1"/>
  <c r="N69" i="1"/>
  <c r="N83" i="1"/>
  <c r="N95" i="1"/>
  <c r="N107" i="1"/>
  <c r="N112" i="1"/>
  <c r="N57" i="1"/>
  <c r="N71" i="1"/>
  <c r="N84" i="1"/>
  <c r="N96" i="1"/>
  <c r="N108" i="1"/>
  <c r="N59" i="1"/>
  <c r="N72" i="1"/>
  <c r="N85" i="1"/>
  <c r="N97" i="1"/>
  <c r="N109" i="1"/>
  <c r="N100" i="1"/>
  <c r="N60" i="1"/>
  <c r="N73" i="1"/>
  <c r="N86" i="1"/>
  <c r="N98" i="1"/>
  <c r="N110" i="1"/>
  <c r="N61" i="1"/>
  <c r="N74" i="1"/>
  <c r="N87" i="1"/>
  <c r="N99" i="1"/>
  <c r="N111" i="1"/>
  <c r="O51" i="1"/>
  <c r="O63" i="1"/>
  <c r="O75" i="1"/>
  <c r="O87" i="1"/>
  <c r="O99" i="1"/>
  <c r="O111" i="1"/>
  <c r="O62" i="1"/>
  <c r="O76" i="1"/>
  <c r="O89" i="1"/>
  <c r="O102" i="1"/>
  <c r="O115" i="1"/>
  <c r="O64" i="1"/>
  <c r="O77" i="1"/>
  <c r="O90" i="1"/>
  <c r="O103" i="1"/>
  <c r="O101" i="1"/>
  <c r="O52" i="1"/>
  <c r="O65" i="1"/>
  <c r="O78" i="1"/>
  <c r="O91" i="1"/>
  <c r="O104" i="1"/>
  <c r="O53" i="1"/>
  <c r="O66" i="1"/>
  <c r="O79" i="1"/>
  <c r="O92" i="1"/>
  <c r="O105" i="1"/>
  <c r="O54" i="1"/>
  <c r="O67" i="1"/>
  <c r="O80" i="1"/>
  <c r="O93" i="1"/>
  <c r="O106" i="1"/>
  <c r="O114" i="1"/>
  <c r="O55" i="1"/>
  <c r="O68" i="1"/>
  <c r="O81" i="1"/>
  <c r="O94" i="1"/>
  <c r="O107" i="1"/>
  <c r="O56" i="1"/>
  <c r="O69" i="1"/>
  <c r="O82" i="1"/>
  <c r="O95" i="1"/>
  <c r="O108" i="1"/>
  <c r="O74" i="1"/>
  <c r="O57" i="1"/>
  <c r="O70" i="1"/>
  <c r="O83" i="1"/>
  <c r="O96" i="1"/>
  <c r="O109" i="1"/>
  <c r="O97" i="1"/>
  <c r="O58" i="1"/>
  <c r="O71" i="1"/>
  <c r="O84" i="1"/>
  <c r="O110" i="1"/>
  <c r="O88" i="1"/>
  <c r="O59" i="1"/>
  <c r="O72" i="1"/>
  <c r="O85" i="1"/>
  <c r="O98" i="1"/>
  <c r="O112" i="1"/>
  <c r="O60" i="1"/>
  <c r="O73" i="1"/>
  <c r="O86" i="1"/>
  <c r="O100" i="1"/>
  <c r="O113" i="1"/>
  <c r="O61" i="1"/>
  <c r="M22" i="1"/>
  <c r="M46" i="1"/>
  <c r="M4" i="1"/>
  <c r="M16" i="1"/>
  <c r="M28" i="1"/>
  <c r="M40" i="1"/>
  <c r="M45" i="1"/>
  <c r="M5" i="1"/>
  <c r="M21" i="1"/>
  <c r="M7" i="1"/>
  <c r="M14" i="1"/>
  <c r="M37" i="1"/>
  <c r="M13" i="1"/>
  <c r="M15" i="1"/>
  <c r="M12" i="1"/>
  <c r="M27" i="1"/>
  <c r="M50" i="1"/>
  <c r="M26" i="1"/>
  <c r="M25" i="1"/>
  <c r="M48" i="1"/>
  <c r="M42" i="1" l="1"/>
  <c r="M30" i="1"/>
  <c r="M3" i="1"/>
  <c r="M11" i="1"/>
  <c r="M18" i="1"/>
  <c r="M44" i="1"/>
  <c r="M35" i="1"/>
  <c r="M6" i="1"/>
  <c r="M20" i="1"/>
  <c r="M38" i="1"/>
  <c r="M43" i="1"/>
  <c r="M41" i="1"/>
  <c r="M23" i="1"/>
  <c r="M34" i="1"/>
  <c r="M31" i="1"/>
  <c r="M29" i="1"/>
  <c r="M39" i="1"/>
  <c r="M33" i="1"/>
  <c r="M32" i="1"/>
  <c r="M24" i="1"/>
  <c r="M36" i="1"/>
  <c r="M19" i="1"/>
  <c r="M17" i="1"/>
  <c r="M47" i="1"/>
  <c r="M10" i="1"/>
  <c r="M8" i="1"/>
  <c r="M9" i="1"/>
  <c r="M49" i="1"/>
  <c r="L4" i="1"/>
  <c r="L16" i="1"/>
  <c r="L28" i="1"/>
  <c r="L40" i="1"/>
  <c r="L8" i="1"/>
  <c r="L5" i="1"/>
  <c r="L17" i="1"/>
  <c r="L29" i="1"/>
  <c r="L41" i="1"/>
  <c r="L32" i="1"/>
  <c r="L21" i="1"/>
  <c r="L45" i="1"/>
  <c r="L6" i="1"/>
  <c r="L18" i="1"/>
  <c r="L30" i="1"/>
  <c r="L42" i="1"/>
  <c r="L33" i="1"/>
  <c r="L7" i="1"/>
  <c r="L19" i="1"/>
  <c r="L31" i="1"/>
  <c r="L43" i="1"/>
  <c r="L20" i="1"/>
  <c r="L44" i="1"/>
  <c r="L9" i="1"/>
  <c r="L23" i="1"/>
  <c r="L47" i="1"/>
  <c r="L24" i="1"/>
  <c r="L25" i="1"/>
  <c r="L26" i="1"/>
  <c r="L50" i="1"/>
  <c r="L27" i="1"/>
  <c r="L3" i="1"/>
  <c r="L10" i="1"/>
  <c r="L34" i="1"/>
  <c r="L11" i="1"/>
  <c r="L35" i="1"/>
  <c r="L15" i="1"/>
  <c r="L12" i="1"/>
  <c r="L36" i="1"/>
  <c r="L38" i="1"/>
  <c r="L13" i="1"/>
  <c r="L37" i="1"/>
  <c r="L14" i="1"/>
  <c r="L39" i="1"/>
  <c r="L22" i="1"/>
  <c r="L46" i="1"/>
  <c r="L48" i="1"/>
  <c r="L49" i="1"/>
  <c r="N4" i="1"/>
  <c r="N16" i="1"/>
  <c r="N28" i="1"/>
  <c r="N40" i="1"/>
  <c r="N32" i="1"/>
  <c r="N33" i="1"/>
  <c r="N22" i="1"/>
  <c r="N5" i="1"/>
  <c r="N17" i="1"/>
  <c r="N29" i="1"/>
  <c r="N41" i="1"/>
  <c r="N9" i="1"/>
  <c r="N6" i="1"/>
  <c r="N18" i="1"/>
  <c r="N30" i="1"/>
  <c r="N42" i="1"/>
  <c r="N8" i="1"/>
  <c r="N44" i="1"/>
  <c r="N21" i="1"/>
  <c r="N34" i="1"/>
  <c r="N7" i="1"/>
  <c r="N19" i="1"/>
  <c r="N31" i="1"/>
  <c r="N43" i="1"/>
  <c r="N20" i="1"/>
  <c r="N45" i="1"/>
  <c r="N10" i="1"/>
  <c r="N15" i="1"/>
  <c r="N47" i="1"/>
  <c r="N23" i="1"/>
  <c r="N48" i="1"/>
  <c r="N25" i="1"/>
  <c r="N50" i="1"/>
  <c r="N26" i="1"/>
  <c r="N3" i="1"/>
  <c r="N39" i="1"/>
  <c r="N27" i="1"/>
  <c r="N38" i="1"/>
  <c r="N13" i="1"/>
  <c r="N35" i="1"/>
  <c r="N36" i="1"/>
  <c r="N12" i="1"/>
  <c r="N11" i="1"/>
  <c r="N37" i="1"/>
  <c r="N14" i="1"/>
  <c r="N46" i="1"/>
  <c r="N24" i="1"/>
  <c r="N49" i="1"/>
  <c r="O4" i="1"/>
  <c r="O16" i="1"/>
  <c r="O28" i="1"/>
  <c r="O40" i="1"/>
  <c r="O20" i="1"/>
  <c r="O21" i="1"/>
  <c r="O46" i="1"/>
  <c r="O5" i="1"/>
  <c r="O17" i="1"/>
  <c r="O29" i="1"/>
  <c r="O41" i="1"/>
  <c r="O8" i="1"/>
  <c r="O33" i="1"/>
  <c r="O10" i="1"/>
  <c r="O6" i="1"/>
  <c r="O18" i="1"/>
  <c r="O30" i="1"/>
  <c r="O42" i="1"/>
  <c r="O44" i="1"/>
  <c r="O45" i="1"/>
  <c r="O34" i="1"/>
  <c r="O7" i="1"/>
  <c r="O19" i="1"/>
  <c r="O31" i="1"/>
  <c r="O43" i="1"/>
  <c r="O32" i="1"/>
  <c r="O9" i="1"/>
  <c r="O22" i="1"/>
  <c r="O11" i="1"/>
  <c r="O37" i="1"/>
  <c r="O12" i="1"/>
  <c r="O39" i="1"/>
  <c r="O14" i="1"/>
  <c r="O47" i="1"/>
  <c r="O15" i="1"/>
  <c r="O48" i="1"/>
  <c r="O23" i="1"/>
  <c r="O49" i="1"/>
  <c r="O24" i="1"/>
  <c r="O50" i="1"/>
  <c r="O27" i="1"/>
  <c r="O35" i="1"/>
  <c r="O25" i="1"/>
  <c r="O3" i="1"/>
  <c r="O26" i="1"/>
  <c r="O36" i="1"/>
  <c r="O38" i="1"/>
  <c r="O13" i="1"/>
  <c r="U4" i="1" l="1"/>
  <c r="U5" i="1"/>
  <c r="U6" i="1" s="1"/>
  <c r="R5" i="1"/>
  <c r="R6" i="1" s="1"/>
  <c r="R4" i="1"/>
  <c r="R7" i="1" s="1"/>
  <c r="T5" i="1"/>
  <c r="T6" i="1" s="1"/>
  <c r="T4" i="1"/>
  <c r="T7" i="1" s="1"/>
  <c r="S4" i="1"/>
  <c r="S7" i="1" s="1"/>
  <c r="S5" i="1"/>
  <c r="S6" i="1" s="1"/>
  <c r="U7" i="1"/>
  <c r="AC61" i="1" l="1"/>
  <c r="AC73" i="1"/>
  <c r="AC85" i="1"/>
  <c r="AG85" i="1" s="1"/>
  <c r="AJ85" i="1" s="1"/>
  <c r="AC97" i="1"/>
  <c r="AC109" i="1"/>
  <c r="AC62" i="1"/>
  <c r="AC74" i="1"/>
  <c r="AC86" i="1"/>
  <c r="AC98" i="1"/>
  <c r="AC110" i="1"/>
  <c r="AC51" i="1"/>
  <c r="AC63" i="1"/>
  <c r="AC75" i="1"/>
  <c r="AC87" i="1"/>
  <c r="AC99" i="1"/>
  <c r="AG99" i="1" s="1"/>
  <c r="AJ99" i="1" s="1"/>
  <c r="AC111" i="1"/>
  <c r="AC52" i="1"/>
  <c r="AC64" i="1"/>
  <c r="AC76" i="1"/>
  <c r="AC88" i="1"/>
  <c r="AC100" i="1"/>
  <c r="AC112" i="1"/>
  <c r="AC53" i="1"/>
  <c r="AC65" i="1"/>
  <c r="AC77" i="1"/>
  <c r="AC89" i="1"/>
  <c r="AC101" i="1"/>
  <c r="AG101" i="1" s="1"/>
  <c r="AJ101" i="1" s="1"/>
  <c r="AC113" i="1"/>
  <c r="AC54" i="1"/>
  <c r="AC66" i="1"/>
  <c r="AC78" i="1"/>
  <c r="AC90" i="1"/>
  <c r="AC102" i="1"/>
  <c r="AC114" i="1"/>
  <c r="AC55" i="1"/>
  <c r="AC67" i="1"/>
  <c r="AC79" i="1"/>
  <c r="AC91" i="1"/>
  <c r="AC103" i="1"/>
  <c r="AC115" i="1"/>
  <c r="AC56" i="1"/>
  <c r="AC68" i="1"/>
  <c r="AC80" i="1"/>
  <c r="AC92" i="1"/>
  <c r="AC104" i="1"/>
  <c r="AC57" i="1"/>
  <c r="AC69" i="1"/>
  <c r="AC81" i="1"/>
  <c r="AC93" i="1"/>
  <c r="AC105" i="1"/>
  <c r="AC58" i="1"/>
  <c r="AC70" i="1"/>
  <c r="AC82" i="1"/>
  <c r="AC94" i="1"/>
  <c r="AC106" i="1"/>
  <c r="AC59" i="1"/>
  <c r="AC71" i="1"/>
  <c r="AC83" i="1"/>
  <c r="AC95" i="1"/>
  <c r="AC107" i="1"/>
  <c r="AC60" i="1"/>
  <c r="AC72" i="1"/>
  <c r="AC84" i="1"/>
  <c r="AC96" i="1"/>
  <c r="AC108" i="1"/>
  <c r="W52" i="1"/>
  <c r="W64" i="1"/>
  <c r="W76" i="1"/>
  <c r="W88" i="1"/>
  <c r="W100" i="1"/>
  <c r="W112" i="1"/>
  <c r="W57" i="1"/>
  <c r="W69" i="1"/>
  <c r="W81" i="1"/>
  <c r="W93" i="1"/>
  <c r="W105" i="1"/>
  <c r="W58" i="1"/>
  <c r="W70" i="1"/>
  <c r="W82" i="1"/>
  <c r="W94" i="1"/>
  <c r="W106" i="1"/>
  <c r="W59" i="1"/>
  <c r="W74" i="1"/>
  <c r="W90" i="1"/>
  <c r="W107" i="1"/>
  <c r="W60" i="1"/>
  <c r="W75" i="1"/>
  <c r="AA75" i="1" s="1"/>
  <c r="AI75" i="1" s="1"/>
  <c r="W91" i="1"/>
  <c r="W108" i="1"/>
  <c r="W89" i="1"/>
  <c r="W61" i="1"/>
  <c r="W77" i="1"/>
  <c r="W92" i="1"/>
  <c r="W109" i="1"/>
  <c r="W62" i="1"/>
  <c r="W78" i="1"/>
  <c r="W95" i="1"/>
  <c r="W110" i="1"/>
  <c r="W63" i="1"/>
  <c r="W79" i="1"/>
  <c r="W96" i="1"/>
  <c r="W111" i="1"/>
  <c r="W65" i="1"/>
  <c r="W80" i="1"/>
  <c r="W97" i="1"/>
  <c r="W113" i="1"/>
  <c r="W66" i="1"/>
  <c r="W83" i="1"/>
  <c r="W98" i="1"/>
  <c r="W114" i="1"/>
  <c r="W56" i="1"/>
  <c r="W51" i="1"/>
  <c r="W67" i="1"/>
  <c r="W84" i="1"/>
  <c r="W99" i="1"/>
  <c r="W115" i="1"/>
  <c r="W104" i="1"/>
  <c r="W53" i="1"/>
  <c r="W68" i="1"/>
  <c r="W85" i="1"/>
  <c r="W101" i="1"/>
  <c r="W73" i="1"/>
  <c r="W54" i="1"/>
  <c r="W71" i="1"/>
  <c r="W86" i="1"/>
  <c r="W102" i="1"/>
  <c r="W55" i="1"/>
  <c r="W72" i="1"/>
  <c r="W87" i="1"/>
  <c r="W103" i="1"/>
  <c r="Z51" i="1"/>
  <c r="Z63" i="1"/>
  <c r="Z75" i="1"/>
  <c r="Z87" i="1"/>
  <c r="Z55" i="1"/>
  <c r="Z67" i="1"/>
  <c r="Z79" i="1"/>
  <c r="Z91" i="1"/>
  <c r="Z103" i="1"/>
  <c r="Z115" i="1"/>
  <c r="Z57" i="1"/>
  <c r="Z69" i="1"/>
  <c r="Z81" i="1"/>
  <c r="Z60" i="1"/>
  <c r="Z72" i="1"/>
  <c r="Z84" i="1"/>
  <c r="Z96" i="1"/>
  <c r="Z108" i="1"/>
  <c r="Z61" i="1"/>
  <c r="Z73" i="1"/>
  <c r="Z85" i="1"/>
  <c r="Z97" i="1"/>
  <c r="Z109" i="1"/>
  <c r="Z53" i="1"/>
  <c r="Z74" i="1"/>
  <c r="Z93" i="1"/>
  <c r="Z110" i="1"/>
  <c r="Z107" i="1"/>
  <c r="Z54" i="1"/>
  <c r="Z76" i="1"/>
  <c r="Z94" i="1"/>
  <c r="Z111" i="1"/>
  <c r="Z56" i="1"/>
  <c r="Z77" i="1"/>
  <c r="Z95" i="1"/>
  <c r="Z112" i="1"/>
  <c r="Z52" i="1"/>
  <c r="Z58" i="1"/>
  <c r="Z78" i="1"/>
  <c r="Z98" i="1"/>
  <c r="Z113" i="1"/>
  <c r="Z59" i="1"/>
  <c r="Z80" i="1"/>
  <c r="Z99" i="1"/>
  <c r="Z114" i="1"/>
  <c r="Z62" i="1"/>
  <c r="Z82" i="1"/>
  <c r="Z100" i="1"/>
  <c r="Z64" i="1"/>
  <c r="Z83" i="1"/>
  <c r="Z101" i="1"/>
  <c r="Z71" i="1"/>
  <c r="Z65" i="1"/>
  <c r="Z86" i="1"/>
  <c r="Z102" i="1"/>
  <c r="Z66" i="1"/>
  <c r="Z88" i="1"/>
  <c r="Z104" i="1"/>
  <c r="Z68" i="1"/>
  <c r="Z89" i="1"/>
  <c r="Z105" i="1"/>
  <c r="Z70" i="1"/>
  <c r="Z90" i="1"/>
  <c r="Z106" i="1"/>
  <c r="Z92" i="1"/>
  <c r="X4" i="1"/>
  <c r="X57" i="1"/>
  <c r="X69" i="1"/>
  <c r="X81" i="1"/>
  <c r="X93" i="1"/>
  <c r="X105" i="1"/>
  <c r="X62" i="1"/>
  <c r="X74" i="1"/>
  <c r="X86" i="1"/>
  <c r="X98" i="1"/>
  <c r="X110" i="1"/>
  <c r="X51" i="1"/>
  <c r="X63" i="1"/>
  <c r="X75" i="1"/>
  <c r="X87" i="1"/>
  <c r="X99" i="1"/>
  <c r="X111" i="1"/>
  <c r="X59" i="1"/>
  <c r="X76" i="1"/>
  <c r="X91" i="1"/>
  <c r="X107" i="1"/>
  <c r="X60" i="1"/>
  <c r="X77" i="1"/>
  <c r="X92" i="1"/>
  <c r="X108" i="1"/>
  <c r="X58" i="1"/>
  <c r="X61" i="1"/>
  <c r="X78" i="1"/>
  <c r="X94" i="1"/>
  <c r="X109" i="1"/>
  <c r="X90" i="1"/>
  <c r="X64" i="1"/>
  <c r="X79" i="1"/>
  <c r="X95" i="1"/>
  <c r="X112" i="1"/>
  <c r="X73" i="1"/>
  <c r="X65" i="1"/>
  <c r="X80" i="1"/>
  <c r="X96" i="1"/>
  <c r="X113" i="1"/>
  <c r="X82" i="1"/>
  <c r="X66" i="1"/>
  <c r="X97" i="1"/>
  <c r="X114" i="1"/>
  <c r="X106" i="1"/>
  <c r="X52" i="1"/>
  <c r="X67" i="1"/>
  <c r="X83" i="1"/>
  <c r="X100" i="1"/>
  <c r="X115" i="1"/>
  <c r="X53" i="1"/>
  <c r="X68" i="1"/>
  <c r="X84" i="1"/>
  <c r="X101" i="1"/>
  <c r="X54" i="1"/>
  <c r="X70" i="1"/>
  <c r="X85" i="1"/>
  <c r="X102" i="1"/>
  <c r="X55" i="1"/>
  <c r="X71" i="1"/>
  <c r="X88" i="1"/>
  <c r="X103" i="1"/>
  <c r="X56" i="1"/>
  <c r="X72" i="1"/>
  <c r="X89" i="1"/>
  <c r="X104" i="1"/>
  <c r="X41" i="1"/>
  <c r="X34" i="1"/>
  <c r="X3" i="1"/>
  <c r="AD41" i="1"/>
  <c r="AD54" i="1"/>
  <c r="AD66" i="1"/>
  <c r="AD78" i="1"/>
  <c r="AD90" i="1"/>
  <c r="AD102" i="1"/>
  <c r="AD114" i="1"/>
  <c r="AD55" i="1"/>
  <c r="AD67" i="1"/>
  <c r="AD79" i="1"/>
  <c r="AD91" i="1"/>
  <c r="AD103" i="1"/>
  <c r="AD115" i="1"/>
  <c r="AD56" i="1"/>
  <c r="AD68" i="1"/>
  <c r="AD80" i="1"/>
  <c r="AD92" i="1"/>
  <c r="AD104" i="1"/>
  <c r="AD57" i="1"/>
  <c r="AD69" i="1"/>
  <c r="AD81" i="1"/>
  <c r="AD93" i="1"/>
  <c r="AD105" i="1"/>
  <c r="AD58" i="1"/>
  <c r="AD70" i="1"/>
  <c r="AD82" i="1"/>
  <c r="AD94" i="1"/>
  <c r="AD106" i="1"/>
  <c r="AD59" i="1"/>
  <c r="AD71" i="1"/>
  <c r="AD83" i="1"/>
  <c r="AD95" i="1"/>
  <c r="AD107" i="1"/>
  <c r="AD60" i="1"/>
  <c r="AD72" i="1"/>
  <c r="AD84" i="1"/>
  <c r="AD96" i="1"/>
  <c r="AD108" i="1"/>
  <c r="AD61" i="1"/>
  <c r="AD73" i="1"/>
  <c r="AD85" i="1"/>
  <c r="AD97" i="1"/>
  <c r="AD109" i="1"/>
  <c r="AD62" i="1"/>
  <c r="AD74" i="1"/>
  <c r="AD86" i="1"/>
  <c r="AD98" i="1"/>
  <c r="AD110" i="1"/>
  <c r="AD51" i="1"/>
  <c r="AD63" i="1"/>
  <c r="AD75" i="1"/>
  <c r="AD87" i="1"/>
  <c r="AD99" i="1"/>
  <c r="AD111" i="1"/>
  <c r="AD52" i="1"/>
  <c r="AD64" i="1"/>
  <c r="AD76" i="1"/>
  <c r="AD88" i="1"/>
  <c r="AD100" i="1"/>
  <c r="AD112" i="1"/>
  <c r="AD53" i="1"/>
  <c r="AD65" i="1"/>
  <c r="AD77" i="1"/>
  <c r="AD89" i="1"/>
  <c r="AD101" i="1"/>
  <c r="AD113" i="1"/>
  <c r="AF52" i="1"/>
  <c r="AF64" i="1"/>
  <c r="AF76" i="1"/>
  <c r="AF88" i="1"/>
  <c r="AF100" i="1"/>
  <c r="AF112" i="1"/>
  <c r="AF53" i="1"/>
  <c r="AF65" i="1"/>
  <c r="AF77" i="1"/>
  <c r="AF89" i="1"/>
  <c r="AF101" i="1"/>
  <c r="AF113" i="1"/>
  <c r="AF54" i="1"/>
  <c r="AF66" i="1"/>
  <c r="AF78" i="1"/>
  <c r="AF90" i="1"/>
  <c r="AF102" i="1"/>
  <c r="AF114" i="1"/>
  <c r="AF55" i="1"/>
  <c r="AF67" i="1"/>
  <c r="AF79" i="1"/>
  <c r="AF91" i="1"/>
  <c r="AF103" i="1"/>
  <c r="AF115" i="1"/>
  <c r="AF56" i="1"/>
  <c r="AF68" i="1"/>
  <c r="AF80" i="1"/>
  <c r="AF92" i="1"/>
  <c r="AF104" i="1"/>
  <c r="AF57" i="1"/>
  <c r="AF69" i="1"/>
  <c r="AF81" i="1"/>
  <c r="AF93" i="1"/>
  <c r="AF105" i="1"/>
  <c r="AF58" i="1"/>
  <c r="AF70" i="1"/>
  <c r="AF82" i="1"/>
  <c r="AF94" i="1"/>
  <c r="AF106" i="1"/>
  <c r="AF59" i="1"/>
  <c r="AF71" i="1"/>
  <c r="AF83" i="1"/>
  <c r="AF95" i="1"/>
  <c r="AF107" i="1"/>
  <c r="AF60" i="1"/>
  <c r="AF72" i="1"/>
  <c r="AF84" i="1"/>
  <c r="AF96" i="1"/>
  <c r="AF108" i="1"/>
  <c r="AF61" i="1"/>
  <c r="AF73" i="1"/>
  <c r="AF85" i="1"/>
  <c r="AF97" i="1"/>
  <c r="AF109" i="1"/>
  <c r="AF62" i="1"/>
  <c r="AF74" i="1"/>
  <c r="AF86" i="1"/>
  <c r="AF98" i="1"/>
  <c r="AF110" i="1"/>
  <c r="AF51" i="1"/>
  <c r="AF63" i="1"/>
  <c r="AF75" i="1"/>
  <c r="AF87" i="1"/>
  <c r="AF99" i="1"/>
  <c r="AF111" i="1"/>
  <c r="Y62" i="1"/>
  <c r="Y74" i="1"/>
  <c r="Y86" i="1"/>
  <c r="Y98" i="1"/>
  <c r="Y110" i="1"/>
  <c r="Y55" i="1"/>
  <c r="Y67" i="1"/>
  <c r="Y79" i="1"/>
  <c r="Y91" i="1"/>
  <c r="Y103" i="1"/>
  <c r="Y115" i="1"/>
  <c r="Y56" i="1"/>
  <c r="Y68" i="1"/>
  <c r="Y80" i="1"/>
  <c r="Y92" i="1"/>
  <c r="Y104" i="1"/>
  <c r="Y60" i="1"/>
  <c r="Y76" i="1"/>
  <c r="Y93" i="1"/>
  <c r="Y108" i="1"/>
  <c r="Y61" i="1"/>
  <c r="Y77" i="1"/>
  <c r="Y94" i="1"/>
  <c r="Y109" i="1"/>
  <c r="Y59" i="1"/>
  <c r="Y63" i="1"/>
  <c r="Y78" i="1"/>
  <c r="Y95" i="1"/>
  <c r="Y111" i="1"/>
  <c r="Y64" i="1"/>
  <c r="Y81" i="1"/>
  <c r="Y96" i="1"/>
  <c r="Y112" i="1"/>
  <c r="Y114" i="1"/>
  <c r="Y65" i="1"/>
  <c r="Y82" i="1"/>
  <c r="Y97" i="1"/>
  <c r="Y113" i="1"/>
  <c r="Y51" i="1"/>
  <c r="Y66" i="1"/>
  <c r="Y83" i="1"/>
  <c r="Y99" i="1"/>
  <c r="Y52" i="1"/>
  <c r="Y69" i="1"/>
  <c r="Y84" i="1"/>
  <c r="Y100" i="1"/>
  <c r="Y75" i="1"/>
  <c r="Y107" i="1"/>
  <c r="Y53" i="1"/>
  <c r="Y70" i="1"/>
  <c r="Y85" i="1"/>
  <c r="Y101" i="1"/>
  <c r="Y54" i="1"/>
  <c r="Y71" i="1"/>
  <c r="Y87" i="1"/>
  <c r="Y102" i="1"/>
  <c r="Y90" i="1"/>
  <c r="Y57" i="1"/>
  <c r="Y72" i="1"/>
  <c r="Y88" i="1"/>
  <c r="Y105" i="1"/>
  <c r="Y58" i="1"/>
  <c r="Y73" i="1"/>
  <c r="Y89" i="1"/>
  <c r="Y106" i="1"/>
  <c r="AE59" i="1"/>
  <c r="AE71" i="1"/>
  <c r="AE83" i="1"/>
  <c r="AE95" i="1"/>
  <c r="AE107" i="1"/>
  <c r="AE60" i="1"/>
  <c r="AE72" i="1"/>
  <c r="AE84" i="1"/>
  <c r="AE96" i="1"/>
  <c r="AE108" i="1"/>
  <c r="AE61" i="1"/>
  <c r="AE73" i="1"/>
  <c r="AE85" i="1"/>
  <c r="AE97" i="1"/>
  <c r="AE109" i="1"/>
  <c r="AE62" i="1"/>
  <c r="AE74" i="1"/>
  <c r="AE86" i="1"/>
  <c r="AE98" i="1"/>
  <c r="AE110" i="1"/>
  <c r="AE51" i="1"/>
  <c r="AE63" i="1"/>
  <c r="AE75" i="1"/>
  <c r="AE87" i="1"/>
  <c r="AE99" i="1"/>
  <c r="AE111" i="1"/>
  <c r="AE52" i="1"/>
  <c r="AE64" i="1"/>
  <c r="AE76" i="1"/>
  <c r="AE88" i="1"/>
  <c r="AE100" i="1"/>
  <c r="AE112" i="1"/>
  <c r="AE53" i="1"/>
  <c r="AE65" i="1"/>
  <c r="AE77" i="1"/>
  <c r="AE89" i="1"/>
  <c r="AE101" i="1"/>
  <c r="AE113" i="1"/>
  <c r="AE54" i="1"/>
  <c r="AE66" i="1"/>
  <c r="AE78" i="1"/>
  <c r="AE90" i="1"/>
  <c r="AE102" i="1"/>
  <c r="AE114" i="1"/>
  <c r="AE55" i="1"/>
  <c r="AE67" i="1"/>
  <c r="AE79" i="1"/>
  <c r="AE91" i="1"/>
  <c r="AE103" i="1"/>
  <c r="AE115" i="1"/>
  <c r="AE56" i="1"/>
  <c r="AE68" i="1"/>
  <c r="AE80" i="1"/>
  <c r="AE92" i="1"/>
  <c r="AE104" i="1"/>
  <c r="AE57" i="1"/>
  <c r="AE69" i="1"/>
  <c r="AE81" i="1"/>
  <c r="AE93" i="1"/>
  <c r="AE105" i="1"/>
  <c r="AE58" i="1"/>
  <c r="AE70" i="1"/>
  <c r="AE106" i="1"/>
  <c r="AE82" i="1"/>
  <c r="AE94" i="1"/>
  <c r="X21" i="1"/>
  <c r="X14" i="1"/>
  <c r="AD14" i="1"/>
  <c r="X9" i="1"/>
  <c r="X26" i="1"/>
  <c r="X33" i="1"/>
  <c r="AD38" i="1"/>
  <c r="X49" i="1"/>
  <c r="X37" i="1"/>
  <c r="AD49" i="1"/>
  <c r="X25" i="1"/>
  <c r="X43" i="1"/>
  <c r="X39" i="1"/>
  <c r="X22" i="1"/>
  <c r="X45" i="1"/>
  <c r="AD37" i="1"/>
  <c r="X31" i="1"/>
  <c r="AD35" i="1"/>
  <c r="X36" i="1"/>
  <c r="X42" i="1"/>
  <c r="AD29" i="1"/>
  <c r="X24" i="1"/>
  <c r="X30" i="1"/>
  <c r="X48" i="1"/>
  <c r="AD17" i="1"/>
  <c r="X11" i="1"/>
  <c r="X18" i="1"/>
  <c r="AD5" i="1"/>
  <c r="X46" i="1"/>
  <c r="X6" i="1"/>
  <c r="AD40" i="1"/>
  <c r="AD23" i="1"/>
  <c r="AD46" i="1"/>
  <c r="X29" i="1"/>
  <c r="AD34" i="1"/>
  <c r="X27" i="1"/>
  <c r="X12" i="1"/>
  <c r="X44" i="1"/>
  <c r="X17" i="1"/>
  <c r="AD32" i="1"/>
  <c r="X15" i="1"/>
  <c r="X47" i="1"/>
  <c r="X32" i="1"/>
  <c r="X5" i="1"/>
  <c r="AD20" i="1"/>
  <c r="X50" i="1"/>
  <c r="X35" i="1"/>
  <c r="X20" i="1"/>
  <c r="X40" i="1"/>
  <c r="AD8" i="1"/>
  <c r="X38" i="1"/>
  <c r="X23" i="1"/>
  <c r="X8" i="1"/>
  <c r="X28" i="1"/>
  <c r="AD43" i="1"/>
  <c r="AD26" i="1"/>
  <c r="AD31" i="1"/>
  <c r="X19" i="1"/>
  <c r="X16" i="1"/>
  <c r="AD11" i="1"/>
  <c r="AD28" i="1"/>
  <c r="X13" i="1"/>
  <c r="X10" i="1"/>
  <c r="X7" i="1"/>
  <c r="AD10" i="1"/>
  <c r="AD4" i="1"/>
  <c r="AD3" i="1"/>
  <c r="AD48" i="1"/>
  <c r="AD42" i="1"/>
  <c r="AD39" i="1"/>
  <c r="AD33" i="1"/>
  <c r="AD27" i="1"/>
  <c r="AD24" i="1"/>
  <c r="AD21" i="1"/>
  <c r="AD18" i="1"/>
  <c r="AD9" i="1"/>
  <c r="AD25" i="1"/>
  <c r="AD22" i="1"/>
  <c r="AD19" i="1"/>
  <c r="AD16" i="1"/>
  <c r="AD13" i="1"/>
  <c r="AD7" i="1"/>
  <c r="AD45" i="1"/>
  <c r="AD36" i="1"/>
  <c r="AD30" i="1"/>
  <c r="AD15" i="1"/>
  <c r="AD12" i="1"/>
  <c r="AD6" i="1"/>
  <c r="AD50" i="1"/>
  <c r="AD47" i="1"/>
  <c r="AD44" i="1"/>
  <c r="AE4" i="1"/>
  <c r="AE16" i="1"/>
  <c r="AE28" i="1"/>
  <c r="AE40" i="1"/>
  <c r="AE5" i="1"/>
  <c r="AE17" i="1"/>
  <c r="AE29" i="1"/>
  <c r="AE41" i="1"/>
  <c r="AE6" i="1"/>
  <c r="AE18" i="1"/>
  <c r="AE30" i="1"/>
  <c r="AE42" i="1"/>
  <c r="AE7" i="1"/>
  <c r="AE19" i="1"/>
  <c r="AE31" i="1"/>
  <c r="AE43" i="1"/>
  <c r="AE8" i="1"/>
  <c r="AE20" i="1"/>
  <c r="AE32" i="1"/>
  <c r="AE44" i="1"/>
  <c r="AE9" i="1"/>
  <c r="AE21" i="1"/>
  <c r="AE33" i="1"/>
  <c r="AE45" i="1"/>
  <c r="AE10" i="1"/>
  <c r="AE22" i="1"/>
  <c r="AE34" i="1"/>
  <c r="AE46" i="1"/>
  <c r="AE11" i="1"/>
  <c r="AE23" i="1"/>
  <c r="AE35" i="1"/>
  <c r="AE47" i="1"/>
  <c r="AE12" i="1"/>
  <c r="AE24" i="1"/>
  <c r="AE36" i="1"/>
  <c r="AE48" i="1"/>
  <c r="AE13" i="1"/>
  <c r="AE25" i="1"/>
  <c r="AE37" i="1"/>
  <c r="AE49" i="1"/>
  <c r="AE14" i="1"/>
  <c r="AE26" i="1"/>
  <c r="AE38" i="1"/>
  <c r="AE50" i="1"/>
  <c r="AE15" i="1"/>
  <c r="AE27" i="1"/>
  <c r="AE39" i="1"/>
  <c r="AE3" i="1"/>
  <c r="Y4" i="1"/>
  <c r="Y16" i="1"/>
  <c r="Y28" i="1"/>
  <c r="Y40" i="1"/>
  <c r="Y5" i="1"/>
  <c r="Y17" i="1"/>
  <c r="Y29" i="1"/>
  <c r="Y41" i="1"/>
  <c r="Y6" i="1"/>
  <c r="Y18" i="1"/>
  <c r="Y30" i="1"/>
  <c r="Y42" i="1"/>
  <c r="Y7" i="1"/>
  <c r="Y19" i="1"/>
  <c r="Y31" i="1"/>
  <c r="Y43" i="1"/>
  <c r="Y8" i="1"/>
  <c r="Y20" i="1"/>
  <c r="Y32" i="1"/>
  <c r="Y44" i="1"/>
  <c r="Y9" i="1"/>
  <c r="Y21" i="1"/>
  <c r="Y33" i="1"/>
  <c r="Y45" i="1"/>
  <c r="Y10" i="1"/>
  <c r="Y22" i="1"/>
  <c r="Y34" i="1"/>
  <c r="Y46" i="1"/>
  <c r="Y11" i="1"/>
  <c r="Y23" i="1"/>
  <c r="Y35" i="1"/>
  <c r="Y47" i="1"/>
  <c r="Y12" i="1"/>
  <c r="Y24" i="1"/>
  <c r="Y36" i="1"/>
  <c r="Y48" i="1"/>
  <c r="Y13" i="1"/>
  <c r="Y25" i="1"/>
  <c r="Y37" i="1"/>
  <c r="Y49" i="1"/>
  <c r="Y14" i="1"/>
  <c r="Y26" i="1"/>
  <c r="Y38" i="1"/>
  <c r="Y50" i="1"/>
  <c r="Y15" i="1"/>
  <c r="Y27" i="1"/>
  <c r="Y39" i="1"/>
  <c r="Y3" i="1"/>
  <c r="AF4" i="1"/>
  <c r="AF16" i="1"/>
  <c r="AF28" i="1"/>
  <c r="AF40" i="1"/>
  <c r="AF5" i="1"/>
  <c r="AF17" i="1"/>
  <c r="AF29" i="1"/>
  <c r="AF41" i="1"/>
  <c r="AF6" i="1"/>
  <c r="AF18" i="1"/>
  <c r="AF30" i="1"/>
  <c r="AF42" i="1"/>
  <c r="AF7" i="1"/>
  <c r="AF19" i="1"/>
  <c r="AF31" i="1"/>
  <c r="AF43" i="1"/>
  <c r="AF8" i="1"/>
  <c r="AF20" i="1"/>
  <c r="AF32" i="1"/>
  <c r="AF44" i="1"/>
  <c r="AF9" i="1"/>
  <c r="AF21" i="1"/>
  <c r="AF33" i="1"/>
  <c r="AF45" i="1"/>
  <c r="AF10" i="1"/>
  <c r="AF22" i="1"/>
  <c r="AF34" i="1"/>
  <c r="AF46" i="1"/>
  <c r="AF11" i="1"/>
  <c r="AF23" i="1"/>
  <c r="AF35" i="1"/>
  <c r="AF47" i="1"/>
  <c r="AF12" i="1"/>
  <c r="AF24" i="1"/>
  <c r="AF36" i="1"/>
  <c r="AF48" i="1"/>
  <c r="AF13" i="1"/>
  <c r="AF25" i="1"/>
  <c r="AF37" i="1"/>
  <c r="AF49" i="1"/>
  <c r="AF14" i="1"/>
  <c r="AF26" i="1"/>
  <c r="AF38" i="1"/>
  <c r="AF50" i="1"/>
  <c r="AF15" i="1"/>
  <c r="AF27" i="1"/>
  <c r="AF39" i="1"/>
  <c r="AF3" i="1"/>
  <c r="W4" i="1"/>
  <c r="W16" i="1"/>
  <c r="W28" i="1"/>
  <c r="W40" i="1"/>
  <c r="W5" i="1"/>
  <c r="W17" i="1"/>
  <c r="W29" i="1"/>
  <c r="W41" i="1"/>
  <c r="W6" i="1"/>
  <c r="W18" i="1"/>
  <c r="W30" i="1"/>
  <c r="W42" i="1"/>
  <c r="W7" i="1"/>
  <c r="W19" i="1"/>
  <c r="W31" i="1"/>
  <c r="W43" i="1"/>
  <c r="W8" i="1"/>
  <c r="W20" i="1"/>
  <c r="W32" i="1"/>
  <c r="W44" i="1"/>
  <c r="W9" i="1"/>
  <c r="W21" i="1"/>
  <c r="W33" i="1"/>
  <c r="W45" i="1"/>
  <c r="W10" i="1"/>
  <c r="W22" i="1"/>
  <c r="W34" i="1"/>
  <c r="W46" i="1"/>
  <c r="W11" i="1"/>
  <c r="W23" i="1"/>
  <c r="W35" i="1"/>
  <c r="W47" i="1"/>
  <c r="W12" i="1"/>
  <c r="W24" i="1"/>
  <c r="W36" i="1"/>
  <c r="W48" i="1"/>
  <c r="W13" i="1"/>
  <c r="W25" i="1"/>
  <c r="W37" i="1"/>
  <c r="W49" i="1"/>
  <c r="W14" i="1"/>
  <c r="W26" i="1"/>
  <c r="W38" i="1"/>
  <c r="W50" i="1"/>
  <c r="W15" i="1"/>
  <c r="W27" i="1"/>
  <c r="W39" i="1"/>
  <c r="W3" i="1"/>
  <c r="AC4" i="1"/>
  <c r="AC16" i="1"/>
  <c r="AC28" i="1"/>
  <c r="AC40" i="1"/>
  <c r="AC5" i="1"/>
  <c r="AC17" i="1"/>
  <c r="AG17" i="1" s="1"/>
  <c r="AJ17" i="1" s="1"/>
  <c r="AC29" i="1"/>
  <c r="AC41" i="1"/>
  <c r="AG41" i="1" s="1"/>
  <c r="AJ41" i="1" s="1"/>
  <c r="AC6" i="1"/>
  <c r="AG6" i="1" s="1"/>
  <c r="AJ6" i="1" s="1"/>
  <c r="AC18" i="1"/>
  <c r="AC30" i="1"/>
  <c r="AC42" i="1"/>
  <c r="AC7" i="1"/>
  <c r="AC19" i="1"/>
  <c r="AC31" i="1"/>
  <c r="AC43" i="1"/>
  <c r="AC8" i="1"/>
  <c r="AC20" i="1"/>
  <c r="AC32" i="1"/>
  <c r="AC44" i="1"/>
  <c r="AC9" i="1"/>
  <c r="AG9" i="1" s="1"/>
  <c r="AJ9" i="1" s="1"/>
  <c r="AC21" i="1"/>
  <c r="AC33" i="1"/>
  <c r="AC45" i="1"/>
  <c r="AC10" i="1"/>
  <c r="AC22" i="1"/>
  <c r="AC34" i="1"/>
  <c r="AC46" i="1"/>
  <c r="AG46" i="1" s="1"/>
  <c r="AJ46" i="1" s="1"/>
  <c r="AC11" i="1"/>
  <c r="AG11" i="1" s="1"/>
  <c r="AJ11" i="1" s="1"/>
  <c r="AC23" i="1"/>
  <c r="AG23" i="1" s="1"/>
  <c r="AJ23" i="1" s="1"/>
  <c r="AC35" i="1"/>
  <c r="AC47" i="1"/>
  <c r="AC12" i="1"/>
  <c r="AC24" i="1"/>
  <c r="AC36" i="1"/>
  <c r="AC48" i="1"/>
  <c r="AC13" i="1"/>
  <c r="AC25" i="1"/>
  <c r="AC37" i="1"/>
  <c r="AC49" i="1"/>
  <c r="AG49" i="1" s="1"/>
  <c r="AJ49" i="1" s="1"/>
  <c r="AC14" i="1"/>
  <c r="AC26" i="1"/>
  <c r="AC38" i="1"/>
  <c r="AC50" i="1"/>
  <c r="AC15" i="1"/>
  <c r="AC27" i="1"/>
  <c r="AC39" i="1"/>
  <c r="AC3" i="1"/>
  <c r="AG3" i="1" s="1"/>
  <c r="AJ3" i="1" s="1"/>
  <c r="Z4" i="1"/>
  <c r="Z16" i="1"/>
  <c r="Z28" i="1"/>
  <c r="Z40" i="1"/>
  <c r="Z5" i="1"/>
  <c r="Z17" i="1"/>
  <c r="Z29" i="1"/>
  <c r="Z41" i="1"/>
  <c r="Z6" i="1"/>
  <c r="Z18" i="1"/>
  <c r="Z30" i="1"/>
  <c r="Z42" i="1"/>
  <c r="Z7" i="1"/>
  <c r="Z19" i="1"/>
  <c r="Z31" i="1"/>
  <c r="Z43" i="1"/>
  <c r="Z8" i="1"/>
  <c r="Z20" i="1"/>
  <c r="Z32" i="1"/>
  <c r="Z44" i="1"/>
  <c r="Z9" i="1"/>
  <c r="Z21" i="1"/>
  <c r="Z33" i="1"/>
  <c r="Z45" i="1"/>
  <c r="Z10" i="1"/>
  <c r="Z22" i="1"/>
  <c r="Z34" i="1"/>
  <c r="Z46" i="1"/>
  <c r="Z11" i="1"/>
  <c r="Z23" i="1"/>
  <c r="Z35" i="1"/>
  <c r="Z47" i="1"/>
  <c r="Z12" i="1"/>
  <c r="Z24" i="1"/>
  <c r="Z36" i="1"/>
  <c r="Z48" i="1"/>
  <c r="Z13" i="1"/>
  <c r="Z25" i="1"/>
  <c r="Z37" i="1"/>
  <c r="Z49" i="1"/>
  <c r="Z14" i="1"/>
  <c r="Z26" i="1"/>
  <c r="Z38" i="1"/>
  <c r="Z50" i="1"/>
  <c r="Z15" i="1"/>
  <c r="Z27" i="1"/>
  <c r="Z39" i="1"/>
  <c r="Z3" i="1"/>
  <c r="AA72" i="1" l="1"/>
  <c r="AI72" i="1" s="1"/>
  <c r="AG59" i="1"/>
  <c r="AJ59" i="1" s="1"/>
  <c r="AG92" i="1"/>
  <c r="AJ92" i="1" s="1"/>
  <c r="AG90" i="1"/>
  <c r="AJ90" i="1" s="1"/>
  <c r="AG88" i="1"/>
  <c r="AJ88" i="1" s="1"/>
  <c r="AA64" i="1"/>
  <c r="AI64" i="1" s="1"/>
  <c r="AG100" i="1"/>
  <c r="AJ100" i="1" s="1"/>
  <c r="AG24" i="1"/>
  <c r="AJ24" i="1" s="1"/>
  <c r="AG18" i="1"/>
  <c r="AJ18" i="1" s="1"/>
  <c r="AG21" i="1"/>
  <c r="AJ21" i="1" s="1"/>
  <c r="AG15" i="1"/>
  <c r="AJ15" i="1" s="1"/>
  <c r="AA85" i="1"/>
  <c r="AI85" i="1" s="1"/>
  <c r="AK85" i="1" s="1"/>
  <c r="AA78" i="1"/>
  <c r="AI78" i="1" s="1"/>
  <c r="AA57" i="1"/>
  <c r="AI57" i="1" s="1"/>
  <c r="AK57" i="1" s="1"/>
  <c r="AG81" i="1"/>
  <c r="AJ81" i="1" s="1"/>
  <c r="AG63" i="1"/>
  <c r="AJ63" i="1" s="1"/>
  <c r="AG38" i="1"/>
  <c r="AJ38" i="1" s="1"/>
  <c r="AG29" i="1"/>
  <c r="AJ29" i="1" s="1"/>
  <c r="AA68" i="1"/>
  <c r="AI68" i="1" s="1"/>
  <c r="AA66" i="1"/>
  <c r="AI66" i="1" s="1"/>
  <c r="AA62" i="1"/>
  <c r="AI62" i="1" s="1"/>
  <c r="AA74" i="1"/>
  <c r="AI74" i="1" s="1"/>
  <c r="AA112" i="1"/>
  <c r="AI112" i="1" s="1"/>
  <c r="AG95" i="1"/>
  <c r="AJ95" i="1" s="1"/>
  <c r="AG69" i="1"/>
  <c r="AJ69" i="1" s="1"/>
  <c r="AG55" i="1"/>
  <c r="AJ55" i="1" s="1"/>
  <c r="AG53" i="1"/>
  <c r="AJ53" i="1" s="1"/>
  <c r="AG51" i="1"/>
  <c r="AJ51" i="1" s="1"/>
  <c r="AG44" i="1"/>
  <c r="AJ44" i="1" s="1"/>
  <c r="AA83" i="1"/>
  <c r="AI83" i="1" s="1"/>
  <c r="AA90" i="1"/>
  <c r="AI90" i="1" s="1"/>
  <c r="AK90" i="1" s="1"/>
  <c r="AG107" i="1"/>
  <c r="AJ107" i="1" s="1"/>
  <c r="AG67" i="1"/>
  <c r="AJ67" i="1" s="1"/>
  <c r="AG65" i="1"/>
  <c r="AJ65" i="1" s="1"/>
  <c r="AG26" i="1"/>
  <c r="AJ26" i="1" s="1"/>
  <c r="AG20" i="1"/>
  <c r="AJ20" i="1" s="1"/>
  <c r="AA103" i="1"/>
  <c r="AI103" i="1" s="1"/>
  <c r="AA53" i="1"/>
  <c r="AI53" i="1" s="1"/>
  <c r="AA113" i="1"/>
  <c r="AI113" i="1" s="1"/>
  <c r="AA109" i="1"/>
  <c r="AI109" i="1" s="1"/>
  <c r="AA59" i="1"/>
  <c r="AI59" i="1" s="1"/>
  <c r="AA100" i="1"/>
  <c r="AI100" i="1" s="1"/>
  <c r="AK100" i="1" s="1"/>
  <c r="AL100" i="1" s="1"/>
  <c r="AG83" i="1"/>
  <c r="AJ83" i="1" s="1"/>
  <c r="AG57" i="1"/>
  <c r="AJ57" i="1" s="1"/>
  <c r="AG114" i="1"/>
  <c r="AJ114" i="1" s="1"/>
  <c r="AG112" i="1"/>
  <c r="AJ112" i="1" s="1"/>
  <c r="AG110" i="1"/>
  <c r="AJ110" i="1" s="1"/>
  <c r="AA87" i="1"/>
  <c r="AI87" i="1" s="1"/>
  <c r="AK87" i="1" s="1"/>
  <c r="AA104" i="1"/>
  <c r="AI104" i="1" s="1"/>
  <c r="AA97" i="1"/>
  <c r="AI97" i="1" s="1"/>
  <c r="AK97" i="1" s="1"/>
  <c r="AA92" i="1"/>
  <c r="AI92" i="1" s="1"/>
  <c r="AK92" i="1" s="1"/>
  <c r="AL92" i="1" s="1"/>
  <c r="AA106" i="1"/>
  <c r="AI106" i="1" s="1"/>
  <c r="AA88" i="1"/>
  <c r="AI88" i="1" s="1"/>
  <c r="AK88" i="1" s="1"/>
  <c r="AG71" i="1"/>
  <c r="AJ71" i="1" s="1"/>
  <c r="AG104" i="1"/>
  <c r="AJ104" i="1" s="1"/>
  <c r="AG102" i="1"/>
  <c r="AJ102" i="1" s="1"/>
  <c r="AG98" i="1"/>
  <c r="AJ98" i="1" s="1"/>
  <c r="AA115" i="1"/>
  <c r="AI115" i="1" s="1"/>
  <c r="AK115" i="1" s="1"/>
  <c r="AA80" i="1"/>
  <c r="AI80" i="1" s="1"/>
  <c r="AK80" i="1" s="1"/>
  <c r="AA77" i="1"/>
  <c r="AI77" i="1" s="1"/>
  <c r="AA94" i="1"/>
  <c r="AI94" i="1" s="1"/>
  <c r="AA76" i="1"/>
  <c r="AI76" i="1" s="1"/>
  <c r="AL90" i="1"/>
  <c r="AL88" i="1"/>
  <c r="AG86" i="1"/>
  <c r="AJ86" i="1" s="1"/>
  <c r="AG34" i="1"/>
  <c r="AJ34" i="1" s="1"/>
  <c r="AG31" i="1"/>
  <c r="AJ31" i="1" s="1"/>
  <c r="AA55" i="1"/>
  <c r="AI55" i="1" s="1"/>
  <c r="AA99" i="1"/>
  <c r="AI99" i="1" s="1"/>
  <c r="AK99" i="1" s="1"/>
  <c r="AL99" i="1" s="1"/>
  <c r="AA65" i="1"/>
  <c r="AI65" i="1" s="1"/>
  <c r="AA61" i="1"/>
  <c r="AI61" i="1" s="1"/>
  <c r="AA82" i="1"/>
  <c r="AI82" i="1" s="1"/>
  <c r="AG106" i="1"/>
  <c r="AJ106" i="1" s="1"/>
  <c r="AG80" i="1"/>
  <c r="AJ80" i="1" s="1"/>
  <c r="AG78" i="1"/>
  <c r="AJ78" i="1" s="1"/>
  <c r="AG76" i="1"/>
  <c r="AJ76" i="1" s="1"/>
  <c r="AG74" i="1"/>
  <c r="AJ74" i="1" s="1"/>
  <c r="AA102" i="1"/>
  <c r="AI102" i="1" s="1"/>
  <c r="AA84" i="1"/>
  <c r="AI84" i="1" s="1"/>
  <c r="AA111" i="1"/>
  <c r="AI111" i="1" s="1"/>
  <c r="AK111" i="1" s="1"/>
  <c r="AA89" i="1"/>
  <c r="AI89" i="1" s="1"/>
  <c r="AA70" i="1"/>
  <c r="AI70" i="1" s="1"/>
  <c r="AA52" i="1"/>
  <c r="AI52" i="1" s="1"/>
  <c r="AG94" i="1"/>
  <c r="AJ94" i="1" s="1"/>
  <c r="AG68" i="1"/>
  <c r="AJ68" i="1" s="1"/>
  <c r="AG66" i="1"/>
  <c r="AJ66" i="1" s="1"/>
  <c r="AG64" i="1"/>
  <c r="AJ64" i="1" s="1"/>
  <c r="AG62" i="1"/>
  <c r="AJ62" i="1" s="1"/>
  <c r="AA86" i="1"/>
  <c r="AI86" i="1" s="1"/>
  <c r="AK86" i="1" s="1"/>
  <c r="AA67" i="1"/>
  <c r="AI67" i="1" s="1"/>
  <c r="AA96" i="1"/>
  <c r="AI96" i="1" s="1"/>
  <c r="AA108" i="1"/>
  <c r="AI108" i="1" s="1"/>
  <c r="AA58" i="1"/>
  <c r="AI58" i="1" s="1"/>
  <c r="AG108" i="1"/>
  <c r="AJ108" i="1" s="1"/>
  <c r="AG82" i="1"/>
  <c r="AJ82" i="1" s="1"/>
  <c r="AG56" i="1"/>
  <c r="AJ56" i="1" s="1"/>
  <c r="AG54" i="1"/>
  <c r="AJ54" i="1" s="1"/>
  <c r="AG52" i="1"/>
  <c r="AJ52" i="1" s="1"/>
  <c r="AG109" i="1"/>
  <c r="AJ109" i="1" s="1"/>
  <c r="AA71" i="1"/>
  <c r="AI71" i="1" s="1"/>
  <c r="AK71" i="1" s="1"/>
  <c r="AA51" i="1"/>
  <c r="AI51" i="1" s="1"/>
  <c r="AK51" i="1" s="1"/>
  <c r="AA79" i="1"/>
  <c r="AI79" i="1" s="1"/>
  <c r="AA91" i="1"/>
  <c r="AI91" i="1" s="1"/>
  <c r="AA105" i="1"/>
  <c r="AI105" i="1" s="1"/>
  <c r="AK105" i="1" s="1"/>
  <c r="AG96" i="1"/>
  <c r="AJ96" i="1" s="1"/>
  <c r="AG70" i="1"/>
  <c r="AJ70" i="1" s="1"/>
  <c r="AG115" i="1"/>
  <c r="AJ115" i="1" s="1"/>
  <c r="AG113" i="1"/>
  <c r="AJ113" i="1" s="1"/>
  <c r="AG111" i="1"/>
  <c r="AJ111" i="1" s="1"/>
  <c r="AG97" i="1"/>
  <c r="AJ97" i="1" s="1"/>
  <c r="AA54" i="1"/>
  <c r="AI54" i="1" s="1"/>
  <c r="AK54" i="1" s="1"/>
  <c r="AA56" i="1"/>
  <c r="AI56" i="1" s="1"/>
  <c r="AK56" i="1" s="1"/>
  <c r="AA63" i="1"/>
  <c r="AI63" i="1" s="1"/>
  <c r="AK63" i="1" s="1"/>
  <c r="AA93" i="1"/>
  <c r="AI93" i="1" s="1"/>
  <c r="AG84" i="1"/>
  <c r="AJ84" i="1" s="1"/>
  <c r="AG58" i="1"/>
  <c r="AJ58" i="1" s="1"/>
  <c r="AG103" i="1"/>
  <c r="AJ103" i="1" s="1"/>
  <c r="AL85" i="1"/>
  <c r="AA73" i="1"/>
  <c r="AI73" i="1" s="1"/>
  <c r="AA114" i="1"/>
  <c r="AI114" i="1" s="1"/>
  <c r="AA110" i="1"/>
  <c r="AI110" i="1" s="1"/>
  <c r="AA60" i="1"/>
  <c r="AI60" i="1" s="1"/>
  <c r="AA81" i="1"/>
  <c r="AI81" i="1" s="1"/>
  <c r="AG72" i="1"/>
  <c r="AJ72" i="1" s="1"/>
  <c r="AG105" i="1"/>
  <c r="AJ105" i="1" s="1"/>
  <c r="AG91" i="1"/>
  <c r="AJ91" i="1" s="1"/>
  <c r="AG89" i="1"/>
  <c r="AJ89" i="1" s="1"/>
  <c r="AG87" i="1"/>
  <c r="AJ87" i="1" s="1"/>
  <c r="AG73" i="1"/>
  <c r="AJ73" i="1" s="1"/>
  <c r="AA101" i="1"/>
  <c r="AI101" i="1" s="1"/>
  <c r="AK101" i="1" s="1"/>
  <c r="AL101" i="1" s="1"/>
  <c r="AA98" i="1"/>
  <c r="AI98" i="1" s="1"/>
  <c r="AA95" i="1"/>
  <c r="AI95" i="1" s="1"/>
  <c r="AA107" i="1"/>
  <c r="AI107" i="1" s="1"/>
  <c r="AK107" i="1" s="1"/>
  <c r="AA69" i="1"/>
  <c r="AI69" i="1" s="1"/>
  <c r="AK69" i="1" s="1"/>
  <c r="AG60" i="1"/>
  <c r="AJ60" i="1" s="1"/>
  <c r="AG93" i="1"/>
  <c r="AJ93" i="1" s="1"/>
  <c r="AG79" i="1"/>
  <c r="AJ79" i="1" s="1"/>
  <c r="AG77" i="1"/>
  <c r="AJ77" i="1" s="1"/>
  <c r="AG75" i="1"/>
  <c r="AJ75" i="1" s="1"/>
  <c r="AK75" i="1" s="1"/>
  <c r="AG61" i="1"/>
  <c r="AJ61" i="1" s="1"/>
  <c r="AG14" i="1"/>
  <c r="AJ14" i="1" s="1"/>
  <c r="AG43" i="1"/>
  <c r="AJ43" i="1" s="1"/>
  <c r="AG40" i="1"/>
  <c r="AJ40" i="1" s="1"/>
  <c r="AG28" i="1"/>
  <c r="AJ28" i="1" s="1"/>
  <c r="AG19" i="1"/>
  <c r="AJ19" i="1" s="1"/>
  <c r="AG39" i="1"/>
  <c r="AJ39" i="1" s="1"/>
  <c r="AG30" i="1"/>
  <c r="AJ30" i="1" s="1"/>
  <c r="AG5" i="1"/>
  <c r="AJ5" i="1" s="1"/>
  <c r="AG37" i="1"/>
  <c r="AJ37" i="1" s="1"/>
  <c r="AG35" i="1"/>
  <c r="AJ35" i="1" s="1"/>
  <c r="AG32" i="1"/>
  <c r="AJ32" i="1" s="1"/>
  <c r="AG50" i="1"/>
  <c r="AJ50" i="1" s="1"/>
  <c r="AG8" i="1"/>
  <c r="AJ8" i="1" s="1"/>
  <c r="AG25" i="1"/>
  <c r="AJ25" i="1" s="1"/>
  <c r="AG16" i="1"/>
  <c r="AJ16" i="1" s="1"/>
  <c r="AG33" i="1"/>
  <c r="AJ33" i="1" s="1"/>
  <c r="AG27" i="1"/>
  <c r="AJ27" i="1" s="1"/>
  <c r="AG12" i="1"/>
  <c r="AJ12" i="1" s="1"/>
  <c r="AG47" i="1"/>
  <c r="AJ47" i="1" s="1"/>
  <c r="AG36" i="1"/>
  <c r="AJ36" i="1" s="1"/>
  <c r="AG22" i="1"/>
  <c r="AJ22" i="1" s="1"/>
  <c r="AG13" i="1"/>
  <c r="AJ13" i="1" s="1"/>
  <c r="AG10" i="1"/>
  <c r="AJ10" i="1" s="1"/>
  <c r="AG7" i="1"/>
  <c r="AJ7" i="1" s="1"/>
  <c r="AG4" i="1"/>
  <c r="AJ4" i="1" s="1"/>
  <c r="AG48" i="1"/>
  <c r="AJ48" i="1" s="1"/>
  <c r="AG45" i="1"/>
  <c r="AJ45" i="1" s="1"/>
  <c r="AG42" i="1"/>
  <c r="AJ42" i="1" s="1"/>
  <c r="AA48" i="1"/>
  <c r="AI48" i="1" s="1"/>
  <c r="AA27" i="1"/>
  <c r="AI27" i="1" s="1"/>
  <c r="AA24" i="1"/>
  <c r="AI24" i="1" s="1"/>
  <c r="AK24" i="1" s="1"/>
  <c r="AL24" i="1" s="1"/>
  <c r="AA21" i="1"/>
  <c r="AI21" i="1" s="1"/>
  <c r="AK21" i="1" s="1"/>
  <c r="AL21" i="1" s="1"/>
  <c r="AA18" i="1"/>
  <c r="AI18" i="1" s="1"/>
  <c r="AK18" i="1" s="1"/>
  <c r="AL18" i="1" s="1"/>
  <c r="AA30" i="1"/>
  <c r="AI30" i="1" s="1"/>
  <c r="AA50" i="1"/>
  <c r="AI50" i="1" s="1"/>
  <c r="AA47" i="1"/>
  <c r="AI47" i="1" s="1"/>
  <c r="AA44" i="1"/>
  <c r="AI44" i="1" s="1"/>
  <c r="AK44" i="1" s="1"/>
  <c r="AL44" i="1" s="1"/>
  <c r="AA41" i="1"/>
  <c r="AI41" i="1" s="1"/>
  <c r="AK41" i="1" s="1"/>
  <c r="AL41" i="1" s="1"/>
  <c r="AA45" i="1"/>
  <c r="AI45" i="1" s="1"/>
  <c r="AA38" i="1"/>
  <c r="AI38" i="1" s="1"/>
  <c r="AK38" i="1" s="1"/>
  <c r="AL38" i="1" s="1"/>
  <c r="AA35" i="1"/>
  <c r="AI35" i="1" s="1"/>
  <c r="AA32" i="1"/>
  <c r="AI32" i="1" s="1"/>
  <c r="AA29" i="1"/>
  <c r="AI29" i="1" s="1"/>
  <c r="AA12" i="1"/>
  <c r="AI12" i="1" s="1"/>
  <c r="AA26" i="1"/>
  <c r="AI26" i="1" s="1"/>
  <c r="AA23" i="1"/>
  <c r="AI23" i="1" s="1"/>
  <c r="AK23" i="1" s="1"/>
  <c r="AL23" i="1" s="1"/>
  <c r="AA20" i="1"/>
  <c r="AI20" i="1" s="1"/>
  <c r="AA17" i="1"/>
  <c r="AI17" i="1" s="1"/>
  <c r="AK17" i="1" s="1"/>
  <c r="AL17" i="1" s="1"/>
  <c r="AA39" i="1"/>
  <c r="AI39" i="1" s="1"/>
  <c r="AA6" i="1"/>
  <c r="AI6" i="1" s="1"/>
  <c r="AK6" i="1" s="1"/>
  <c r="AL6" i="1" s="1"/>
  <c r="AA14" i="1"/>
  <c r="AI14" i="1" s="1"/>
  <c r="AA11" i="1"/>
  <c r="AI11" i="1" s="1"/>
  <c r="AK11" i="1" s="1"/>
  <c r="AL11" i="1" s="1"/>
  <c r="AA8" i="1"/>
  <c r="AI8" i="1" s="1"/>
  <c r="AA5" i="1"/>
  <c r="AI5" i="1" s="1"/>
  <c r="AA33" i="1"/>
  <c r="AI33" i="1" s="1"/>
  <c r="AA49" i="1"/>
  <c r="AI49" i="1" s="1"/>
  <c r="AK49" i="1" s="1"/>
  <c r="AL49" i="1" s="1"/>
  <c r="AA46" i="1"/>
  <c r="AI46" i="1" s="1"/>
  <c r="AK46" i="1" s="1"/>
  <c r="AL46" i="1" s="1"/>
  <c r="AA43" i="1"/>
  <c r="AI43" i="1" s="1"/>
  <c r="AA40" i="1"/>
  <c r="AI40" i="1" s="1"/>
  <c r="AA42" i="1"/>
  <c r="AI42" i="1" s="1"/>
  <c r="AA36" i="1"/>
  <c r="AI36" i="1" s="1"/>
  <c r="AA37" i="1"/>
  <c r="AI37" i="1" s="1"/>
  <c r="AA34" i="1"/>
  <c r="AI34" i="1" s="1"/>
  <c r="AA31" i="1"/>
  <c r="AI31" i="1" s="1"/>
  <c r="AK31" i="1" s="1"/>
  <c r="AL31" i="1" s="1"/>
  <c r="AA28" i="1"/>
  <c r="AI28" i="1" s="1"/>
  <c r="AA9" i="1"/>
  <c r="AI9" i="1" s="1"/>
  <c r="AK9" i="1" s="1"/>
  <c r="AL9" i="1" s="1"/>
  <c r="AA25" i="1"/>
  <c r="AI25" i="1" s="1"/>
  <c r="AA22" i="1"/>
  <c r="AI22" i="1" s="1"/>
  <c r="AA19" i="1"/>
  <c r="AI19" i="1" s="1"/>
  <c r="AA16" i="1"/>
  <c r="AI16" i="1" s="1"/>
  <c r="AA3" i="1"/>
  <c r="AI3" i="1" s="1"/>
  <c r="AK3" i="1" s="1"/>
  <c r="AL3" i="1" s="1"/>
  <c r="AA15" i="1"/>
  <c r="AI15" i="1" s="1"/>
  <c r="AA13" i="1"/>
  <c r="AI13" i="1" s="1"/>
  <c r="AA10" i="1"/>
  <c r="AI10" i="1" s="1"/>
  <c r="AA7" i="1"/>
  <c r="AI7" i="1" s="1"/>
  <c r="AA4" i="1"/>
  <c r="AI4" i="1" s="1"/>
  <c r="AL59" i="1" l="1"/>
  <c r="AK20" i="1"/>
  <c r="AL20" i="1" s="1"/>
  <c r="AK66" i="1"/>
  <c r="AK26" i="1"/>
  <c r="AL26" i="1" s="1"/>
  <c r="AK68" i="1"/>
  <c r="AK29" i="1"/>
  <c r="AL29" i="1" s="1"/>
  <c r="AK59" i="1"/>
  <c r="AK60" i="1"/>
  <c r="AL60" i="1" s="1"/>
  <c r="AK15" i="1"/>
  <c r="AL15" i="1" s="1"/>
  <c r="AK28" i="1"/>
  <c r="AL28" i="1" s="1"/>
  <c r="AK110" i="1"/>
  <c r="AL110" i="1" s="1"/>
  <c r="AK113" i="1"/>
  <c r="AK95" i="1"/>
  <c r="AL95" i="1" s="1"/>
  <c r="AK94" i="1"/>
  <c r="AK73" i="1"/>
  <c r="AK61" i="1"/>
  <c r="AK104" i="1"/>
  <c r="AK58" i="1"/>
  <c r="AL105" i="1"/>
  <c r="AK108" i="1"/>
  <c r="AL108" i="1" s="1"/>
  <c r="AK103" i="1"/>
  <c r="AK78" i="1"/>
  <c r="AL78" i="1" s="1"/>
  <c r="AK93" i="1"/>
  <c r="AL93" i="1" s="1"/>
  <c r="AK91" i="1"/>
  <c r="AL91" i="1" s="1"/>
  <c r="AK96" i="1"/>
  <c r="AL96" i="1" s="1"/>
  <c r="AK84" i="1"/>
  <c r="AL84" i="1" s="1"/>
  <c r="AK55" i="1"/>
  <c r="AK81" i="1"/>
  <c r="AK79" i="1"/>
  <c r="AL79" i="1" s="1"/>
  <c r="AK67" i="1"/>
  <c r="AL67" i="1" s="1"/>
  <c r="AK102" i="1"/>
  <c r="AL102" i="1" s="1"/>
  <c r="AK72" i="1"/>
  <c r="AL72" i="1" s="1"/>
  <c r="AK112" i="1"/>
  <c r="AL112" i="1" s="1"/>
  <c r="AL74" i="1"/>
  <c r="AK62" i="1"/>
  <c r="AL62" i="1" s="1"/>
  <c r="AL86" i="1"/>
  <c r="AK74" i="1"/>
  <c r="AL57" i="1"/>
  <c r="AK34" i="1"/>
  <c r="AL34" i="1" s="1"/>
  <c r="AL97" i="1"/>
  <c r="AK114" i="1"/>
  <c r="AL114" i="1" s="1"/>
  <c r="AL52" i="1"/>
  <c r="AL66" i="1"/>
  <c r="AL80" i="1"/>
  <c r="AL104" i="1"/>
  <c r="AL111" i="1"/>
  <c r="AL54" i="1"/>
  <c r="AL68" i="1"/>
  <c r="AL71" i="1"/>
  <c r="AK83" i="1"/>
  <c r="AL83" i="1" s="1"/>
  <c r="AL73" i="1"/>
  <c r="AL113" i="1"/>
  <c r="AL56" i="1"/>
  <c r="AL94" i="1"/>
  <c r="AK64" i="1"/>
  <c r="AL64" i="1" s="1"/>
  <c r="AL107" i="1"/>
  <c r="AK98" i="1"/>
  <c r="AL98" i="1" s="1"/>
  <c r="AL61" i="1"/>
  <c r="AL87" i="1"/>
  <c r="AL115" i="1"/>
  <c r="AK52" i="1"/>
  <c r="AK82" i="1"/>
  <c r="AL82" i="1" s="1"/>
  <c r="AK76" i="1"/>
  <c r="AL76" i="1" s="1"/>
  <c r="AK106" i="1"/>
  <c r="AL106" i="1" s="1"/>
  <c r="AK109" i="1"/>
  <c r="AL109" i="1" s="1"/>
  <c r="AL51" i="1"/>
  <c r="AL63" i="1"/>
  <c r="AK70" i="1"/>
  <c r="AL70" i="1" s="1"/>
  <c r="AL81" i="1"/>
  <c r="AL75" i="1"/>
  <c r="AK89" i="1"/>
  <c r="AL89" i="1" s="1"/>
  <c r="AK53" i="1"/>
  <c r="AL53" i="1" s="1"/>
  <c r="AK77" i="1"/>
  <c r="AL77" i="1" s="1"/>
  <c r="AL103" i="1"/>
  <c r="AL58" i="1"/>
  <c r="AK65" i="1"/>
  <c r="AL65" i="1" s="1"/>
  <c r="AL55" i="1"/>
  <c r="AL69" i="1"/>
  <c r="AK30" i="1"/>
  <c r="AL30" i="1" s="1"/>
  <c r="AK12" i="1"/>
  <c r="AL12" i="1" s="1"/>
  <c r="AK14" i="1"/>
  <c r="AL14" i="1" s="1"/>
  <c r="AK39" i="1"/>
  <c r="AL39" i="1" s="1"/>
  <c r="AK40" i="1"/>
  <c r="AL40" i="1" s="1"/>
  <c r="AK43" i="1"/>
  <c r="AL43" i="1" s="1"/>
  <c r="AK19" i="1"/>
  <c r="AL19" i="1" s="1"/>
  <c r="AK47" i="1"/>
  <c r="AL47" i="1" s="1"/>
  <c r="AK37" i="1"/>
  <c r="AL37" i="1" s="1"/>
  <c r="AK5" i="1"/>
  <c r="AL5" i="1" s="1"/>
  <c r="AK32" i="1"/>
  <c r="AL32" i="1" s="1"/>
  <c r="AK50" i="1"/>
  <c r="AL50" i="1" s="1"/>
  <c r="AK8" i="1"/>
  <c r="AL8" i="1" s="1"/>
  <c r="AK35" i="1"/>
  <c r="AL35" i="1" s="1"/>
  <c r="AK16" i="1"/>
  <c r="AL16" i="1" s="1"/>
  <c r="AK25" i="1"/>
  <c r="AL25" i="1" s="1"/>
  <c r="AK27" i="1"/>
  <c r="AL27" i="1" s="1"/>
  <c r="AK22" i="1"/>
  <c r="AL22" i="1" s="1"/>
  <c r="AK36" i="1"/>
  <c r="AL36" i="1" s="1"/>
  <c r="AK4" i="1"/>
  <c r="AL4" i="1" s="1"/>
  <c r="AK7" i="1"/>
  <c r="AL7" i="1" s="1"/>
  <c r="AK10" i="1"/>
  <c r="AL10" i="1" s="1"/>
  <c r="AK45" i="1"/>
  <c r="AL45" i="1" s="1"/>
  <c r="AK42" i="1"/>
  <c r="AL42" i="1" s="1"/>
  <c r="AK13" i="1"/>
  <c r="AL13" i="1" s="1"/>
  <c r="AK33" i="1"/>
  <c r="AL33" i="1" s="1"/>
  <c r="AK48" i="1"/>
  <c r="AL48" i="1" s="1"/>
</calcChain>
</file>

<file path=xl/sharedStrings.xml><?xml version="1.0" encoding="utf-8"?>
<sst xmlns="http://schemas.openxmlformats.org/spreadsheetml/2006/main" count="397" uniqueCount="148">
  <si>
    <t>name</t>
  </si>
  <si>
    <t>typevalue</t>
  </si>
  <si>
    <t>usenull</t>
  </si>
  <si>
    <t>percentnull</t>
  </si>
  <si>
    <t>percentunique</t>
  </si>
  <si>
    <t>id</t>
  </si>
  <si>
    <t>logged_user_id</t>
  </si>
  <si>
    <t>company_id</t>
  </si>
  <si>
    <t>area_id</t>
  </si>
  <si>
    <t>first_loc_id</t>
  </si>
  <si>
    <t>second_loc_id</t>
  </si>
  <si>
    <t>asset_id</t>
  </si>
  <si>
    <t>asset_part_id</t>
  </si>
  <si>
    <t>asset_part_child_id</t>
  </si>
  <si>
    <t>created_at</t>
  </si>
  <si>
    <t>updated_at</t>
  </si>
  <si>
    <t>deleted_at</t>
  </si>
  <si>
    <t>origin_doc</t>
  </si>
  <si>
    <t>component_id</t>
  </si>
  <si>
    <t>third_loc_id</t>
  </si>
  <si>
    <t>tag_id</t>
  </si>
  <si>
    <t>is_security_item</t>
  </si>
  <si>
    <t>pillar_id</t>
  </si>
  <si>
    <t>execute_simple_checklist_activity_id</t>
  </si>
  <si>
    <t>priority</t>
  </si>
  <si>
    <t>fourth_loc_id</t>
  </si>
  <si>
    <t>opened_at</t>
  </si>
  <si>
    <t>id_mobile</t>
  </si>
  <si>
    <t>mobile_uuid</t>
  </si>
  <si>
    <t>custom_number</t>
  </si>
  <si>
    <t>cost_center_id</t>
  </si>
  <si>
    <t>Decision Matrix</t>
  </si>
  <si>
    <t>typevalue_quad</t>
  </si>
  <si>
    <t>usenull_quad</t>
  </si>
  <si>
    <t>percentnull_quad</t>
  </si>
  <si>
    <t>percentunique_quad</t>
  </si>
  <si>
    <t>typevalue_norm</t>
  </si>
  <si>
    <t>usenull_norm</t>
  </si>
  <si>
    <t>percentnull_norm</t>
  </si>
  <si>
    <t>percentunique_norm</t>
  </si>
  <si>
    <t>Matriz de Avaliação</t>
  </si>
  <si>
    <t>Decision Matriz</t>
  </si>
  <si>
    <t>Normalização</t>
  </si>
  <si>
    <t>Solução Ideal Positiva e Negativa</t>
  </si>
  <si>
    <t>Max</t>
  </si>
  <si>
    <t>Min</t>
  </si>
  <si>
    <t>Ideal</t>
  </si>
  <si>
    <t>Criteria</t>
  </si>
  <si>
    <t>Positiva</t>
  </si>
  <si>
    <t>Negativa</t>
  </si>
  <si>
    <t>Ideal Solution Si* Positive</t>
  </si>
  <si>
    <t>Si*</t>
  </si>
  <si>
    <t>Si'</t>
  </si>
  <si>
    <t>Ideal Solution Si' Negative</t>
  </si>
  <si>
    <t>Si* + Si'</t>
  </si>
  <si>
    <t>Si'/(Si* + Si')</t>
  </si>
  <si>
    <t>Similiaridade Ranking</t>
  </si>
  <si>
    <t>Ranking</t>
  </si>
  <si>
    <t>order_number</t>
  </si>
  <si>
    <t>asset_group_id</t>
  </si>
  <si>
    <t>maint_req_id</t>
  </si>
  <si>
    <t>maint_service_type_id</t>
  </si>
  <si>
    <t>maint_service_nature_id</t>
  </si>
  <si>
    <t>employee_team_id</t>
  </si>
  <si>
    <t>employee_id</t>
  </si>
  <si>
    <t>description</t>
  </si>
  <si>
    <t>executed_service</t>
  </si>
  <si>
    <t>maint_failure_id</t>
  </si>
  <si>
    <t>maint_cause_id</t>
  </si>
  <si>
    <t>maint_action_id</t>
  </si>
  <si>
    <t>maint_order_status_id</t>
  </si>
  <si>
    <t>cancel_reason</t>
  </si>
  <si>
    <t>cancel_user_id</t>
  </si>
  <si>
    <t>is_sistematic</t>
  </si>
  <si>
    <t>maint_started_at</t>
  </si>
  <si>
    <t>maint_finished_at</t>
  </si>
  <si>
    <t>closed_at</t>
  </si>
  <si>
    <t>downtime_started_at</t>
  </si>
  <si>
    <t>downtime_finished_at</t>
  </si>
  <si>
    <t>cancelled_at</t>
  </si>
  <si>
    <t>scheduled_to</t>
  </si>
  <si>
    <t>est_finish_at</t>
  </si>
  <si>
    <t>prog_year_week_number</t>
  </si>
  <si>
    <t>is_executed</t>
  </si>
  <si>
    <t>executed_date</t>
  </si>
  <si>
    <t>maint_planning_id</t>
  </si>
  <si>
    <t>maint_order_cancel_reason_id</t>
  </si>
  <si>
    <t>parent_maint_order_id</t>
  </si>
  <si>
    <t>maint_plan_id</t>
  </si>
  <si>
    <t>is_failure_analysis</t>
  </si>
  <si>
    <t>is_perform_failure_analysis</t>
  </si>
  <si>
    <t>maint_possible_cause_id</t>
  </si>
  <si>
    <t>result_failure_analysis</t>
  </si>
  <si>
    <t>total_cost</t>
  </si>
  <si>
    <t>maint_failure_description</t>
  </si>
  <si>
    <t>warranty_failure_analysis</t>
  </si>
  <si>
    <t>plan_type_id</t>
  </si>
  <si>
    <t>est_finish_at_origin</t>
  </si>
  <si>
    <t>scheduled_to_origin</t>
  </si>
  <si>
    <t>operator_team_id</t>
  </si>
  <si>
    <t>operator_id</t>
  </si>
  <si>
    <t>cause_feature_id</t>
  </si>
  <si>
    <t>cause_structure_action_id</t>
  </si>
  <si>
    <t>cause_countermeasure_id</t>
  </si>
  <si>
    <t>cause_type_id</t>
  </si>
  <si>
    <t>functional_failure</t>
  </si>
  <si>
    <t>damage_type_id</t>
  </si>
  <si>
    <t>breakdown_typology_id</t>
  </si>
  <si>
    <t>cilr</t>
  </si>
  <si>
    <t>pm</t>
  </si>
  <si>
    <t>has_tag</t>
  </si>
  <si>
    <t>tag_number</t>
  </si>
  <si>
    <t>severity_of_failure_id</t>
  </si>
  <si>
    <t>probability_of_failure_id</t>
  </si>
  <si>
    <t>detection_of_failure_id</t>
  </si>
  <si>
    <t>rpn</t>
  </si>
  <si>
    <t>what</t>
  </si>
  <si>
    <t>when</t>
  </si>
  <si>
    <t>who</t>
  </si>
  <si>
    <t>why</t>
  </si>
  <si>
    <t>how</t>
  </si>
  <si>
    <t>maint_order_on_hold_reason_id</t>
  </si>
  <si>
    <t>performed_worktime</t>
  </si>
  <si>
    <t>estimated_worktime</t>
  </si>
  <si>
    <t>attached_at</t>
  </si>
  <si>
    <t>performed_asset_downtime</t>
  </si>
  <si>
    <t>is_scheduled</t>
  </si>
  <si>
    <t>has_resupply_general_req</t>
  </si>
  <si>
    <t>is_vehicle</t>
  </si>
  <si>
    <t>maint_order_activities_type</t>
  </si>
  <si>
    <t>executed_service_historic</t>
  </si>
  <si>
    <t>executed_service_failure_analysis</t>
  </si>
  <si>
    <t>identity_hash</t>
  </si>
  <si>
    <t>record_origin</t>
  </si>
  <si>
    <t>work_center_id</t>
  </si>
  <si>
    <t>is_approved</t>
  </si>
  <si>
    <t>user_text</t>
  </si>
  <si>
    <t>need_asset_stop</t>
  </si>
  <si>
    <t>additional_cost_center_ids</t>
  </si>
  <si>
    <t>fca_group_id</t>
  </si>
  <si>
    <t>needs_rescheduling</t>
  </si>
  <si>
    <t>maint_req_priority</t>
  </si>
  <si>
    <t>priority_calculated</t>
  </si>
  <si>
    <t>failure_analysis_at</t>
  </si>
  <si>
    <t>rework_cost</t>
  </si>
  <si>
    <t>% null</t>
  </si>
  <si>
    <t>% unique</t>
  </si>
  <si>
    <t>Rank
TOPSIS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</si>
</sst>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00"/>
    <numFmt numFmtId="167" formatCode="0.00000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1" fontId="0" fillId="2" borderId="1" xfId="0" applyNumberFormat="1" applyFill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Fill="1" applyBorder="1"/>
    <xf numFmtId="0" fontId="1" fillId="0" borderId="1" xfId="0" applyFont="1" applyFill="1" applyBorder="1"/>
    <xf numFmtId="165" fontId="1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6" fontId="1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/>
    <xf numFmtId="167" fontId="1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167" fontId="1" fillId="0" borderId="1" xfId="0" applyNumberFormat="1" applyFont="1" applyFill="1" applyBorder="1"/>
    <xf numFmtId="0" fontId="0" fillId="0" borderId="1" xfId="0" applyFill="1" applyBorder="1"/>
    <xf numFmtId="0" fontId="2" fillId="0" borderId="0" xfId="0" applyFont="1"/>
    <xf numFmtId="0" fontId="0" fillId="0" borderId="0" xfId="0" applyBorder="1"/>
    <xf numFmtId="0" fontId="0" fillId="0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167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67" fontId="0" fillId="0" borderId="1" xfId="0" applyNumberFormat="1" applyFill="1" applyBorder="1"/>
    <xf numFmtId="167" fontId="0" fillId="0" borderId="0" xfId="0" applyNumberFormat="1" applyBorder="1" applyAlignment="1">
      <alignment horizontal="center"/>
    </xf>
    <xf numFmtId="0" fontId="1" fillId="0" borderId="0" xfId="0" applyFont="1" applyBorder="1"/>
    <xf numFmtId="0" fontId="0" fillId="2" borderId="1" xfId="0" applyFill="1" applyBorder="1"/>
    <xf numFmtId="167" fontId="1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0" xfId="0" applyNumberFormat="1" applyFill="1"/>
    <xf numFmtId="164" fontId="0" fillId="0" borderId="0" xfId="0" applyNumberFormat="1" applyFill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7"/>
  <sheetViews>
    <sheetView tabSelected="1" topLeftCell="O111" zoomScale="70" zoomScaleNormal="70" workbookViewId="0">
      <selection activeCell="AL3" sqref="AL3:AL115"/>
    </sheetView>
  </sheetViews>
  <sheetFormatPr defaultRowHeight="15" x14ac:dyDescent="0.25"/>
  <cols>
    <col min="1" max="1" width="34.85546875" bestFit="1" customWidth="1"/>
    <col min="2" max="2" width="9.85546875" style="2" bestFit="1" customWidth="1"/>
    <col min="3" max="3" width="12" style="2" customWidth="1"/>
    <col min="4" max="4" width="17.42578125" style="1" customWidth="1"/>
    <col min="5" max="5" width="14.28515625" style="1" bestFit="1" customWidth="1"/>
    <col min="6" max="7" width="15.42578125" bestFit="1" customWidth="1"/>
    <col min="8" max="8" width="13.140625" bestFit="1" customWidth="1"/>
    <col min="9" max="9" width="16.85546875" bestFit="1" customWidth="1"/>
    <col min="10" max="10" width="19.85546875" bestFit="1" customWidth="1"/>
    <col min="12" max="12" width="16.5703125" style="1" bestFit="1" customWidth="1"/>
    <col min="13" max="13" width="13.85546875" bestFit="1" customWidth="1"/>
    <col min="14" max="14" width="18" bestFit="1" customWidth="1"/>
    <col min="15" max="15" width="20.85546875" bestFit="1" customWidth="1"/>
    <col min="17" max="17" width="16.7109375" bestFit="1" customWidth="1"/>
    <col min="18" max="18" width="16.7109375" style="21" bestFit="1" customWidth="1"/>
    <col min="19" max="19" width="14" style="15" bestFit="1" customWidth="1"/>
    <col min="20" max="20" width="18.140625" style="18" bestFit="1" customWidth="1"/>
    <col min="21" max="21" width="21.5703125" style="21" bestFit="1" customWidth="1"/>
    <col min="23" max="23" width="16.7109375" style="21" bestFit="1" customWidth="1"/>
    <col min="24" max="24" width="14" style="21" bestFit="1" customWidth="1"/>
    <col min="25" max="25" width="18.140625" style="21" bestFit="1" customWidth="1"/>
    <col min="26" max="26" width="21.5703125" style="21" bestFit="1" customWidth="1"/>
    <col min="27" max="27" width="15" style="21" customWidth="1"/>
    <col min="28" max="28" width="9.140625" style="21"/>
    <col min="29" max="29" width="16.7109375" style="21" bestFit="1" customWidth="1"/>
    <col min="30" max="30" width="14" style="21" customWidth="1"/>
    <col min="31" max="31" width="18.140625" style="21" bestFit="1" customWidth="1"/>
    <col min="32" max="32" width="21.5703125" style="21" bestFit="1" customWidth="1"/>
    <col min="33" max="33" width="15" style="21" customWidth="1"/>
    <col min="34" max="34" width="9.140625" style="21"/>
    <col min="35" max="35" width="15" style="21" bestFit="1" customWidth="1"/>
    <col min="36" max="36" width="15" style="21" customWidth="1"/>
    <col min="37" max="37" width="15.42578125" style="21" customWidth="1"/>
    <col min="38" max="38" width="13" style="21" bestFit="1" customWidth="1"/>
  </cols>
  <sheetData>
    <row r="1" spans="1:38" x14ac:dyDescent="0.25">
      <c r="A1" s="39" t="s">
        <v>40</v>
      </c>
      <c r="B1" s="40"/>
      <c r="C1" s="40"/>
      <c r="D1" s="40"/>
      <c r="E1" s="40"/>
      <c r="G1" s="39" t="s">
        <v>41</v>
      </c>
      <c r="H1" s="40"/>
      <c r="I1" s="40"/>
      <c r="J1" s="40"/>
      <c r="L1" s="41" t="s">
        <v>42</v>
      </c>
      <c r="M1" s="42"/>
      <c r="N1" s="42"/>
      <c r="O1" s="42"/>
      <c r="R1" s="43" t="s">
        <v>43</v>
      </c>
      <c r="S1" s="44"/>
      <c r="T1" s="44"/>
      <c r="U1" s="44"/>
      <c r="W1" s="37" t="s">
        <v>50</v>
      </c>
      <c r="X1" s="37"/>
      <c r="Y1" s="37"/>
      <c r="Z1" s="38"/>
      <c r="AA1" s="33"/>
      <c r="AC1" s="36" t="s">
        <v>53</v>
      </c>
      <c r="AD1" s="37"/>
      <c r="AE1" s="37"/>
      <c r="AF1" s="38"/>
      <c r="AI1" s="36" t="s">
        <v>56</v>
      </c>
      <c r="AJ1" s="37"/>
      <c r="AK1" s="37"/>
      <c r="AL1" s="38"/>
    </row>
    <row r="2" spans="1:38" x14ac:dyDescent="0.25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G2" s="3" t="s">
        <v>32</v>
      </c>
      <c r="H2" s="3" t="s">
        <v>33</v>
      </c>
      <c r="I2" s="3" t="s">
        <v>34</v>
      </c>
      <c r="J2" s="3" t="s">
        <v>35</v>
      </c>
      <c r="L2" s="10" t="s">
        <v>36</v>
      </c>
      <c r="M2" s="9" t="s">
        <v>37</v>
      </c>
      <c r="N2" s="10" t="s">
        <v>38</v>
      </c>
      <c r="O2" s="10" t="s">
        <v>39</v>
      </c>
      <c r="Q2" s="11" t="s">
        <v>47</v>
      </c>
      <c r="R2" s="19" t="s">
        <v>36</v>
      </c>
      <c r="S2" s="13" t="s">
        <v>37</v>
      </c>
      <c r="T2" s="16" t="s">
        <v>38</v>
      </c>
      <c r="U2" s="19" t="s">
        <v>39</v>
      </c>
      <c r="W2" s="19" t="s">
        <v>36</v>
      </c>
      <c r="X2" s="19" t="s">
        <v>37</v>
      </c>
      <c r="Y2" s="19" t="s">
        <v>38</v>
      </c>
      <c r="Z2" s="19" t="s">
        <v>39</v>
      </c>
      <c r="AA2" s="19" t="s">
        <v>51</v>
      </c>
      <c r="AC2" s="19" t="s">
        <v>36</v>
      </c>
      <c r="AD2" s="19" t="s">
        <v>37</v>
      </c>
      <c r="AE2" s="19" t="s">
        <v>38</v>
      </c>
      <c r="AF2" s="19" t="s">
        <v>39</v>
      </c>
      <c r="AG2" s="19" t="s">
        <v>52</v>
      </c>
      <c r="AI2" s="19" t="s">
        <v>51</v>
      </c>
      <c r="AJ2" s="19" t="s">
        <v>52</v>
      </c>
      <c r="AK2" s="19" t="s">
        <v>54</v>
      </c>
      <c r="AL2" s="19" t="s">
        <v>55</v>
      </c>
    </row>
    <row r="3" spans="1:38" x14ac:dyDescent="0.25">
      <c r="A3" s="6" t="s">
        <v>5</v>
      </c>
      <c r="B3" s="6">
        <v>1</v>
      </c>
      <c r="C3" s="6">
        <v>1</v>
      </c>
      <c r="D3" s="6">
        <v>0</v>
      </c>
      <c r="E3" s="6">
        <v>100</v>
      </c>
      <c r="G3" s="4">
        <f>B3^2</f>
        <v>1</v>
      </c>
      <c r="H3" s="4">
        <f t="shared" ref="H3:J3" si="0">C3^2</f>
        <v>1</v>
      </c>
      <c r="I3" s="4">
        <f t="shared" si="0"/>
        <v>0</v>
      </c>
      <c r="J3" s="4">
        <f t="shared" si="0"/>
        <v>10000</v>
      </c>
      <c r="L3" s="5">
        <f t="shared" ref="L3:L50" si="1">B3/$G$117</f>
        <v>2.5768403601503658E-2</v>
      </c>
      <c r="M3" s="5">
        <f t="shared" ref="M3:M50" si="2">C3/$H$117</f>
        <v>0.10540925533894598</v>
      </c>
      <c r="N3" s="5">
        <f t="shared" ref="N3:N50" si="3">D3/$I$117</f>
        <v>0</v>
      </c>
      <c r="O3" s="5">
        <f t="shared" ref="O3:O50" si="4">E3/$J$117</f>
        <v>0.45134693997564362</v>
      </c>
      <c r="Q3" s="3" t="s">
        <v>46</v>
      </c>
      <c r="R3" s="19" t="s">
        <v>45</v>
      </c>
      <c r="S3" s="13" t="s">
        <v>45</v>
      </c>
      <c r="T3" s="16" t="s">
        <v>45</v>
      </c>
      <c r="U3" s="22" t="s">
        <v>45</v>
      </c>
      <c r="W3" s="20">
        <f>($R$6-B3)^2</f>
        <v>0.94912720342116264</v>
      </c>
      <c r="X3" s="20">
        <f>($S$6-C3)^2</f>
        <v>1</v>
      </c>
      <c r="Y3" s="20">
        <f>($T$6-D3)^2</f>
        <v>0</v>
      </c>
      <c r="Z3" s="20">
        <f>($U$6-E3)^2</f>
        <v>10000</v>
      </c>
      <c r="AA3" s="20">
        <f>SQRT(SUM(W3:Z3))</f>
        <v>100.00974516117627</v>
      </c>
      <c r="AC3" s="20">
        <f>($R$7-B3)^2</f>
        <v>0.71468353925207562</v>
      </c>
      <c r="AD3" s="20">
        <f>($S$7-C3)^2</f>
        <v>0.80029260043321915</v>
      </c>
      <c r="AE3" s="20">
        <f>($T$7-D3)^2</f>
        <v>1.6447983388704093E-2</v>
      </c>
      <c r="AF3" s="20">
        <f>($U$7-E3)^2</f>
        <v>9909.9343260650949</v>
      </c>
      <c r="AG3" s="20">
        <f>SQRT(SUM(AC3:AF3))</f>
        <v>99.556344600372753</v>
      </c>
      <c r="AI3" s="20">
        <f>AA3</f>
        <v>100.00974516117627</v>
      </c>
      <c r="AJ3" s="20">
        <f>AG3</f>
        <v>99.556344600372753</v>
      </c>
      <c r="AK3" s="20">
        <f>SUM(AI3:AJ3)</f>
        <v>199.56608976154902</v>
      </c>
      <c r="AL3" s="20">
        <f>AJ3/AK3</f>
        <v>0.49886403406173546</v>
      </c>
    </row>
    <row r="4" spans="1:38" x14ac:dyDescent="0.25">
      <c r="A4" s="6" t="s">
        <v>58</v>
      </c>
      <c r="B4" s="6">
        <v>4</v>
      </c>
      <c r="C4" s="6">
        <v>1</v>
      </c>
      <c r="D4" s="6">
        <v>0</v>
      </c>
      <c r="E4" s="6">
        <v>86.331495685522526</v>
      </c>
      <c r="G4" s="4">
        <f t="shared" ref="G4:G67" si="5">B4^2</f>
        <v>16</v>
      </c>
      <c r="H4" s="4">
        <f t="shared" ref="H4:H67" si="6">C4^2</f>
        <v>1</v>
      </c>
      <c r="I4" s="4">
        <f t="shared" ref="I4:I67" si="7">D4^2</f>
        <v>0</v>
      </c>
      <c r="J4" s="4">
        <f t="shared" ref="J4:J67" si="8">E4^2</f>
        <v>7453.1271472993949</v>
      </c>
      <c r="L4" s="5">
        <f t="shared" si="1"/>
        <v>0.10307361440601463</v>
      </c>
      <c r="M4" s="5">
        <f t="shared" si="2"/>
        <v>0.10540925533894598</v>
      </c>
      <c r="N4" s="5">
        <f t="shared" si="3"/>
        <v>0</v>
      </c>
      <c r="O4" s="5">
        <f t="shared" si="4"/>
        <v>0.3896545640118107</v>
      </c>
      <c r="Q4" s="3" t="s">
        <v>44</v>
      </c>
      <c r="R4" s="20">
        <f>LARGE(L3:L115,1)</f>
        <v>0.15461042160902194</v>
      </c>
      <c r="S4" s="14">
        <f>LARGE(M3:M115,1)</f>
        <v>0.10540925533894598</v>
      </c>
      <c r="T4" s="17">
        <f>LARGE(N3:N115,1)</f>
        <v>0.12824969157352423</v>
      </c>
      <c r="U4" s="20">
        <f>LARGE(O3:O115,1)</f>
        <v>0.45134693997564362</v>
      </c>
      <c r="W4" s="20">
        <f t="shared" ref="W4:W67" si="9">($R$6-B4)^2</f>
        <v>15.794516781812142</v>
      </c>
      <c r="X4" s="20">
        <f t="shared" ref="X4:X67" si="10">($S$6-C4)^2</f>
        <v>1</v>
      </c>
      <c r="Y4" s="20">
        <f t="shared" ref="Y4:Y67" si="11">($T$6-D4)^2</f>
        <v>0</v>
      </c>
      <c r="Z4" s="20">
        <f t="shared" ref="Z4:Z67" si="12">($U$6-E4)^2</f>
        <v>7453.1271472993949</v>
      </c>
      <c r="AA4" s="20">
        <f t="shared" ref="AA4:AA67" si="13">SQRT(SUM(W4:Z4))</f>
        <v>86.428708564233489</v>
      </c>
      <c r="AC4" s="20">
        <f t="shared" ref="AC4:AC67" si="14">($R$7-B4)^2</f>
        <v>14.787021009597945</v>
      </c>
      <c r="AD4" s="20">
        <f t="shared" ref="AD4:AD67" si="15">($S$7-C4)^2</f>
        <v>0.80029260043321915</v>
      </c>
      <c r="AE4" s="20">
        <f t="shared" ref="AE4:AE67" si="16">($T$7-D4)^2</f>
        <v>1.6447983388704093E-2</v>
      </c>
      <c r="AF4" s="20">
        <f t="shared" ref="AF4:AF67" si="17">($U$7-E4)^2</f>
        <v>7375.3999485572567</v>
      </c>
      <c r="AG4" s="20">
        <f t="shared" ref="AG4:AG67" si="18">SQRT(SUM(AC4:AF4))</f>
        <v>85.970946895743083</v>
      </c>
      <c r="AI4" s="20">
        <f t="shared" ref="AI4:AI67" si="19">AA4</f>
        <v>86.428708564233489</v>
      </c>
      <c r="AJ4" s="20">
        <f t="shared" ref="AJ4:AJ67" si="20">AG4</f>
        <v>85.970946895743083</v>
      </c>
      <c r="AK4" s="20">
        <f t="shared" ref="AK4:AK67" si="21">SUM(AI4:AJ4)</f>
        <v>172.39965545997657</v>
      </c>
      <c r="AL4" s="20">
        <f t="shared" ref="AL4:AL67" si="22">AJ4/AK4</f>
        <v>0.49867238229894062</v>
      </c>
    </row>
    <row r="5" spans="1:38" x14ac:dyDescent="0.25">
      <c r="A5" s="6" t="s">
        <v>7</v>
      </c>
      <c r="B5" s="6">
        <v>1</v>
      </c>
      <c r="C5" s="6">
        <v>1</v>
      </c>
      <c r="D5" s="6">
        <v>0</v>
      </c>
      <c r="E5" s="6">
        <v>4.9936081815276441E-4</v>
      </c>
      <c r="G5" s="4">
        <f t="shared" si="5"/>
        <v>1</v>
      </c>
      <c r="H5" s="4">
        <f t="shared" si="6"/>
        <v>1</v>
      </c>
      <c r="I5" s="4">
        <f t="shared" si="7"/>
        <v>0</v>
      </c>
      <c r="J5" s="4">
        <f t="shared" si="8"/>
        <v>2.4936122670619827E-7</v>
      </c>
      <c r="L5" s="5">
        <f t="shared" si="1"/>
        <v>2.5768403601503658E-2</v>
      </c>
      <c r="M5" s="5">
        <f t="shared" si="2"/>
        <v>0.10540925533894598</v>
      </c>
      <c r="N5" s="5">
        <f t="shared" si="3"/>
        <v>0</v>
      </c>
      <c r="O5" s="5">
        <f t="shared" si="4"/>
        <v>2.2538497721698403E-6</v>
      </c>
      <c r="Q5" s="12" t="s">
        <v>45</v>
      </c>
      <c r="R5" s="20">
        <f>SMALL(L3:L115,1)</f>
        <v>2.5768403601503658E-2</v>
      </c>
      <c r="S5" s="14">
        <f>SMALL(M3:M115,1)</f>
        <v>0</v>
      </c>
      <c r="T5" s="17">
        <f>SMALL(N3:N115,1)</f>
        <v>0</v>
      </c>
      <c r="U5" s="20">
        <f>SMALL(O3:O115,1)</f>
        <v>0</v>
      </c>
      <c r="W5" s="20">
        <f t="shared" si="9"/>
        <v>0.94912720342116264</v>
      </c>
      <c r="X5" s="20">
        <f t="shared" si="10"/>
        <v>1</v>
      </c>
      <c r="Y5" s="20">
        <f t="shared" si="11"/>
        <v>0</v>
      </c>
      <c r="Z5" s="20">
        <f t="shared" si="12"/>
        <v>2.4936122670619827E-7</v>
      </c>
      <c r="AA5" s="20">
        <f t="shared" si="13"/>
        <v>1.3961115473995585</v>
      </c>
      <c r="AC5" s="20">
        <f t="shared" si="14"/>
        <v>0.71468353925207562</v>
      </c>
      <c r="AD5" s="20">
        <f t="shared" si="15"/>
        <v>0.80029260043321915</v>
      </c>
      <c r="AE5" s="20">
        <f t="shared" si="16"/>
        <v>1.6447983388704093E-2</v>
      </c>
      <c r="AF5" s="20">
        <f t="shared" si="17"/>
        <v>0.20326353963216998</v>
      </c>
      <c r="AG5" s="20">
        <f t="shared" si="18"/>
        <v>1.3170754202801633</v>
      </c>
      <c r="AI5" s="20">
        <f t="shared" si="19"/>
        <v>1.3961115473995585</v>
      </c>
      <c r="AJ5" s="20">
        <f t="shared" si="20"/>
        <v>1.3170754202801633</v>
      </c>
      <c r="AK5" s="20">
        <f t="shared" si="21"/>
        <v>2.7131869676797216</v>
      </c>
      <c r="AL5" s="20">
        <f t="shared" si="22"/>
        <v>0.48543481741934918</v>
      </c>
    </row>
    <row r="6" spans="1:38" x14ac:dyDescent="0.25">
      <c r="A6" s="6" t="s">
        <v>8</v>
      </c>
      <c r="B6" s="6">
        <v>1</v>
      </c>
      <c r="C6" s="6">
        <v>1</v>
      </c>
      <c r="D6" s="6">
        <v>0</v>
      </c>
      <c r="E6" s="6">
        <v>3.4955257270693511E-3</v>
      </c>
      <c r="G6" s="4">
        <f t="shared" si="5"/>
        <v>1</v>
      </c>
      <c r="H6" s="4">
        <f t="shared" si="6"/>
        <v>1</v>
      </c>
      <c r="I6" s="4">
        <f t="shared" si="7"/>
        <v>0</v>
      </c>
      <c r="J6" s="4">
        <f t="shared" si="8"/>
        <v>1.2218700108603716E-5</v>
      </c>
      <c r="L6" s="5">
        <f t="shared" si="1"/>
        <v>2.5768403601503658E-2</v>
      </c>
      <c r="M6" s="5">
        <f t="shared" si="2"/>
        <v>0.10540925533894598</v>
      </c>
      <c r="N6" s="5">
        <f t="shared" si="3"/>
        <v>0</v>
      </c>
      <c r="O6" s="5">
        <f t="shared" si="4"/>
        <v>1.5776948405188886E-5</v>
      </c>
      <c r="Q6" s="12" t="s">
        <v>48</v>
      </c>
      <c r="R6" s="20">
        <f>R5</f>
        <v>2.5768403601503658E-2</v>
      </c>
      <c r="S6" s="14">
        <f t="shared" ref="S6:U6" si="23">S5</f>
        <v>0</v>
      </c>
      <c r="T6" s="17">
        <f t="shared" si="23"/>
        <v>0</v>
      </c>
      <c r="U6" s="20">
        <f t="shared" si="23"/>
        <v>0</v>
      </c>
      <c r="W6" s="20">
        <f t="shared" si="9"/>
        <v>0.94912720342116264</v>
      </c>
      <c r="X6" s="20">
        <f t="shared" si="10"/>
        <v>1</v>
      </c>
      <c r="Y6" s="20">
        <f t="shared" si="11"/>
        <v>0</v>
      </c>
      <c r="Z6" s="20">
        <f t="shared" si="12"/>
        <v>1.2218700108603716E-5</v>
      </c>
      <c r="AA6" s="20">
        <f t="shared" si="13"/>
        <v>1.3961158340629445</v>
      </c>
      <c r="AC6" s="20">
        <f t="shared" si="14"/>
        <v>0.71468353925207562</v>
      </c>
      <c r="AD6" s="20">
        <f t="shared" si="15"/>
        <v>0.80029260043321915</v>
      </c>
      <c r="AE6" s="20">
        <f t="shared" si="16"/>
        <v>1.6447983388704093E-2</v>
      </c>
      <c r="AF6" s="20">
        <f t="shared" si="17"/>
        <v>0.20057088924444808</v>
      </c>
      <c r="AG6" s="20">
        <f t="shared" si="18"/>
        <v>1.3160528151705944</v>
      </c>
      <c r="AI6" s="20">
        <f t="shared" si="19"/>
        <v>1.3961158340629445</v>
      </c>
      <c r="AJ6" s="20">
        <f t="shared" si="20"/>
        <v>1.3160528151705944</v>
      </c>
      <c r="AK6" s="20">
        <f t="shared" si="21"/>
        <v>2.7121686492335391</v>
      </c>
      <c r="AL6" s="20">
        <f t="shared" si="22"/>
        <v>0.48524003680320982</v>
      </c>
    </row>
    <row r="7" spans="1:38" x14ac:dyDescent="0.25">
      <c r="A7" s="6" t="s">
        <v>9</v>
      </c>
      <c r="B7" s="6">
        <v>1</v>
      </c>
      <c r="C7" s="6">
        <v>1</v>
      </c>
      <c r="D7" s="6">
        <v>1.5804769894534993</v>
      </c>
      <c r="E7" s="6">
        <v>3.1459731543624157E-2</v>
      </c>
      <c r="G7" s="4">
        <f t="shared" si="5"/>
        <v>1</v>
      </c>
      <c r="H7" s="4">
        <f t="shared" si="6"/>
        <v>1</v>
      </c>
      <c r="I7" s="4">
        <f t="shared" si="7"/>
        <v>2.4979075141919966</v>
      </c>
      <c r="J7" s="4">
        <f t="shared" si="8"/>
        <v>9.8971470879690077E-4</v>
      </c>
      <c r="L7" s="5">
        <f t="shared" si="1"/>
        <v>2.5768403601503658E-2</v>
      </c>
      <c r="M7" s="5">
        <f t="shared" si="2"/>
        <v>0.10540925533894598</v>
      </c>
      <c r="N7" s="5">
        <f t="shared" si="3"/>
        <v>2.026956864364634E-3</v>
      </c>
      <c r="O7" s="5">
        <f t="shared" si="4"/>
        <v>1.4199253564669995E-4</v>
      </c>
      <c r="Q7" s="12" t="s">
        <v>49</v>
      </c>
      <c r="R7" s="20">
        <f>R4</f>
        <v>0.15461042160902194</v>
      </c>
      <c r="S7" s="20">
        <f t="shared" ref="S7:U7" si="24">S4</f>
        <v>0.10540925533894598</v>
      </c>
      <c r="T7" s="20">
        <f t="shared" si="24"/>
        <v>0.12824969157352423</v>
      </c>
      <c r="U7" s="20">
        <f t="shared" si="24"/>
        <v>0.45134693997564362</v>
      </c>
      <c r="W7" s="20">
        <f t="shared" si="9"/>
        <v>0.94912720342116264</v>
      </c>
      <c r="X7" s="20">
        <f t="shared" si="10"/>
        <v>1</v>
      </c>
      <c r="Y7" s="20">
        <f t="shared" si="11"/>
        <v>2.4979075141919966</v>
      </c>
      <c r="Z7" s="20">
        <f t="shared" si="12"/>
        <v>9.8971470879690077E-4</v>
      </c>
      <c r="AA7" s="20">
        <f t="shared" si="13"/>
        <v>2.1090340045437759</v>
      </c>
      <c r="AC7" s="20">
        <f t="shared" si="14"/>
        <v>0.71468353925207562</v>
      </c>
      <c r="AD7" s="20">
        <f t="shared" si="15"/>
        <v>0.80029260043321915</v>
      </c>
      <c r="AE7" s="20">
        <f t="shared" si="16"/>
        <v>2.1089641247077737</v>
      </c>
      <c r="AF7" s="20">
        <f t="shared" si="17"/>
        <v>0.17630526780483419</v>
      </c>
      <c r="AG7" s="20">
        <f t="shared" si="18"/>
        <v>1.9494218456244667</v>
      </c>
      <c r="AI7" s="20">
        <f t="shared" si="19"/>
        <v>2.1090340045437759</v>
      </c>
      <c r="AJ7" s="20">
        <f t="shared" si="20"/>
        <v>1.9494218456244667</v>
      </c>
      <c r="AK7" s="20">
        <f t="shared" si="21"/>
        <v>4.0584558501682428</v>
      </c>
      <c r="AL7" s="20">
        <f t="shared" si="22"/>
        <v>0.48033585126807615</v>
      </c>
    </row>
    <row r="8" spans="1:38" x14ac:dyDescent="0.25">
      <c r="A8" s="6" t="s">
        <v>10</v>
      </c>
      <c r="B8" s="6">
        <v>1</v>
      </c>
      <c r="C8" s="6">
        <v>1</v>
      </c>
      <c r="D8" s="6">
        <v>1.5852209172259508</v>
      </c>
      <c r="E8" s="6">
        <v>0.15679929689996805</v>
      </c>
      <c r="G8" s="4">
        <f t="shared" si="5"/>
        <v>1</v>
      </c>
      <c r="H8" s="4">
        <f t="shared" si="6"/>
        <v>1</v>
      </c>
      <c r="I8" s="4">
        <f t="shared" si="7"/>
        <v>2.512925356410685</v>
      </c>
      <c r="J8" s="4">
        <f t="shared" si="8"/>
        <v>2.4586019508324331E-2</v>
      </c>
      <c r="L8" s="5">
        <f t="shared" si="1"/>
        <v>2.5768403601503658E-2</v>
      </c>
      <c r="M8" s="5">
        <f t="shared" si="2"/>
        <v>0.10540925533894598</v>
      </c>
      <c r="N8" s="5">
        <f t="shared" si="3"/>
        <v>2.0330409371012736E-3</v>
      </c>
      <c r="O8" s="5">
        <f t="shared" si="4"/>
        <v>7.0770882846133006E-4</v>
      </c>
      <c r="W8" s="20">
        <f t="shared" si="9"/>
        <v>0.94912720342116264</v>
      </c>
      <c r="X8" s="20">
        <f t="shared" si="10"/>
        <v>1</v>
      </c>
      <c r="Y8" s="20">
        <f t="shared" si="11"/>
        <v>2.512925356410685</v>
      </c>
      <c r="Z8" s="20">
        <f t="shared" si="12"/>
        <v>2.4586019508324331E-2</v>
      </c>
      <c r="AA8" s="20">
        <f t="shared" si="13"/>
        <v>2.1181686852892927</v>
      </c>
      <c r="AC8" s="20">
        <f t="shared" si="14"/>
        <v>0.71468353925207562</v>
      </c>
      <c r="AD8" s="20">
        <f t="shared" si="15"/>
        <v>0.80029260043321915</v>
      </c>
      <c r="AE8" s="20">
        <f t="shared" si="16"/>
        <v>2.122765152379134</v>
      </c>
      <c r="AF8" s="20">
        <f t="shared" si="17"/>
        <v>8.6758314041435594E-2</v>
      </c>
      <c r="AG8" s="20">
        <f t="shared" si="18"/>
        <v>1.9298962682242444</v>
      </c>
      <c r="AI8" s="20">
        <f t="shared" si="19"/>
        <v>2.1181686852892927</v>
      </c>
      <c r="AJ8" s="20">
        <f t="shared" si="20"/>
        <v>1.9298962682242444</v>
      </c>
      <c r="AK8" s="20">
        <f t="shared" si="21"/>
        <v>4.0480649535135367</v>
      </c>
      <c r="AL8" s="20">
        <f t="shared" si="22"/>
        <v>0.47674538091321433</v>
      </c>
    </row>
    <row r="9" spans="1:38" x14ac:dyDescent="0.25">
      <c r="A9" s="6" t="s">
        <v>11</v>
      </c>
      <c r="B9" s="6">
        <v>1</v>
      </c>
      <c r="C9" s="6">
        <v>1</v>
      </c>
      <c r="D9" s="6">
        <v>1.3407837967401726</v>
      </c>
      <c r="E9" s="6">
        <v>3.0723174336848831</v>
      </c>
      <c r="G9" s="4">
        <f t="shared" si="5"/>
        <v>1</v>
      </c>
      <c r="H9" s="4">
        <f t="shared" si="6"/>
        <v>1</v>
      </c>
      <c r="I9" s="4">
        <f t="shared" si="7"/>
        <v>1.7977011896009925</v>
      </c>
      <c r="J9" s="4">
        <f t="shared" si="8"/>
        <v>9.4391344133240658</v>
      </c>
      <c r="L9" s="5">
        <f t="shared" si="1"/>
        <v>2.5768403601503658E-2</v>
      </c>
      <c r="M9" s="5">
        <f t="shared" si="2"/>
        <v>0.10540925533894598</v>
      </c>
      <c r="N9" s="5">
        <f t="shared" si="3"/>
        <v>1.7195510839870592E-3</v>
      </c>
      <c r="O9" s="5">
        <f t="shared" si="4"/>
        <v>1.3866810723274944E-2</v>
      </c>
      <c r="W9" s="20">
        <f t="shared" si="9"/>
        <v>0.94912720342116264</v>
      </c>
      <c r="X9" s="20">
        <f t="shared" si="10"/>
        <v>1</v>
      </c>
      <c r="Y9" s="20">
        <f t="shared" si="11"/>
        <v>1.7977011896009925</v>
      </c>
      <c r="Z9" s="20">
        <f t="shared" si="12"/>
        <v>9.4391344133240658</v>
      </c>
      <c r="AA9" s="20">
        <f t="shared" si="13"/>
        <v>3.6312481058647346</v>
      </c>
      <c r="AC9" s="20">
        <f t="shared" si="14"/>
        <v>0.71468353925207562</v>
      </c>
      <c r="AD9" s="20">
        <f t="shared" si="15"/>
        <v>0.80029260043321915</v>
      </c>
      <c r="AE9" s="20">
        <f t="shared" si="16"/>
        <v>1.4702389561922844</v>
      </c>
      <c r="AF9" s="20">
        <f t="shared" si="17"/>
        <v>6.869486328894455</v>
      </c>
      <c r="AG9" s="20">
        <f t="shared" si="18"/>
        <v>3.1392198751874698</v>
      </c>
      <c r="AI9" s="20">
        <f t="shared" si="19"/>
        <v>3.6312481058647346</v>
      </c>
      <c r="AJ9" s="20">
        <f t="shared" si="20"/>
        <v>3.1392198751874698</v>
      </c>
      <c r="AK9" s="20">
        <f t="shared" si="21"/>
        <v>6.7704679810522048</v>
      </c>
      <c r="AL9" s="20">
        <f t="shared" si="22"/>
        <v>0.46366364688126044</v>
      </c>
    </row>
    <row r="10" spans="1:38" x14ac:dyDescent="0.25">
      <c r="A10" s="6" t="s">
        <v>12</v>
      </c>
      <c r="B10" s="6">
        <v>1</v>
      </c>
      <c r="C10" s="6">
        <v>1</v>
      </c>
      <c r="D10" s="6">
        <v>94.439617289868977</v>
      </c>
      <c r="E10" s="6">
        <v>1.2034595717481622</v>
      </c>
      <c r="G10" s="4">
        <f t="shared" si="5"/>
        <v>1</v>
      </c>
      <c r="H10" s="4">
        <f t="shared" si="6"/>
        <v>1</v>
      </c>
      <c r="I10" s="4">
        <f t="shared" si="7"/>
        <v>8918.8413138569194</v>
      </c>
      <c r="J10" s="4">
        <f t="shared" si="8"/>
        <v>1.44831494083227</v>
      </c>
      <c r="L10" s="5">
        <f t="shared" si="1"/>
        <v>2.5768403601503658E-2</v>
      </c>
      <c r="M10" s="5">
        <f t="shared" si="2"/>
        <v>0.10540925533894598</v>
      </c>
      <c r="N10" s="5">
        <f t="shared" si="3"/>
        <v>0.12111851789747362</v>
      </c>
      <c r="O10" s="5">
        <f t="shared" si="4"/>
        <v>5.4317779509293158E-3</v>
      </c>
      <c r="W10" s="20">
        <f t="shared" si="9"/>
        <v>0.94912720342116264</v>
      </c>
      <c r="X10" s="20">
        <f t="shared" si="10"/>
        <v>1</v>
      </c>
      <c r="Y10" s="20">
        <f t="shared" si="11"/>
        <v>8918.8413138569194</v>
      </c>
      <c r="Z10" s="20">
        <f t="shared" si="12"/>
        <v>1.44831494083227</v>
      </c>
      <c r="AA10" s="20">
        <f t="shared" si="13"/>
        <v>94.457602954982789</v>
      </c>
      <c r="AC10" s="20">
        <f t="shared" si="14"/>
        <v>0.71468353925207562</v>
      </c>
      <c r="AD10" s="20">
        <f t="shared" si="15"/>
        <v>0.80029260043321915</v>
      </c>
      <c r="AE10" s="20">
        <f t="shared" si="16"/>
        <v>8894.6340582608118</v>
      </c>
      <c r="AF10" s="20">
        <f t="shared" si="17"/>
        <v>0.56567341087178424</v>
      </c>
      <c r="AG10" s="20">
        <f t="shared" si="18"/>
        <v>94.322397699652285</v>
      </c>
      <c r="AI10" s="20">
        <f t="shared" si="19"/>
        <v>94.457602954982789</v>
      </c>
      <c r="AJ10" s="20">
        <f t="shared" si="20"/>
        <v>94.322397699652285</v>
      </c>
      <c r="AK10" s="20">
        <f t="shared" si="21"/>
        <v>188.78000065463507</v>
      </c>
      <c r="AL10" s="20">
        <f t="shared" si="22"/>
        <v>0.49964189730145764</v>
      </c>
    </row>
    <row r="11" spans="1:38" x14ac:dyDescent="0.25">
      <c r="A11" s="6" t="s">
        <v>13</v>
      </c>
      <c r="B11" s="6">
        <v>1</v>
      </c>
      <c r="C11" s="6">
        <v>1</v>
      </c>
      <c r="D11" s="6">
        <v>99.085670341962285</v>
      </c>
      <c r="E11" s="6">
        <v>0.28263822307446468</v>
      </c>
      <c r="G11" s="4">
        <f t="shared" si="5"/>
        <v>1</v>
      </c>
      <c r="H11" s="4">
        <f t="shared" si="6"/>
        <v>1</v>
      </c>
      <c r="I11" s="4">
        <f t="shared" si="7"/>
        <v>9817.9700671160244</v>
      </c>
      <c r="J11" s="4">
        <f t="shared" si="8"/>
        <v>7.9884365142690858E-2</v>
      </c>
      <c r="L11" s="5">
        <f t="shared" si="1"/>
        <v>2.5768403601503658E-2</v>
      </c>
      <c r="M11" s="5">
        <f t="shared" si="2"/>
        <v>0.10540925533894598</v>
      </c>
      <c r="N11" s="5">
        <f t="shared" si="3"/>
        <v>0.12707706660712559</v>
      </c>
      <c r="O11" s="5">
        <f t="shared" si="4"/>
        <v>1.2756789710481299E-3</v>
      </c>
      <c r="W11" s="20">
        <f t="shared" si="9"/>
        <v>0.94912720342116264</v>
      </c>
      <c r="X11" s="20">
        <f t="shared" si="10"/>
        <v>1</v>
      </c>
      <c r="Y11" s="20">
        <f t="shared" si="11"/>
        <v>9817.9700671160244</v>
      </c>
      <c r="Z11" s="20">
        <f t="shared" si="12"/>
        <v>7.9884365142690858E-2</v>
      </c>
      <c r="AA11" s="20">
        <f t="shared" si="13"/>
        <v>99.095908486095368</v>
      </c>
      <c r="AC11" s="20">
        <f t="shared" si="14"/>
        <v>0.71468353925207562</v>
      </c>
      <c r="AD11" s="20">
        <f t="shared" si="15"/>
        <v>0.80029260043321915</v>
      </c>
      <c r="AE11" s="20">
        <f t="shared" si="16"/>
        <v>9792.5711017779868</v>
      </c>
      <c r="AF11" s="20">
        <f t="shared" si="17"/>
        <v>2.8462631158442143E-2</v>
      </c>
      <c r="AG11" s="20">
        <f t="shared" si="18"/>
        <v>98.965218842524834</v>
      </c>
      <c r="AI11" s="20">
        <f t="shared" si="19"/>
        <v>99.095908486095368</v>
      </c>
      <c r="AJ11" s="20">
        <f t="shared" si="20"/>
        <v>98.965218842524834</v>
      </c>
      <c r="AK11" s="20">
        <f t="shared" si="21"/>
        <v>198.06112732862022</v>
      </c>
      <c r="AL11" s="20">
        <f t="shared" si="22"/>
        <v>0.49967007750250331</v>
      </c>
    </row>
    <row r="12" spans="1:38" x14ac:dyDescent="0.25">
      <c r="A12" s="6" t="s">
        <v>59</v>
      </c>
      <c r="B12" s="6">
        <v>1</v>
      </c>
      <c r="C12" s="6">
        <v>1</v>
      </c>
      <c r="D12" s="6">
        <v>1.3407837967401726</v>
      </c>
      <c r="E12" s="6">
        <v>0.37901486097794823</v>
      </c>
      <c r="G12" s="4">
        <f t="shared" si="5"/>
        <v>1</v>
      </c>
      <c r="H12" s="4">
        <f t="shared" si="6"/>
        <v>1</v>
      </c>
      <c r="I12" s="4">
        <f t="shared" si="7"/>
        <v>1.7977011896009925</v>
      </c>
      <c r="J12" s="4">
        <f t="shared" si="8"/>
        <v>0.14365226484213342</v>
      </c>
      <c r="L12" s="5">
        <f t="shared" si="1"/>
        <v>2.5768403601503658E-2</v>
      </c>
      <c r="M12" s="5">
        <f t="shared" si="2"/>
        <v>0.10540925533894598</v>
      </c>
      <c r="N12" s="5">
        <f t="shared" si="3"/>
        <v>1.7195510839870592E-3</v>
      </c>
      <c r="O12" s="5">
        <f t="shared" si="4"/>
        <v>1.7106719770769092E-3</v>
      </c>
      <c r="W12" s="20">
        <f t="shared" si="9"/>
        <v>0.94912720342116264</v>
      </c>
      <c r="X12" s="20">
        <f t="shared" si="10"/>
        <v>1</v>
      </c>
      <c r="Y12" s="20">
        <f t="shared" si="11"/>
        <v>1.7977011896009925</v>
      </c>
      <c r="Z12" s="20">
        <f t="shared" si="12"/>
        <v>0.14365226484213342</v>
      </c>
      <c r="AA12" s="20">
        <f t="shared" si="13"/>
        <v>1.972430140173357</v>
      </c>
      <c r="AC12" s="20">
        <f t="shared" si="14"/>
        <v>0.71468353925207562</v>
      </c>
      <c r="AD12" s="20">
        <f t="shared" si="15"/>
        <v>0.80029260043321915</v>
      </c>
      <c r="AE12" s="20">
        <f t="shared" si="16"/>
        <v>1.4702389561922844</v>
      </c>
      <c r="AF12" s="20">
        <f t="shared" si="17"/>
        <v>5.2319296521288472E-3</v>
      </c>
      <c r="AG12" s="20">
        <f t="shared" si="18"/>
        <v>1.7292909025174763</v>
      </c>
      <c r="AI12" s="20">
        <f t="shared" si="19"/>
        <v>1.972430140173357</v>
      </c>
      <c r="AJ12" s="20">
        <f t="shared" si="20"/>
        <v>1.7292909025174763</v>
      </c>
      <c r="AK12" s="20">
        <f t="shared" si="21"/>
        <v>3.7017210426908331</v>
      </c>
      <c r="AL12" s="20">
        <f t="shared" si="22"/>
        <v>0.46715862232028982</v>
      </c>
    </row>
    <row r="13" spans="1:38" x14ac:dyDescent="0.25">
      <c r="A13" s="6" t="s">
        <v>30</v>
      </c>
      <c r="B13" s="6">
        <v>1</v>
      </c>
      <c r="C13" s="6">
        <v>1</v>
      </c>
      <c r="D13" s="6">
        <v>1.2851050655161393</v>
      </c>
      <c r="E13" s="6">
        <v>6.4667225950783003E-2</v>
      </c>
      <c r="G13" s="4">
        <f t="shared" si="5"/>
        <v>1</v>
      </c>
      <c r="H13" s="4">
        <f t="shared" si="6"/>
        <v>1</v>
      </c>
      <c r="I13" s="4">
        <f t="shared" si="7"/>
        <v>1.6514950294152408</v>
      </c>
      <c r="J13" s="4">
        <f t="shared" si="8"/>
        <v>4.1818501121696225E-3</v>
      </c>
      <c r="L13" s="5">
        <f t="shared" si="1"/>
        <v>2.5768403601503658E-2</v>
      </c>
      <c r="M13" s="5">
        <f t="shared" si="2"/>
        <v>0.10540925533894598</v>
      </c>
      <c r="N13" s="5">
        <f t="shared" si="3"/>
        <v>1.648143282920185E-3</v>
      </c>
      <c r="O13" s="5">
        <f t="shared" si="4"/>
        <v>2.9187354549599441E-4</v>
      </c>
      <c r="W13" s="20">
        <f t="shared" si="9"/>
        <v>0.94912720342116264</v>
      </c>
      <c r="X13" s="20">
        <f t="shared" si="10"/>
        <v>1</v>
      </c>
      <c r="Y13" s="20">
        <f t="shared" si="11"/>
        <v>1.6514950294152408</v>
      </c>
      <c r="Z13" s="20">
        <f t="shared" si="12"/>
        <v>4.1818501121696225E-3</v>
      </c>
      <c r="AA13" s="20">
        <f t="shared" si="13"/>
        <v>1.8986321610434638</v>
      </c>
      <c r="AC13" s="20">
        <f t="shared" si="14"/>
        <v>0.71468353925207562</v>
      </c>
      <c r="AD13" s="20">
        <f t="shared" si="15"/>
        <v>0.80029260043321915</v>
      </c>
      <c r="AE13" s="20">
        <f t="shared" si="16"/>
        <v>1.3383143562199078</v>
      </c>
      <c r="AF13" s="20">
        <f t="shared" si="17"/>
        <v>0.149521201238348</v>
      </c>
      <c r="AG13" s="20">
        <f t="shared" si="18"/>
        <v>1.7328622845291402</v>
      </c>
      <c r="AI13" s="20">
        <f t="shared" si="19"/>
        <v>1.8986321610434638</v>
      </c>
      <c r="AJ13" s="20">
        <f t="shared" si="20"/>
        <v>1.7328622845291402</v>
      </c>
      <c r="AK13" s="20">
        <f t="shared" si="21"/>
        <v>3.6314944455726037</v>
      </c>
      <c r="AL13" s="20">
        <f t="shared" si="22"/>
        <v>0.47717608012364932</v>
      </c>
    </row>
    <row r="14" spans="1:38" x14ac:dyDescent="0.25">
      <c r="A14" s="6" t="s">
        <v>60</v>
      </c>
      <c r="B14" s="6">
        <v>1</v>
      </c>
      <c r="C14" s="6">
        <v>1</v>
      </c>
      <c r="D14" s="6">
        <v>83.132340604026851</v>
      </c>
      <c r="E14" s="6">
        <v>15.61051853627357</v>
      </c>
      <c r="G14" s="4">
        <f t="shared" si="5"/>
        <v>1</v>
      </c>
      <c r="H14" s="4">
        <f t="shared" si="6"/>
        <v>1</v>
      </c>
      <c r="I14" s="4">
        <f t="shared" si="7"/>
        <v>6910.9860543039313</v>
      </c>
      <c r="J14" s="4">
        <f t="shared" si="8"/>
        <v>243.68828897134074</v>
      </c>
      <c r="L14" s="5">
        <f t="shared" si="1"/>
        <v>2.5768403601503658E-2</v>
      </c>
      <c r="M14" s="5">
        <f t="shared" si="2"/>
        <v>0.10540925533894598</v>
      </c>
      <c r="N14" s="5">
        <f t="shared" si="3"/>
        <v>0.10661697042251608</v>
      </c>
      <c r="O14" s="5">
        <f t="shared" si="4"/>
        <v>7.0457597727801399E-2</v>
      </c>
      <c r="W14" s="20">
        <f t="shared" si="9"/>
        <v>0.94912720342116264</v>
      </c>
      <c r="X14" s="20">
        <f t="shared" si="10"/>
        <v>1</v>
      </c>
      <c r="Y14" s="20">
        <f t="shared" si="11"/>
        <v>6910.9860543039313</v>
      </c>
      <c r="Z14" s="20">
        <f t="shared" si="12"/>
        <v>243.68828897134074</v>
      </c>
      <c r="AA14" s="20">
        <f t="shared" si="13"/>
        <v>84.596828962312131</v>
      </c>
      <c r="AC14" s="20">
        <f t="shared" si="14"/>
        <v>0.71468353925207562</v>
      </c>
      <c r="AD14" s="20">
        <f t="shared" si="15"/>
        <v>0.80029260043321915</v>
      </c>
      <c r="AE14" s="20">
        <f t="shared" si="16"/>
        <v>6889.6791082028158</v>
      </c>
      <c r="AF14" s="20">
        <f t="shared" si="17"/>
        <v>229.80048348600585</v>
      </c>
      <c r="AG14" s="20">
        <f t="shared" si="18"/>
        <v>84.385985612710044</v>
      </c>
      <c r="AI14" s="20">
        <f t="shared" si="19"/>
        <v>84.596828962312131</v>
      </c>
      <c r="AJ14" s="20">
        <f t="shared" si="20"/>
        <v>84.385985612710044</v>
      </c>
      <c r="AK14" s="20">
        <f t="shared" si="21"/>
        <v>168.98281457502219</v>
      </c>
      <c r="AL14" s="20">
        <f t="shared" si="22"/>
        <v>0.49937613966801192</v>
      </c>
    </row>
    <row r="15" spans="1:38" x14ac:dyDescent="0.25">
      <c r="A15" s="6" t="s">
        <v>61</v>
      </c>
      <c r="B15" s="6">
        <v>1</v>
      </c>
      <c r="C15" s="6">
        <v>1</v>
      </c>
      <c r="D15" s="6">
        <v>0</v>
      </c>
      <c r="E15" s="6">
        <v>3.9948865452221153E-3</v>
      </c>
      <c r="G15" s="4">
        <f t="shared" si="5"/>
        <v>1</v>
      </c>
      <c r="H15" s="4">
        <f t="shared" si="6"/>
        <v>1</v>
      </c>
      <c r="I15" s="4">
        <f t="shared" si="7"/>
        <v>0</v>
      </c>
      <c r="J15" s="4">
        <f t="shared" si="8"/>
        <v>1.5959118509196689E-5</v>
      </c>
      <c r="L15" s="5">
        <f t="shared" si="1"/>
        <v>2.5768403601503658E-2</v>
      </c>
      <c r="M15" s="5">
        <f t="shared" si="2"/>
        <v>0.10540925533894598</v>
      </c>
      <c r="N15" s="5">
        <f t="shared" si="3"/>
        <v>0</v>
      </c>
      <c r="O15" s="5">
        <f t="shared" si="4"/>
        <v>1.8030798177358723E-5</v>
      </c>
      <c r="W15" s="20">
        <f t="shared" si="9"/>
        <v>0.94912720342116264</v>
      </c>
      <c r="X15" s="20">
        <f t="shared" si="10"/>
        <v>1</v>
      </c>
      <c r="Y15" s="20">
        <f t="shared" si="11"/>
        <v>0</v>
      </c>
      <c r="Z15" s="20">
        <f t="shared" si="12"/>
        <v>1.5959118509196689E-5</v>
      </c>
      <c r="AA15" s="20">
        <f t="shared" si="13"/>
        <v>1.3961171736425535</v>
      </c>
      <c r="AC15" s="20">
        <f t="shared" si="14"/>
        <v>0.71468353925207562</v>
      </c>
      <c r="AD15" s="20">
        <f t="shared" si="15"/>
        <v>0.80029260043321915</v>
      </c>
      <c r="AE15" s="20">
        <f t="shared" si="16"/>
        <v>1.6447983388704093E-2</v>
      </c>
      <c r="AF15" s="20">
        <f t="shared" si="17"/>
        <v>0.2001238597084147</v>
      </c>
      <c r="AG15" s="20">
        <f t="shared" si="18"/>
        <v>1.315882966977844</v>
      </c>
      <c r="AI15" s="20">
        <f t="shared" si="19"/>
        <v>1.3961171736425535</v>
      </c>
      <c r="AJ15" s="20">
        <f t="shared" si="20"/>
        <v>1.315882966977844</v>
      </c>
      <c r="AK15" s="20">
        <f t="shared" si="21"/>
        <v>2.7120001406203977</v>
      </c>
      <c r="AL15" s="20">
        <f t="shared" si="22"/>
        <v>0.48520755853531128</v>
      </c>
    </row>
    <row r="16" spans="1:38" x14ac:dyDescent="0.25">
      <c r="A16" s="6" t="s">
        <v>62</v>
      </c>
      <c r="B16" s="6">
        <v>1</v>
      </c>
      <c r="C16" s="6">
        <v>1</v>
      </c>
      <c r="D16" s="6">
        <v>78.054590124640455</v>
      </c>
      <c r="E16" s="6">
        <v>6.7413710450623205E-3</v>
      </c>
      <c r="G16" s="4">
        <f t="shared" si="5"/>
        <v>1</v>
      </c>
      <c r="H16" s="4">
        <f t="shared" si="6"/>
        <v>1</v>
      </c>
      <c r="I16" s="4">
        <f t="shared" si="7"/>
        <v>6092.5190395256195</v>
      </c>
      <c r="J16" s="4">
        <f t="shared" si="8"/>
        <v>4.5446083567204641E-5</v>
      </c>
      <c r="L16" s="5">
        <f t="shared" si="1"/>
        <v>2.5768403601503658E-2</v>
      </c>
      <c r="M16" s="5">
        <f t="shared" si="2"/>
        <v>0.10540925533894598</v>
      </c>
      <c r="N16" s="5">
        <f t="shared" si="3"/>
        <v>0.10010477109382988</v>
      </c>
      <c r="O16" s="5">
        <f t="shared" si="4"/>
        <v>3.0426971924292851E-5</v>
      </c>
      <c r="W16" s="20">
        <f t="shared" si="9"/>
        <v>0.94912720342116264</v>
      </c>
      <c r="X16" s="20">
        <f t="shared" si="10"/>
        <v>1</v>
      </c>
      <c r="Y16" s="20">
        <f t="shared" si="11"/>
        <v>6092.5190395256195</v>
      </c>
      <c r="Z16" s="20">
        <f t="shared" si="12"/>
        <v>4.5446083567204641E-5</v>
      </c>
      <c r="AA16" s="20">
        <f t="shared" si="13"/>
        <v>78.067075084027095</v>
      </c>
      <c r="AC16" s="20">
        <f t="shared" si="14"/>
        <v>0.71468353925207562</v>
      </c>
      <c r="AD16" s="20">
        <f t="shared" si="15"/>
        <v>0.80029260043321915</v>
      </c>
      <c r="AE16" s="20">
        <f t="shared" si="16"/>
        <v>6072.5145332902412</v>
      </c>
      <c r="AF16" s="20">
        <f t="shared" si="17"/>
        <v>0.19767411192408588</v>
      </c>
      <c r="AG16" s="20">
        <f t="shared" si="18"/>
        <v>77.937328563031016</v>
      </c>
      <c r="AI16" s="20">
        <f t="shared" si="19"/>
        <v>78.067075084027095</v>
      </c>
      <c r="AJ16" s="20">
        <f t="shared" si="20"/>
        <v>77.937328563031016</v>
      </c>
      <c r="AK16" s="20">
        <f t="shared" si="21"/>
        <v>156.0044036470581</v>
      </c>
      <c r="AL16" s="20">
        <f t="shared" si="22"/>
        <v>0.49958415750465096</v>
      </c>
    </row>
    <row r="17" spans="1:38" x14ac:dyDescent="0.25">
      <c r="A17" s="6" t="s">
        <v>63</v>
      </c>
      <c r="B17" s="6">
        <v>1</v>
      </c>
      <c r="C17" s="6">
        <v>1</v>
      </c>
      <c r="D17" s="6">
        <v>60.68756991051454</v>
      </c>
      <c r="E17" s="6">
        <v>2.3719638862256313E-2</v>
      </c>
      <c r="G17" s="4">
        <f t="shared" si="5"/>
        <v>1</v>
      </c>
      <c r="H17" s="4">
        <f t="shared" si="6"/>
        <v>1</v>
      </c>
      <c r="I17" s="4">
        <f t="shared" si="7"/>
        <v>3682.9811416435896</v>
      </c>
      <c r="J17" s="4">
        <f t="shared" si="8"/>
        <v>5.6262126775585993E-4</v>
      </c>
      <c r="L17" s="5">
        <f t="shared" si="1"/>
        <v>2.5768403601503658E-2</v>
      </c>
      <c r="M17" s="5">
        <f t="shared" si="2"/>
        <v>0.10540925533894598</v>
      </c>
      <c r="N17" s="5">
        <f t="shared" si="3"/>
        <v>7.7831621233701784E-2</v>
      </c>
      <c r="O17" s="5">
        <f t="shared" si="4"/>
        <v>1.0705786417806743E-4</v>
      </c>
      <c r="W17" s="20">
        <f t="shared" si="9"/>
        <v>0.94912720342116264</v>
      </c>
      <c r="X17" s="20">
        <f t="shared" si="10"/>
        <v>1</v>
      </c>
      <c r="Y17" s="20">
        <f t="shared" si="11"/>
        <v>3682.9811416435896</v>
      </c>
      <c r="Z17" s="20">
        <f t="shared" si="12"/>
        <v>5.6262126775585993E-4</v>
      </c>
      <c r="AA17" s="20">
        <f t="shared" si="13"/>
        <v>60.703631122596597</v>
      </c>
      <c r="AC17" s="20">
        <f t="shared" si="14"/>
        <v>0.71468353925207562</v>
      </c>
      <c r="AD17" s="20">
        <f t="shared" si="15"/>
        <v>0.80029260043321915</v>
      </c>
      <c r="AE17" s="20">
        <f t="shared" si="16"/>
        <v>3667.4312653802385</v>
      </c>
      <c r="AF17" s="20">
        <f t="shared" si="17"/>
        <v>0.18286510865751962</v>
      </c>
      <c r="AG17" s="20">
        <f t="shared" si="18"/>
        <v>60.573336598115354</v>
      </c>
      <c r="AI17" s="20">
        <f t="shared" si="19"/>
        <v>60.703631122596597</v>
      </c>
      <c r="AJ17" s="20">
        <f t="shared" si="20"/>
        <v>60.573336598115354</v>
      </c>
      <c r="AK17" s="20">
        <f t="shared" si="21"/>
        <v>121.27696772071195</v>
      </c>
      <c r="AL17" s="20">
        <f t="shared" si="22"/>
        <v>0.49946282246773643</v>
      </c>
    </row>
    <row r="18" spans="1:38" x14ac:dyDescent="0.25">
      <c r="A18" s="6" t="s">
        <v>64</v>
      </c>
      <c r="B18" s="6">
        <v>1</v>
      </c>
      <c r="C18" s="6">
        <v>1</v>
      </c>
      <c r="D18" s="6">
        <v>54.071788111217643</v>
      </c>
      <c r="E18" s="6">
        <v>0.1263382869926494</v>
      </c>
      <c r="G18" s="4">
        <f t="shared" si="5"/>
        <v>1</v>
      </c>
      <c r="H18" s="4">
        <f t="shared" si="6"/>
        <v>1</v>
      </c>
      <c r="I18" s="4">
        <f t="shared" si="7"/>
        <v>2923.7582695444175</v>
      </c>
      <c r="J18" s="4">
        <f t="shared" si="8"/>
        <v>1.5961362760237043E-2</v>
      </c>
      <c r="L18" s="5">
        <f t="shared" si="1"/>
        <v>2.5768403601503658E-2</v>
      </c>
      <c r="M18" s="5">
        <f t="shared" si="2"/>
        <v>0.10540925533894598</v>
      </c>
      <c r="N18" s="5">
        <f t="shared" si="3"/>
        <v>6.9346901480926162E-2</v>
      </c>
      <c r="O18" s="5">
        <f t="shared" si="4"/>
        <v>5.7022399235896965E-4</v>
      </c>
      <c r="W18" s="20">
        <f t="shared" si="9"/>
        <v>0.94912720342116264</v>
      </c>
      <c r="X18" s="20">
        <f t="shared" si="10"/>
        <v>1</v>
      </c>
      <c r="Y18" s="20">
        <f t="shared" si="11"/>
        <v>2923.7582695444175</v>
      </c>
      <c r="Z18" s="20">
        <f t="shared" si="12"/>
        <v>1.5961362760237043E-2</v>
      </c>
      <c r="AA18" s="20">
        <f t="shared" si="13"/>
        <v>54.089956166654439</v>
      </c>
      <c r="AC18" s="20">
        <f t="shared" si="14"/>
        <v>0.71468353925207562</v>
      </c>
      <c r="AD18" s="20">
        <f t="shared" si="15"/>
        <v>0.80029260043321915</v>
      </c>
      <c r="AE18" s="20">
        <f t="shared" si="16"/>
        <v>2909.9053372316212</v>
      </c>
      <c r="AF18" s="20">
        <f t="shared" si="17"/>
        <v>0.10563062451382034</v>
      </c>
      <c r="AG18" s="20">
        <f t="shared" si="18"/>
        <v>53.958557653034241</v>
      </c>
      <c r="AI18" s="20">
        <f t="shared" si="19"/>
        <v>54.089956166654439</v>
      </c>
      <c r="AJ18" s="20">
        <f t="shared" si="20"/>
        <v>53.958557653034241</v>
      </c>
      <c r="AK18" s="20">
        <f t="shared" si="21"/>
        <v>108.04851381968868</v>
      </c>
      <c r="AL18" s="20">
        <f t="shared" si="22"/>
        <v>0.49939194668683978</v>
      </c>
    </row>
    <row r="19" spans="1:38" x14ac:dyDescent="0.25">
      <c r="A19" s="6" t="s">
        <v>65</v>
      </c>
      <c r="B19" s="6">
        <v>4</v>
      </c>
      <c r="C19" s="6">
        <v>1</v>
      </c>
      <c r="D19" s="6">
        <v>0</v>
      </c>
      <c r="E19" s="6">
        <v>61.570439837008628</v>
      </c>
      <c r="G19" s="4">
        <f t="shared" si="5"/>
        <v>16</v>
      </c>
      <c r="H19" s="4">
        <f t="shared" si="6"/>
        <v>1</v>
      </c>
      <c r="I19" s="4">
        <f t="shared" si="7"/>
        <v>0</v>
      </c>
      <c r="J19" s="4">
        <f t="shared" si="8"/>
        <v>3790.9190617226991</v>
      </c>
      <c r="L19" s="5">
        <f t="shared" si="1"/>
        <v>0.10307361440601463</v>
      </c>
      <c r="M19" s="5">
        <f t="shared" si="2"/>
        <v>0.10540925533894598</v>
      </c>
      <c r="N19" s="5">
        <f t="shared" si="3"/>
        <v>0</v>
      </c>
      <c r="O19" s="5">
        <f t="shared" si="4"/>
        <v>0.27789629613388311</v>
      </c>
      <c r="W19" s="20">
        <f t="shared" si="9"/>
        <v>15.794516781812142</v>
      </c>
      <c r="X19" s="20">
        <f t="shared" si="10"/>
        <v>1</v>
      </c>
      <c r="Y19" s="20">
        <f t="shared" si="11"/>
        <v>0</v>
      </c>
      <c r="Z19" s="20">
        <f t="shared" si="12"/>
        <v>3790.9190617226991</v>
      </c>
      <c r="AA19" s="20">
        <f t="shared" si="13"/>
        <v>61.706673695026787</v>
      </c>
      <c r="AC19" s="20">
        <f t="shared" si="14"/>
        <v>14.787021009597945</v>
      </c>
      <c r="AD19" s="20">
        <f t="shared" si="15"/>
        <v>0.80029260043321915</v>
      </c>
      <c r="AE19" s="20">
        <f t="shared" si="16"/>
        <v>1.6447983388704093E-2</v>
      </c>
      <c r="AF19" s="20">
        <f t="shared" si="17"/>
        <v>3735.543516556148</v>
      </c>
      <c r="AG19" s="20">
        <f t="shared" si="18"/>
        <v>61.246610340079783</v>
      </c>
      <c r="AI19" s="20">
        <f t="shared" si="19"/>
        <v>61.706673695026787</v>
      </c>
      <c r="AJ19" s="20">
        <f t="shared" si="20"/>
        <v>61.246610340079783</v>
      </c>
      <c r="AK19" s="20">
        <f t="shared" si="21"/>
        <v>122.95328403510658</v>
      </c>
      <c r="AL19" s="20">
        <f t="shared" si="22"/>
        <v>0.4981291131889749</v>
      </c>
    </row>
    <row r="20" spans="1:38" x14ac:dyDescent="0.25">
      <c r="A20" s="6" t="s">
        <v>66</v>
      </c>
      <c r="B20" s="6">
        <v>4</v>
      </c>
      <c r="C20" s="6">
        <v>1</v>
      </c>
      <c r="D20" s="6">
        <v>100</v>
      </c>
      <c r="E20" s="6">
        <v>0</v>
      </c>
      <c r="G20" s="4">
        <f t="shared" si="5"/>
        <v>16</v>
      </c>
      <c r="H20" s="4">
        <f t="shared" si="6"/>
        <v>1</v>
      </c>
      <c r="I20" s="4">
        <f t="shared" si="7"/>
        <v>10000</v>
      </c>
      <c r="J20" s="4">
        <f t="shared" si="8"/>
        <v>0</v>
      </c>
      <c r="L20" s="5">
        <f t="shared" si="1"/>
        <v>0.10307361440601463</v>
      </c>
      <c r="M20" s="5">
        <f t="shared" si="2"/>
        <v>0.10540925533894598</v>
      </c>
      <c r="N20" s="5">
        <f t="shared" si="3"/>
        <v>0.12824969157352423</v>
      </c>
      <c r="O20" s="5">
        <f t="shared" si="4"/>
        <v>0</v>
      </c>
      <c r="W20" s="20">
        <f t="shared" si="9"/>
        <v>15.794516781812142</v>
      </c>
      <c r="X20" s="20">
        <f t="shared" si="10"/>
        <v>1</v>
      </c>
      <c r="Y20" s="20">
        <f t="shared" si="11"/>
        <v>10000</v>
      </c>
      <c r="Z20" s="20">
        <f t="shared" si="12"/>
        <v>0</v>
      </c>
      <c r="AA20" s="20">
        <f t="shared" si="13"/>
        <v>100.08393735650998</v>
      </c>
      <c r="AC20" s="20">
        <f t="shared" si="14"/>
        <v>14.787021009597945</v>
      </c>
      <c r="AD20" s="20">
        <f t="shared" si="15"/>
        <v>0.80029260043321915</v>
      </c>
      <c r="AE20" s="20">
        <f t="shared" si="16"/>
        <v>9974.3665096686836</v>
      </c>
      <c r="AF20" s="20">
        <f t="shared" si="17"/>
        <v>0.20371406022537725</v>
      </c>
      <c r="AG20" s="20">
        <f t="shared" si="18"/>
        <v>99.950775571472889</v>
      </c>
      <c r="AI20" s="20">
        <f t="shared" si="19"/>
        <v>100.08393735650998</v>
      </c>
      <c r="AJ20" s="20">
        <f t="shared" si="20"/>
        <v>99.950775571472889</v>
      </c>
      <c r="AK20" s="20">
        <f t="shared" si="21"/>
        <v>200.03471292798287</v>
      </c>
      <c r="AL20" s="20">
        <f t="shared" si="22"/>
        <v>0.49966715330782357</v>
      </c>
    </row>
    <row r="21" spans="1:38" x14ac:dyDescent="0.25">
      <c r="A21" s="6" t="s">
        <v>67</v>
      </c>
      <c r="B21" s="6">
        <v>1</v>
      </c>
      <c r="C21" s="6">
        <v>1</v>
      </c>
      <c r="D21" s="6">
        <v>99.860428651326302</v>
      </c>
      <c r="E21" s="6">
        <v>2.0723473953339726E-2</v>
      </c>
      <c r="G21" s="4">
        <f t="shared" si="5"/>
        <v>1</v>
      </c>
      <c r="H21" s="4">
        <f t="shared" si="6"/>
        <v>1</v>
      </c>
      <c r="I21" s="4">
        <f t="shared" si="7"/>
        <v>9972.1052104266309</v>
      </c>
      <c r="J21" s="4">
        <f t="shared" si="8"/>
        <v>4.2946237269475004E-4</v>
      </c>
      <c r="L21" s="5">
        <f t="shared" si="1"/>
        <v>2.5768403601503658E-2</v>
      </c>
      <c r="M21" s="5">
        <f t="shared" si="2"/>
        <v>0.10540925533894598</v>
      </c>
      <c r="N21" s="5">
        <f t="shared" si="3"/>
        <v>0.1280706917493252</v>
      </c>
      <c r="O21" s="5">
        <f t="shared" si="4"/>
        <v>9.353476554504839E-5</v>
      </c>
      <c r="W21" s="20">
        <f t="shared" si="9"/>
        <v>0.94912720342116264</v>
      </c>
      <c r="X21" s="20">
        <f t="shared" si="10"/>
        <v>1</v>
      </c>
      <c r="Y21" s="20">
        <f t="shared" si="11"/>
        <v>9972.1052104266309</v>
      </c>
      <c r="Z21" s="20">
        <f t="shared" si="12"/>
        <v>4.2946237269475004E-4</v>
      </c>
      <c r="AA21" s="20">
        <f t="shared" si="13"/>
        <v>99.870189581738671</v>
      </c>
      <c r="AC21" s="20">
        <f t="shared" si="14"/>
        <v>0.71468353925207562</v>
      </c>
      <c r="AD21" s="20">
        <f t="shared" si="15"/>
        <v>0.80029260043321915</v>
      </c>
      <c r="AE21" s="20">
        <f t="shared" si="16"/>
        <v>9946.5075200601532</v>
      </c>
      <c r="AF21" s="20">
        <f t="shared" si="17"/>
        <v>0.18543656948906231</v>
      </c>
      <c r="AG21" s="20">
        <f t="shared" si="18"/>
        <v>99.740703490447316</v>
      </c>
      <c r="AI21" s="20">
        <f t="shared" si="19"/>
        <v>99.870189581738671</v>
      </c>
      <c r="AJ21" s="20">
        <f t="shared" si="20"/>
        <v>99.740703490447316</v>
      </c>
      <c r="AK21" s="20">
        <f t="shared" si="21"/>
        <v>199.610893072186</v>
      </c>
      <c r="AL21" s="20">
        <f t="shared" si="22"/>
        <v>0.4996756537448972</v>
      </c>
    </row>
    <row r="22" spans="1:38" x14ac:dyDescent="0.25">
      <c r="A22" s="6" t="s">
        <v>68</v>
      </c>
      <c r="B22" s="6">
        <v>1</v>
      </c>
      <c r="C22" s="6">
        <v>1</v>
      </c>
      <c r="D22" s="6">
        <v>99.903373681687441</v>
      </c>
      <c r="E22" s="6">
        <v>1.9724752317034196E-2</v>
      </c>
      <c r="G22" s="4">
        <f t="shared" si="5"/>
        <v>1</v>
      </c>
      <c r="H22" s="4">
        <f t="shared" si="6"/>
        <v>1</v>
      </c>
      <c r="I22" s="4">
        <f t="shared" si="7"/>
        <v>9980.6840729828782</v>
      </c>
      <c r="J22" s="4">
        <f t="shared" si="8"/>
        <v>3.8906585396834587E-4</v>
      </c>
      <c r="L22" s="5">
        <f t="shared" si="1"/>
        <v>2.5768403601503658E-2</v>
      </c>
      <c r="M22" s="5">
        <f t="shared" si="2"/>
        <v>0.10540925533894598</v>
      </c>
      <c r="N22" s="5">
        <f t="shared" si="3"/>
        <v>0.12812576861830952</v>
      </c>
      <c r="O22" s="5">
        <f t="shared" si="4"/>
        <v>8.902706600070871E-5</v>
      </c>
      <c r="W22" s="20">
        <f t="shared" si="9"/>
        <v>0.94912720342116264</v>
      </c>
      <c r="X22" s="20">
        <f t="shared" si="10"/>
        <v>1</v>
      </c>
      <c r="Y22" s="20">
        <f t="shared" si="11"/>
        <v>9980.6840729828782</v>
      </c>
      <c r="Z22" s="20">
        <f t="shared" si="12"/>
        <v>3.8906585396834587E-4</v>
      </c>
      <c r="AA22" s="20">
        <f t="shared" si="13"/>
        <v>99.913130214462569</v>
      </c>
      <c r="AC22" s="20">
        <f t="shared" si="14"/>
        <v>0.71468353925207562</v>
      </c>
      <c r="AD22" s="20">
        <f t="shared" si="15"/>
        <v>0.80029260043321915</v>
      </c>
      <c r="AE22" s="20">
        <f t="shared" si="16"/>
        <v>9955.0753672426054</v>
      </c>
      <c r="AF22" s="20">
        <f t="shared" si="17"/>
        <v>0.18629771287920385</v>
      </c>
      <c r="AG22" s="20">
        <f t="shared" si="18"/>
        <v>99.783649167061284</v>
      </c>
      <c r="AI22" s="20">
        <f t="shared" si="19"/>
        <v>99.913130214462569</v>
      </c>
      <c r="AJ22" s="20">
        <f t="shared" si="20"/>
        <v>99.783649167061284</v>
      </c>
      <c r="AK22" s="20">
        <f t="shared" si="21"/>
        <v>199.69677938152387</v>
      </c>
      <c r="AL22" s="20">
        <f t="shared" si="22"/>
        <v>0.49967580586977339</v>
      </c>
    </row>
    <row r="23" spans="1:38" x14ac:dyDescent="0.25">
      <c r="A23" s="6" t="s">
        <v>69</v>
      </c>
      <c r="B23" s="6">
        <v>1</v>
      </c>
      <c r="C23" s="6">
        <v>1</v>
      </c>
      <c r="D23" s="6">
        <v>99.920601629913705</v>
      </c>
      <c r="E23" s="6">
        <v>1.3732422499201024E-2</v>
      </c>
      <c r="G23" s="4">
        <f t="shared" si="5"/>
        <v>1</v>
      </c>
      <c r="H23" s="4">
        <f t="shared" si="6"/>
        <v>1</v>
      </c>
      <c r="I23" s="4">
        <f t="shared" si="7"/>
        <v>9984.1266300839125</v>
      </c>
      <c r="J23" s="4">
        <f t="shared" si="8"/>
        <v>1.8857942769656249E-4</v>
      </c>
      <c r="L23" s="5">
        <f t="shared" si="1"/>
        <v>2.5768403601503658E-2</v>
      </c>
      <c r="M23" s="5">
        <f t="shared" si="2"/>
        <v>0.10540925533894598</v>
      </c>
      <c r="N23" s="5">
        <f t="shared" si="3"/>
        <v>0.12814786340877415</v>
      </c>
      <c r="O23" s="5">
        <f t="shared" si="4"/>
        <v>6.1980868734670626E-5</v>
      </c>
      <c r="W23" s="20">
        <f t="shared" si="9"/>
        <v>0.94912720342116264</v>
      </c>
      <c r="X23" s="20">
        <f t="shared" si="10"/>
        <v>1</v>
      </c>
      <c r="Y23" s="20">
        <f t="shared" si="11"/>
        <v>9984.1266300839125</v>
      </c>
      <c r="Z23" s="20">
        <f t="shared" si="12"/>
        <v>1.8857942769656249E-4</v>
      </c>
      <c r="AA23" s="20">
        <f t="shared" si="13"/>
        <v>99.930355477536267</v>
      </c>
      <c r="AC23" s="20">
        <f t="shared" si="14"/>
        <v>0.71468353925207562</v>
      </c>
      <c r="AD23" s="20">
        <f t="shared" si="15"/>
        <v>0.80029260043321915</v>
      </c>
      <c r="AE23" s="20">
        <f t="shared" si="16"/>
        <v>9958.5135053855465</v>
      </c>
      <c r="AF23" s="20">
        <f t="shared" si="17"/>
        <v>0.19150646590613968</v>
      </c>
      <c r="AG23" s="20">
        <f t="shared" si="18"/>
        <v>99.800901739368754</v>
      </c>
      <c r="AI23" s="20">
        <f t="shared" si="19"/>
        <v>99.930355477536267</v>
      </c>
      <c r="AJ23" s="20">
        <f t="shared" si="20"/>
        <v>99.800901739368754</v>
      </c>
      <c r="AK23" s="20">
        <f t="shared" si="21"/>
        <v>199.73125721690502</v>
      </c>
      <c r="AL23" s="20">
        <f t="shared" si="22"/>
        <v>0.49967593019747797</v>
      </c>
    </row>
    <row r="24" spans="1:38" x14ac:dyDescent="0.25">
      <c r="A24" s="6" t="s">
        <v>70</v>
      </c>
      <c r="B24" s="6">
        <v>1</v>
      </c>
      <c r="C24" s="6">
        <v>1</v>
      </c>
      <c r="D24" s="6">
        <v>0</v>
      </c>
      <c r="E24" s="6">
        <v>3.4955257270693511E-3</v>
      </c>
      <c r="G24" s="4">
        <f t="shared" si="5"/>
        <v>1</v>
      </c>
      <c r="H24" s="4">
        <f t="shared" si="6"/>
        <v>1</v>
      </c>
      <c r="I24" s="4">
        <f t="shared" si="7"/>
        <v>0</v>
      </c>
      <c r="J24" s="4">
        <f t="shared" si="8"/>
        <v>1.2218700108603716E-5</v>
      </c>
      <c r="L24" s="5">
        <f t="shared" si="1"/>
        <v>2.5768403601503658E-2</v>
      </c>
      <c r="M24" s="5">
        <f t="shared" si="2"/>
        <v>0.10540925533894598</v>
      </c>
      <c r="N24" s="5">
        <f t="shared" si="3"/>
        <v>0</v>
      </c>
      <c r="O24" s="5">
        <f t="shared" si="4"/>
        <v>1.5776948405188886E-5</v>
      </c>
      <c r="W24" s="20">
        <f t="shared" si="9"/>
        <v>0.94912720342116264</v>
      </c>
      <c r="X24" s="20">
        <f t="shared" si="10"/>
        <v>1</v>
      </c>
      <c r="Y24" s="20">
        <f t="shared" si="11"/>
        <v>0</v>
      </c>
      <c r="Z24" s="20">
        <f t="shared" si="12"/>
        <v>1.2218700108603716E-5</v>
      </c>
      <c r="AA24" s="20">
        <f t="shared" si="13"/>
        <v>1.3961158340629445</v>
      </c>
      <c r="AC24" s="20">
        <f t="shared" si="14"/>
        <v>0.71468353925207562</v>
      </c>
      <c r="AD24" s="20">
        <f t="shared" si="15"/>
        <v>0.80029260043321915</v>
      </c>
      <c r="AE24" s="20">
        <f t="shared" si="16"/>
        <v>1.6447983388704093E-2</v>
      </c>
      <c r="AF24" s="20">
        <f t="shared" si="17"/>
        <v>0.20057088924444808</v>
      </c>
      <c r="AG24" s="20">
        <f t="shared" si="18"/>
        <v>1.3160528151705944</v>
      </c>
      <c r="AI24" s="20">
        <f t="shared" si="19"/>
        <v>1.3961158340629445</v>
      </c>
      <c r="AJ24" s="20">
        <f t="shared" si="20"/>
        <v>1.3160528151705944</v>
      </c>
      <c r="AK24" s="20">
        <f t="shared" si="21"/>
        <v>2.7121686492335391</v>
      </c>
      <c r="AL24" s="20">
        <f t="shared" si="22"/>
        <v>0.48524003680320982</v>
      </c>
    </row>
    <row r="25" spans="1:38" x14ac:dyDescent="0.25">
      <c r="A25" s="6" t="s">
        <v>24</v>
      </c>
      <c r="B25" s="6">
        <v>1</v>
      </c>
      <c r="C25" s="6">
        <v>1</v>
      </c>
      <c r="D25" s="6">
        <v>0</v>
      </c>
      <c r="E25" s="6">
        <v>1.2484020453819111E-3</v>
      </c>
      <c r="G25" s="4">
        <f t="shared" si="5"/>
        <v>1</v>
      </c>
      <c r="H25" s="4">
        <f t="shared" si="6"/>
        <v>1</v>
      </c>
      <c r="I25" s="4">
        <f t="shared" si="7"/>
        <v>0</v>
      </c>
      <c r="J25" s="4">
        <f t="shared" si="8"/>
        <v>1.5585076669137394E-6</v>
      </c>
      <c r="L25" s="5">
        <f t="shared" si="1"/>
        <v>2.5768403601503658E-2</v>
      </c>
      <c r="M25" s="5">
        <f t="shared" si="2"/>
        <v>0.10540925533894598</v>
      </c>
      <c r="N25" s="5">
        <f t="shared" si="3"/>
        <v>0</v>
      </c>
      <c r="O25" s="5">
        <f t="shared" si="4"/>
        <v>5.6346244304246016E-6</v>
      </c>
      <c r="W25" s="20">
        <f t="shared" si="9"/>
        <v>0.94912720342116264</v>
      </c>
      <c r="X25" s="20">
        <f t="shared" si="10"/>
        <v>1</v>
      </c>
      <c r="Y25" s="20">
        <f t="shared" si="11"/>
        <v>0</v>
      </c>
      <c r="Z25" s="20">
        <f t="shared" si="12"/>
        <v>1.5585076669137394E-6</v>
      </c>
      <c r="AA25" s="20">
        <f t="shared" si="13"/>
        <v>1.3961120162540073</v>
      </c>
      <c r="AC25" s="20">
        <f t="shared" si="14"/>
        <v>0.71468353925207562</v>
      </c>
      <c r="AD25" s="20">
        <f t="shared" si="15"/>
        <v>0.80029260043321915</v>
      </c>
      <c r="AE25" s="20">
        <f t="shared" si="16"/>
        <v>1.6447983388704093E-2</v>
      </c>
      <c r="AF25" s="20">
        <f t="shared" si="17"/>
        <v>0.20258869384695924</v>
      </c>
      <c r="AG25" s="20">
        <f t="shared" si="18"/>
        <v>1.3168192043408837</v>
      </c>
      <c r="AI25" s="20">
        <f t="shared" si="19"/>
        <v>1.3961120162540073</v>
      </c>
      <c r="AJ25" s="20">
        <f t="shared" si="20"/>
        <v>1.3168192043408837</v>
      </c>
      <c r="AK25" s="20">
        <f t="shared" si="21"/>
        <v>2.712931220594891</v>
      </c>
      <c r="AL25" s="20">
        <f t="shared" si="22"/>
        <v>0.48538613671603953</v>
      </c>
    </row>
    <row r="26" spans="1:38" x14ac:dyDescent="0.25">
      <c r="A26" s="6" t="s">
        <v>71</v>
      </c>
      <c r="B26" s="6">
        <v>4</v>
      </c>
      <c r="C26" s="6">
        <v>1</v>
      </c>
      <c r="D26" s="6">
        <v>96.333193512304248</v>
      </c>
      <c r="E26" s="6">
        <v>0.57776046660274849</v>
      </c>
      <c r="G26" s="4">
        <f t="shared" si="5"/>
        <v>16</v>
      </c>
      <c r="H26" s="4">
        <f t="shared" si="6"/>
        <v>1</v>
      </c>
      <c r="I26" s="4">
        <f t="shared" si="7"/>
        <v>9280.0841722790574</v>
      </c>
      <c r="J26" s="4">
        <f t="shared" si="8"/>
        <v>0.33380715676902567</v>
      </c>
      <c r="L26" s="5">
        <f t="shared" si="1"/>
        <v>0.10307361440601463</v>
      </c>
      <c r="M26" s="5">
        <f t="shared" si="2"/>
        <v>0.10540925533894598</v>
      </c>
      <c r="N26" s="5">
        <f t="shared" si="3"/>
        <v>0.12354702356245645</v>
      </c>
      <c r="O26" s="5">
        <f t="shared" si="4"/>
        <v>2.6077041864005059E-3</v>
      </c>
      <c r="W26" s="20">
        <f t="shared" si="9"/>
        <v>15.794516781812142</v>
      </c>
      <c r="X26" s="20">
        <f t="shared" si="10"/>
        <v>1</v>
      </c>
      <c r="Y26" s="20">
        <f t="shared" si="11"/>
        <v>9280.0841722790574</v>
      </c>
      <c r="Z26" s="20">
        <f t="shared" si="12"/>
        <v>0.33380715676902567</v>
      </c>
      <c r="AA26" s="20">
        <f t="shared" si="13"/>
        <v>96.422053992941045</v>
      </c>
      <c r="AC26" s="20">
        <f t="shared" si="14"/>
        <v>14.787021009597945</v>
      </c>
      <c r="AD26" s="20">
        <f t="shared" si="15"/>
        <v>0.80029260043321915</v>
      </c>
      <c r="AE26" s="20">
        <f t="shared" si="16"/>
        <v>9255.3912155499529</v>
      </c>
      <c r="AF26" s="20">
        <f t="shared" si="17"/>
        <v>1.5980379714301753E-2</v>
      </c>
      <c r="AG26" s="20">
        <f t="shared" si="18"/>
        <v>96.286003705313775</v>
      </c>
      <c r="AI26" s="20">
        <f t="shared" si="19"/>
        <v>96.422053992941045</v>
      </c>
      <c r="AJ26" s="20">
        <f t="shared" si="20"/>
        <v>96.286003705313775</v>
      </c>
      <c r="AK26" s="20">
        <f t="shared" si="21"/>
        <v>192.70805769825483</v>
      </c>
      <c r="AL26" s="20">
        <f t="shared" si="22"/>
        <v>0.4996470041542313</v>
      </c>
    </row>
    <row r="27" spans="1:38" x14ac:dyDescent="0.25">
      <c r="A27" s="6" t="s">
        <v>72</v>
      </c>
      <c r="B27" s="6">
        <v>1</v>
      </c>
      <c r="C27" s="6">
        <v>1</v>
      </c>
      <c r="D27" s="6">
        <v>92.906080217321829</v>
      </c>
      <c r="E27" s="6">
        <v>3.1210051134547778E-2</v>
      </c>
      <c r="G27" s="4">
        <f t="shared" si="5"/>
        <v>1</v>
      </c>
      <c r="H27" s="4">
        <f t="shared" si="6"/>
        <v>1</v>
      </c>
      <c r="I27" s="4">
        <f t="shared" si="7"/>
        <v>8631.5397413474384</v>
      </c>
      <c r="J27" s="4">
        <f t="shared" si="8"/>
        <v>9.7406729182108705E-4</v>
      </c>
      <c r="L27" s="5">
        <f t="shared" si="1"/>
        <v>2.5768403601503658E-2</v>
      </c>
      <c r="M27" s="5">
        <f t="shared" si="2"/>
        <v>0.10540925533894598</v>
      </c>
      <c r="N27" s="5">
        <f t="shared" si="3"/>
        <v>0.11915176133176625</v>
      </c>
      <c r="O27" s="5">
        <f t="shared" si="4"/>
        <v>1.4086561076061504E-4</v>
      </c>
      <c r="W27" s="20">
        <f t="shared" si="9"/>
        <v>0.94912720342116264</v>
      </c>
      <c r="X27" s="20">
        <f t="shared" si="10"/>
        <v>1</v>
      </c>
      <c r="Y27" s="20">
        <f t="shared" si="11"/>
        <v>8631.5397413474384</v>
      </c>
      <c r="Z27" s="20">
        <f t="shared" si="12"/>
        <v>9.7406729182108705E-4</v>
      </c>
      <c r="AA27" s="20">
        <f t="shared" si="13"/>
        <v>92.916574638856289</v>
      </c>
      <c r="AC27" s="20">
        <f t="shared" si="14"/>
        <v>0.71468353925207562</v>
      </c>
      <c r="AD27" s="20">
        <f t="shared" si="15"/>
        <v>0.80029260043321915</v>
      </c>
      <c r="AE27" s="20">
        <f t="shared" si="16"/>
        <v>8607.7258370644722</v>
      </c>
      <c r="AF27" s="20">
        <f t="shared" si="17"/>
        <v>0.17651500536507533</v>
      </c>
      <c r="AG27" s="20">
        <f t="shared" si="18"/>
        <v>92.786945893318006</v>
      </c>
      <c r="AI27" s="20">
        <f t="shared" si="19"/>
        <v>92.916574638856289</v>
      </c>
      <c r="AJ27" s="20">
        <f t="shared" si="20"/>
        <v>92.786945893318006</v>
      </c>
      <c r="AK27" s="20">
        <f t="shared" si="21"/>
        <v>185.70352053217431</v>
      </c>
      <c r="AL27" s="20">
        <f t="shared" si="22"/>
        <v>0.49965097929978169</v>
      </c>
    </row>
    <row r="28" spans="1:38" x14ac:dyDescent="0.25">
      <c r="A28" s="6" t="s">
        <v>14</v>
      </c>
      <c r="B28" s="6">
        <v>5</v>
      </c>
      <c r="C28" s="6">
        <v>1</v>
      </c>
      <c r="D28" s="6">
        <v>0</v>
      </c>
      <c r="E28" s="6">
        <v>41.776526046660273</v>
      </c>
      <c r="G28" s="4">
        <f t="shared" si="5"/>
        <v>25</v>
      </c>
      <c r="H28" s="4">
        <f t="shared" si="6"/>
        <v>1</v>
      </c>
      <c r="I28" s="4">
        <f t="shared" si="7"/>
        <v>0</v>
      </c>
      <c r="J28" s="4">
        <f t="shared" si="8"/>
        <v>1745.2781285272843</v>
      </c>
      <c r="L28" s="5">
        <f t="shared" si="1"/>
        <v>0.12884201800751829</v>
      </c>
      <c r="M28" s="5">
        <f t="shared" si="2"/>
        <v>0.10540925533894598</v>
      </c>
      <c r="N28" s="5">
        <f t="shared" si="3"/>
        <v>0</v>
      </c>
      <c r="O28" s="5">
        <f t="shared" si="4"/>
        <v>0.18855707193972887</v>
      </c>
      <c r="W28" s="20">
        <f t="shared" si="9"/>
        <v>24.742979974609135</v>
      </c>
      <c r="X28" s="20">
        <f t="shared" si="10"/>
        <v>1</v>
      </c>
      <c r="Y28" s="20">
        <f t="shared" si="11"/>
        <v>0</v>
      </c>
      <c r="Z28" s="20">
        <f t="shared" si="12"/>
        <v>1745.2781285272843</v>
      </c>
      <c r="AA28" s="20">
        <f t="shared" si="13"/>
        <v>42.083501618827938</v>
      </c>
      <c r="AC28" s="20">
        <f t="shared" si="14"/>
        <v>23.477800166379897</v>
      </c>
      <c r="AD28" s="20">
        <f t="shared" si="15"/>
        <v>0.80029260043321915</v>
      </c>
      <c r="AE28" s="20">
        <f t="shared" si="16"/>
        <v>1.6447983388704093E-2</v>
      </c>
      <c r="AF28" s="20">
        <f t="shared" si="17"/>
        <v>1707.7704281995639</v>
      </c>
      <c r="AG28" s="20">
        <f t="shared" si="18"/>
        <v>41.618084638168604</v>
      </c>
      <c r="AI28" s="20">
        <f t="shared" si="19"/>
        <v>42.083501618827938</v>
      </c>
      <c r="AJ28" s="20">
        <f t="shared" si="20"/>
        <v>41.618084638168604</v>
      </c>
      <c r="AK28" s="20">
        <f t="shared" si="21"/>
        <v>83.701586256996535</v>
      </c>
      <c r="AL28" s="20">
        <f t="shared" si="22"/>
        <v>0.49721978398814143</v>
      </c>
    </row>
    <row r="29" spans="1:38" x14ac:dyDescent="0.25">
      <c r="A29" s="6" t="s">
        <v>15</v>
      </c>
      <c r="B29" s="6">
        <v>6</v>
      </c>
      <c r="C29" s="6">
        <v>0</v>
      </c>
      <c r="D29" s="6">
        <v>0</v>
      </c>
      <c r="E29" s="6">
        <v>25.243688079258547</v>
      </c>
      <c r="G29" s="4">
        <f t="shared" si="5"/>
        <v>36</v>
      </c>
      <c r="H29" s="4">
        <f t="shared" si="6"/>
        <v>0</v>
      </c>
      <c r="I29" s="4">
        <f t="shared" si="7"/>
        <v>0</v>
      </c>
      <c r="J29" s="4">
        <f t="shared" si="8"/>
        <v>637.24378784290002</v>
      </c>
      <c r="L29" s="5">
        <f t="shared" si="1"/>
        <v>0.15461042160902194</v>
      </c>
      <c r="M29" s="5">
        <f t="shared" si="2"/>
        <v>0</v>
      </c>
      <c r="N29" s="5">
        <f t="shared" si="3"/>
        <v>0</v>
      </c>
      <c r="O29" s="5">
        <f t="shared" si="4"/>
        <v>0.11393661368272978</v>
      </c>
      <c r="W29" s="20">
        <f t="shared" si="9"/>
        <v>35.691443167406128</v>
      </c>
      <c r="X29" s="20">
        <f t="shared" si="10"/>
        <v>0</v>
      </c>
      <c r="Y29" s="20">
        <f t="shared" si="11"/>
        <v>0</v>
      </c>
      <c r="Z29" s="20">
        <f t="shared" si="12"/>
        <v>637.24378784290002</v>
      </c>
      <c r="AA29" s="20">
        <f t="shared" si="13"/>
        <v>25.940995181571314</v>
      </c>
      <c r="AC29" s="20">
        <f t="shared" si="14"/>
        <v>34.16857932316185</v>
      </c>
      <c r="AD29" s="20">
        <f t="shared" si="15"/>
        <v>1.1111111111111112E-2</v>
      </c>
      <c r="AE29" s="20">
        <f t="shared" si="16"/>
        <v>1.6447983388704093E-2</v>
      </c>
      <c r="AF29" s="20">
        <f t="shared" si="17"/>
        <v>614.6601791665795</v>
      </c>
      <c r="AG29" s="20">
        <f t="shared" si="18"/>
        <v>25.472658235532489</v>
      </c>
      <c r="AI29" s="20">
        <f t="shared" si="19"/>
        <v>25.940995181571314</v>
      </c>
      <c r="AJ29" s="20">
        <f t="shared" si="20"/>
        <v>25.472658235532489</v>
      </c>
      <c r="AK29" s="20">
        <f t="shared" si="21"/>
        <v>51.413653417103802</v>
      </c>
      <c r="AL29" s="20">
        <f t="shared" si="22"/>
        <v>0.49544540297263701</v>
      </c>
    </row>
    <row r="30" spans="1:38" x14ac:dyDescent="0.25">
      <c r="A30" s="6" t="s">
        <v>16</v>
      </c>
      <c r="B30" s="6">
        <v>6</v>
      </c>
      <c r="C30" s="6">
        <v>0</v>
      </c>
      <c r="D30" s="6">
        <v>99.998252237136469</v>
      </c>
      <c r="E30" s="6">
        <v>2.4968040907638221E-4</v>
      </c>
      <c r="G30" s="4">
        <f t="shared" si="5"/>
        <v>36</v>
      </c>
      <c r="H30" s="4">
        <f t="shared" si="6"/>
        <v>0</v>
      </c>
      <c r="I30" s="4">
        <f t="shared" si="7"/>
        <v>9999.6504504819695</v>
      </c>
      <c r="J30" s="4">
        <f t="shared" si="8"/>
        <v>6.2340306676549566E-8</v>
      </c>
      <c r="L30" s="5">
        <f t="shared" si="1"/>
        <v>0.15461042160902194</v>
      </c>
      <c r="M30" s="5">
        <f t="shared" si="2"/>
        <v>0</v>
      </c>
      <c r="N30" s="5">
        <f t="shared" si="3"/>
        <v>0.12824745007304231</v>
      </c>
      <c r="O30" s="5">
        <f t="shared" si="4"/>
        <v>1.1269248860849202E-6</v>
      </c>
      <c r="W30" s="20">
        <f t="shared" si="9"/>
        <v>35.691443167406128</v>
      </c>
      <c r="X30" s="20">
        <f t="shared" si="10"/>
        <v>0</v>
      </c>
      <c r="Y30" s="20">
        <f t="shared" si="11"/>
        <v>9999.6504504819695</v>
      </c>
      <c r="Z30" s="20">
        <f t="shared" si="12"/>
        <v>6.2340306676549566E-8</v>
      </c>
      <c r="AA30" s="20">
        <f t="shared" si="13"/>
        <v>100.17655361266786</v>
      </c>
      <c r="AC30" s="20">
        <f t="shared" si="14"/>
        <v>34.16857932316185</v>
      </c>
      <c r="AD30" s="20">
        <f t="shared" si="15"/>
        <v>1.1111111111111112E-2</v>
      </c>
      <c r="AE30" s="20">
        <f t="shared" si="16"/>
        <v>9974.0174084507489</v>
      </c>
      <c r="AF30" s="20">
        <f t="shared" si="17"/>
        <v>0.20348873758846697</v>
      </c>
      <c r="AG30" s="20">
        <f t="shared" si="18"/>
        <v>100.04199412058223</v>
      </c>
      <c r="AI30" s="20">
        <f t="shared" si="19"/>
        <v>100.17655361266786</v>
      </c>
      <c r="AJ30" s="20">
        <f t="shared" si="20"/>
        <v>100.04199412058223</v>
      </c>
      <c r="AK30" s="20">
        <f t="shared" si="21"/>
        <v>200.21854773325009</v>
      </c>
      <c r="AL30" s="20">
        <f t="shared" si="22"/>
        <v>0.49966396846443789</v>
      </c>
    </row>
    <row r="31" spans="1:38" x14ac:dyDescent="0.25">
      <c r="A31" s="6" t="s">
        <v>73</v>
      </c>
      <c r="B31" s="6">
        <v>2</v>
      </c>
      <c r="C31" s="6">
        <v>1</v>
      </c>
      <c r="D31" s="6">
        <v>0</v>
      </c>
      <c r="E31" s="6">
        <v>4.9936081815276441E-4</v>
      </c>
      <c r="G31" s="4">
        <f t="shared" si="5"/>
        <v>4</v>
      </c>
      <c r="H31" s="4">
        <f t="shared" si="6"/>
        <v>1</v>
      </c>
      <c r="I31" s="4">
        <f t="shared" si="7"/>
        <v>0</v>
      </c>
      <c r="J31" s="4">
        <f t="shared" si="8"/>
        <v>2.4936122670619827E-7</v>
      </c>
      <c r="L31" s="5">
        <f t="shared" si="1"/>
        <v>5.1536807203007316E-2</v>
      </c>
      <c r="M31" s="5">
        <f t="shared" si="2"/>
        <v>0.10540925533894598</v>
      </c>
      <c r="N31" s="5">
        <f t="shared" si="3"/>
        <v>0</v>
      </c>
      <c r="O31" s="5">
        <f t="shared" si="4"/>
        <v>2.2538497721698403E-6</v>
      </c>
      <c r="W31" s="20">
        <f t="shared" si="9"/>
        <v>3.8975903962181557</v>
      </c>
      <c r="X31" s="20">
        <f t="shared" si="10"/>
        <v>1</v>
      </c>
      <c r="Y31" s="20">
        <f t="shared" si="11"/>
        <v>0</v>
      </c>
      <c r="Z31" s="20">
        <f t="shared" si="12"/>
        <v>2.4936122670619827E-7</v>
      </c>
      <c r="AA31" s="20">
        <f t="shared" si="13"/>
        <v>2.2130500775127939</v>
      </c>
      <c r="AC31" s="20">
        <f t="shared" si="14"/>
        <v>3.4054626960340322</v>
      </c>
      <c r="AD31" s="20">
        <f t="shared" si="15"/>
        <v>0.80029260043321915</v>
      </c>
      <c r="AE31" s="20">
        <f t="shared" si="16"/>
        <v>1.6447983388704093E-2</v>
      </c>
      <c r="AF31" s="20">
        <f t="shared" si="17"/>
        <v>0.20326353963216998</v>
      </c>
      <c r="AG31" s="20">
        <f t="shared" si="18"/>
        <v>2.1036793528216524</v>
      </c>
      <c r="AI31" s="20">
        <f t="shared" si="19"/>
        <v>2.2130500775127939</v>
      </c>
      <c r="AJ31" s="20">
        <f t="shared" si="20"/>
        <v>2.1036793528216524</v>
      </c>
      <c r="AK31" s="20">
        <f t="shared" si="21"/>
        <v>4.3167294303344459</v>
      </c>
      <c r="AL31" s="20">
        <f t="shared" si="22"/>
        <v>0.48733176048485077</v>
      </c>
    </row>
    <row r="32" spans="1:38" x14ac:dyDescent="0.25">
      <c r="A32" s="6" t="s">
        <v>74</v>
      </c>
      <c r="B32" s="6">
        <v>5</v>
      </c>
      <c r="C32" s="6">
        <v>1</v>
      </c>
      <c r="D32" s="6">
        <v>13.693722035794185</v>
      </c>
      <c r="E32" s="6">
        <v>60.349252956216048</v>
      </c>
      <c r="G32" s="4">
        <f t="shared" si="5"/>
        <v>25</v>
      </c>
      <c r="H32" s="4">
        <f t="shared" si="6"/>
        <v>1</v>
      </c>
      <c r="I32" s="4">
        <f t="shared" si="7"/>
        <v>187.51802319359524</v>
      </c>
      <c r="J32" s="4">
        <f t="shared" si="8"/>
        <v>3642.0323323733514</v>
      </c>
      <c r="L32" s="5">
        <f t="shared" si="1"/>
        <v>0.12884201800751829</v>
      </c>
      <c r="M32" s="5">
        <f t="shared" si="2"/>
        <v>0.10540925533894598</v>
      </c>
      <c r="N32" s="5">
        <f t="shared" si="3"/>
        <v>1.7562156275841765E-2</v>
      </c>
      <c r="O32" s="5">
        <f t="shared" si="4"/>
        <v>0.27238450651604179</v>
      </c>
      <c r="W32" s="20">
        <f t="shared" si="9"/>
        <v>24.742979974609135</v>
      </c>
      <c r="X32" s="20">
        <f t="shared" si="10"/>
        <v>1</v>
      </c>
      <c r="Y32" s="20">
        <f t="shared" si="11"/>
        <v>187.51802319359524</v>
      </c>
      <c r="Z32" s="20">
        <f t="shared" si="12"/>
        <v>3642.0323323733514</v>
      </c>
      <c r="AA32" s="20">
        <f t="shared" si="13"/>
        <v>62.091008491902883</v>
      </c>
      <c r="AC32" s="20">
        <f t="shared" si="14"/>
        <v>23.477800166379897</v>
      </c>
      <c r="AD32" s="20">
        <f t="shared" si="15"/>
        <v>0.80029260043321915</v>
      </c>
      <c r="AE32" s="20">
        <f t="shared" si="16"/>
        <v>184.02203992181558</v>
      </c>
      <c r="AF32" s="20">
        <f t="shared" si="17"/>
        <v>3587.7591451303683</v>
      </c>
      <c r="AG32" s="20">
        <f t="shared" si="18"/>
        <v>61.612168260977448</v>
      </c>
      <c r="AI32" s="20">
        <f t="shared" si="19"/>
        <v>62.091008491902883</v>
      </c>
      <c r="AJ32" s="20">
        <f t="shared" si="20"/>
        <v>61.612168260977448</v>
      </c>
      <c r="AK32" s="20">
        <f t="shared" si="21"/>
        <v>123.70317675288032</v>
      </c>
      <c r="AL32" s="20">
        <f t="shared" si="22"/>
        <v>0.49806455968434021</v>
      </c>
    </row>
    <row r="33" spans="1:38" x14ac:dyDescent="0.25">
      <c r="A33" s="6" t="s">
        <v>75</v>
      </c>
      <c r="B33" s="6">
        <v>5</v>
      </c>
      <c r="C33" s="6">
        <v>1</v>
      </c>
      <c r="D33" s="6">
        <v>13.643536273569831</v>
      </c>
      <c r="E33" s="6">
        <v>59.707823985298816</v>
      </c>
      <c r="G33" s="4">
        <f t="shared" si="5"/>
        <v>25</v>
      </c>
      <c r="H33" s="4">
        <f t="shared" si="6"/>
        <v>1</v>
      </c>
      <c r="I33" s="4">
        <f t="shared" si="7"/>
        <v>186.14608204821576</v>
      </c>
      <c r="J33" s="4">
        <f t="shared" si="8"/>
        <v>3565.0242450594246</v>
      </c>
      <c r="L33" s="5">
        <f t="shared" si="1"/>
        <v>0.12884201800751829</v>
      </c>
      <c r="M33" s="5">
        <f t="shared" si="2"/>
        <v>0.10540925533894598</v>
      </c>
      <c r="N33" s="5">
        <f t="shared" si="3"/>
        <v>1.7497793190575209E-2</v>
      </c>
      <c r="O33" s="5">
        <f t="shared" si="4"/>
        <v>0.26948943648368962</v>
      </c>
      <c r="W33" s="20">
        <f t="shared" si="9"/>
        <v>24.742979974609135</v>
      </c>
      <c r="X33" s="20">
        <f t="shared" si="10"/>
        <v>1</v>
      </c>
      <c r="Y33" s="20">
        <f t="shared" si="11"/>
        <v>186.14608204821576</v>
      </c>
      <c r="Z33" s="20">
        <f t="shared" si="12"/>
        <v>3565.0242450594246</v>
      </c>
      <c r="AA33" s="20">
        <f t="shared" si="13"/>
        <v>61.456596937043706</v>
      </c>
      <c r="AC33" s="20">
        <f t="shared" si="14"/>
        <v>23.477800166379897</v>
      </c>
      <c r="AD33" s="20">
        <f t="shared" si="15"/>
        <v>0.80029260043321915</v>
      </c>
      <c r="AE33" s="20">
        <f t="shared" si="16"/>
        <v>182.66297139348941</v>
      </c>
      <c r="AF33" s="20">
        <f t="shared" si="17"/>
        <v>3511.330071822912</v>
      </c>
      <c r="AG33" s="20">
        <f t="shared" si="18"/>
        <v>60.977628159704722</v>
      </c>
      <c r="AI33" s="20">
        <f t="shared" si="19"/>
        <v>61.456596937043706</v>
      </c>
      <c r="AJ33" s="20">
        <f t="shared" si="20"/>
        <v>60.977628159704722</v>
      </c>
      <c r="AK33" s="20">
        <f t="shared" si="21"/>
        <v>122.43422509674843</v>
      </c>
      <c r="AL33" s="20">
        <f t="shared" si="22"/>
        <v>0.49804397513456511</v>
      </c>
    </row>
    <row r="34" spans="1:38" x14ac:dyDescent="0.25">
      <c r="A34" s="6" t="s">
        <v>76</v>
      </c>
      <c r="B34" s="6">
        <v>5</v>
      </c>
      <c r="C34" s="6">
        <v>1</v>
      </c>
      <c r="D34" s="6">
        <v>17.424946069031638</v>
      </c>
      <c r="E34" s="6">
        <v>56.160364733141577</v>
      </c>
      <c r="G34" s="4">
        <f t="shared" si="5"/>
        <v>25</v>
      </c>
      <c r="H34" s="4">
        <f t="shared" si="6"/>
        <v>1</v>
      </c>
      <c r="I34" s="4">
        <f t="shared" si="7"/>
        <v>303.6287455086611</v>
      </c>
      <c r="J34" s="4">
        <f t="shared" si="8"/>
        <v>3153.9865669594924</v>
      </c>
      <c r="L34" s="5">
        <f t="shared" si="1"/>
        <v>0.12884201800751829</v>
      </c>
      <c r="M34" s="5">
        <f t="shared" si="2"/>
        <v>0.10540925533894598</v>
      </c>
      <c r="N34" s="5">
        <f t="shared" si="3"/>
        <v>2.2347439590386008E-2</v>
      </c>
      <c r="O34" s="5">
        <f t="shared" si="4"/>
        <v>0.25347808770219504</v>
      </c>
      <c r="W34" s="20">
        <f t="shared" si="9"/>
        <v>24.742979974609135</v>
      </c>
      <c r="X34" s="20">
        <f t="shared" si="10"/>
        <v>1</v>
      </c>
      <c r="Y34" s="20">
        <f t="shared" si="11"/>
        <v>303.6287455086611</v>
      </c>
      <c r="Z34" s="20">
        <f t="shared" si="12"/>
        <v>3153.9865669594924</v>
      </c>
      <c r="AA34" s="20">
        <f t="shared" si="13"/>
        <v>59.019982145395154</v>
      </c>
      <c r="AC34" s="20">
        <f t="shared" si="14"/>
        <v>23.477800166379897</v>
      </c>
      <c r="AD34" s="20">
        <f t="shared" si="15"/>
        <v>0.80029260043321915</v>
      </c>
      <c r="AE34" s="20">
        <f t="shared" si="16"/>
        <v>299.17570557397255</v>
      </c>
      <c r="AF34" s="20">
        <f t="shared" si="17"/>
        <v>3103.4946634792786</v>
      </c>
      <c r="AG34" s="20">
        <f t="shared" si="18"/>
        <v>58.54014401946808</v>
      </c>
      <c r="AI34" s="20">
        <f t="shared" si="19"/>
        <v>59.019982145395154</v>
      </c>
      <c r="AJ34" s="20">
        <f t="shared" si="20"/>
        <v>58.54014401946808</v>
      </c>
      <c r="AK34" s="20">
        <f t="shared" si="21"/>
        <v>117.56012616486323</v>
      </c>
      <c r="AL34" s="20">
        <f t="shared" si="22"/>
        <v>0.49795917994654854</v>
      </c>
    </row>
    <row r="35" spans="1:38" x14ac:dyDescent="0.25">
      <c r="A35" s="6" t="s">
        <v>26</v>
      </c>
      <c r="B35" s="6">
        <v>5</v>
      </c>
      <c r="C35" s="6">
        <v>1</v>
      </c>
      <c r="D35" s="6">
        <v>0</v>
      </c>
      <c r="E35" s="6">
        <v>90.449724352828369</v>
      </c>
      <c r="G35" s="4">
        <f t="shared" si="5"/>
        <v>25</v>
      </c>
      <c r="H35" s="4">
        <f t="shared" si="6"/>
        <v>1</v>
      </c>
      <c r="I35" s="4">
        <f t="shared" si="7"/>
        <v>0</v>
      </c>
      <c r="J35" s="4">
        <f t="shared" si="8"/>
        <v>8181.1526355026335</v>
      </c>
      <c r="L35" s="5">
        <f t="shared" si="1"/>
        <v>0.12884201800751829</v>
      </c>
      <c r="M35" s="5">
        <f t="shared" si="2"/>
        <v>0.10540925533894598</v>
      </c>
      <c r="N35" s="5">
        <f t="shared" si="3"/>
        <v>0</v>
      </c>
      <c r="O35" s="5">
        <f t="shared" si="4"/>
        <v>0.40824206308289535</v>
      </c>
      <c r="W35" s="20">
        <f t="shared" si="9"/>
        <v>24.742979974609135</v>
      </c>
      <c r="X35" s="20">
        <f t="shared" si="10"/>
        <v>1</v>
      </c>
      <c r="Y35" s="20">
        <f t="shared" si="11"/>
        <v>0</v>
      </c>
      <c r="Z35" s="20">
        <f t="shared" si="12"/>
        <v>8181.1526355026335</v>
      </c>
      <c r="AA35" s="20">
        <f t="shared" si="13"/>
        <v>90.591918047236661</v>
      </c>
      <c r="AC35" s="20">
        <f t="shared" si="14"/>
        <v>23.477800166379897</v>
      </c>
      <c r="AD35" s="20">
        <f t="shared" si="15"/>
        <v>0.80029260043321915</v>
      </c>
      <c r="AE35" s="20">
        <f t="shared" si="16"/>
        <v>1.6447983388704093E-2</v>
      </c>
      <c r="AF35" s="20">
        <f t="shared" si="17"/>
        <v>8099.7079369462781</v>
      </c>
      <c r="AG35" s="20">
        <f t="shared" si="18"/>
        <v>90.133248458582031</v>
      </c>
      <c r="AI35" s="20">
        <f t="shared" si="19"/>
        <v>90.591918047236661</v>
      </c>
      <c r="AJ35" s="20">
        <f t="shared" si="20"/>
        <v>90.133248458582031</v>
      </c>
      <c r="AK35" s="20">
        <f t="shared" si="21"/>
        <v>180.72516650581869</v>
      </c>
      <c r="AL35" s="20">
        <f t="shared" si="22"/>
        <v>0.49873103011184705</v>
      </c>
    </row>
    <row r="36" spans="1:38" x14ac:dyDescent="0.25">
      <c r="A36" s="6" t="s">
        <v>77</v>
      </c>
      <c r="B36" s="6">
        <v>5</v>
      </c>
      <c r="C36" s="6">
        <v>1</v>
      </c>
      <c r="D36" s="6">
        <v>99.357322627037391</v>
      </c>
      <c r="E36" s="6">
        <v>0.61371444550974752</v>
      </c>
      <c r="G36" s="4">
        <f t="shared" si="5"/>
        <v>25</v>
      </c>
      <c r="H36" s="4">
        <f t="shared" si="6"/>
        <v>1</v>
      </c>
      <c r="I36" s="4">
        <f t="shared" si="7"/>
        <v>9871.8775596131964</v>
      </c>
      <c r="J36" s="4">
        <f t="shared" si="8"/>
        <v>0.37664542062733686</v>
      </c>
      <c r="L36" s="5">
        <f t="shared" si="1"/>
        <v>0.12884201800751829</v>
      </c>
      <c r="M36" s="5">
        <f t="shared" si="2"/>
        <v>0.10540925533894598</v>
      </c>
      <c r="N36" s="5">
        <f t="shared" si="3"/>
        <v>0.12742545982488684</v>
      </c>
      <c r="O36" s="5">
        <f t="shared" si="4"/>
        <v>2.7699813699967341E-3</v>
      </c>
      <c r="W36" s="20">
        <f t="shared" si="9"/>
        <v>24.742979974609135</v>
      </c>
      <c r="X36" s="20">
        <f t="shared" si="10"/>
        <v>1</v>
      </c>
      <c r="Y36" s="20">
        <f t="shared" si="11"/>
        <v>9871.8775596131964</v>
      </c>
      <c r="Z36" s="20">
        <f t="shared" si="12"/>
        <v>0.37664542062733686</v>
      </c>
      <c r="AA36" s="20">
        <f t="shared" si="13"/>
        <v>99.488678677568302</v>
      </c>
      <c r="AC36" s="20">
        <f t="shared" si="14"/>
        <v>23.477800166379897</v>
      </c>
      <c r="AD36" s="20">
        <f t="shared" si="15"/>
        <v>0.80029260043321915</v>
      </c>
      <c r="AE36" s="20">
        <f t="shared" si="16"/>
        <v>9846.4089156316059</v>
      </c>
      <c r="AF36" s="20">
        <f t="shared" si="17"/>
        <v>2.6363206853367259E-2</v>
      </c>
      <c r="AG36" s="20">
        <f t="shared" si="18"/>
        <v>99.351463862417603</v>
      </c>
      <c r="AI36" s="20">
        <f t="shared" si="19"/>
        <v>99.488678677568302</v>
      </c>
      <c r="AJ36" s="20">
        <f t="shared" si="20"/>
        <v>99.351463862417603</v>
      </c>
      <c r="AK36" s="20">
        <f t="shared" si="21"/>
        <v>198.84014253998589</v>
      </c>
      <c r="AL36" s="20">
        <f t="shared" si="22"/>
        <v>0.49965496198755971</v>
      </c>
    </row>
    <row r="37" spans="1:38" x14ac:dyDescent="0.25">
      <c r="A37" s="6" t="s">
        <v>78</v>
      </c>
      <c r="B37" s="6">
        <v>5</v>
      </c>
      <c r="C37" s="6">
        <v>1</v>
      </c>
      <c r="D37" s="6">
        <v>99.554070789389584</v>
      </c>
      <c r="E37" s="6">
        <v>0.43793943751997444</v>
      </c>
      <c r="G37" s="4">
        <f t="shared" si="5"/>
        <v>25</v>
      </c>
      <c r="H37" s="4">
        <f t="shared" si="6"/>
        <v>1</v>
      </c>
      <c r="I37" s="4">
        <f t="shared" si="7"/>
        <v>9911.0130107387922</v>
      </c>
      <c r="J37" s="4">
        <f t="shared" si="8"/>
        <v>0.19179095093531159</v>
      </c>
      <c r="L37" s="5">
        <f t="shared" si="1"/>
        <v>0.12884201800751829</v>
      </c>
      <c r="M37" s="5">
        <f t="shared" si="2"/>
        <v>0.10540925533894598</v>
      </c>
      <c r="N37" s="5">
        <f t="shared" si="3"/>
        <v>0.12767778873628011</v>
      </c>
      <c r="O37" s="5">
        <f t="shared" si="4"/>
        <v>1.9766262501929501E-3</v>
      </c>
      <c r="W37" s="20">
        <f t="shared" si="9"/>
        <v>24.742979974609135</v>
      </c>
      <c r="X37" s="20">
        <f t="shared" si="10"/>
        <v>1</v>
      </c>
      <c r="Y37" s="20">
        <f t="shared" si="11"/>
        <v>9911.0130107387922</v>
      </c>
      <c r="Z37" s="20">
        <f t="shared" si="12"/>
        <v>0.19179095093531159</v>
      </c>
      <c r="AA37" s="20">
        <f t="shared" si="13"/>
        <v>99.684240387657752</v>
      </c>
      <c r="AC37" s="20">
        <f t="shared" si="14"/>
        <v>23.477800166379897</v>
      </c>
      <c r="AD37" s="20">
        <f t="shared" si="15"/>
        <v>0.80029260043321915</v>
      </c>
      <c r="AE37" s="20">
        <f t="shared" si="16"/>
        <v>9885.4939009749232</v>
      </c>
      <c r="AF37" s="20">
        <f t="shared" si="17"/>
        <v>1.7976112209877523E-4</v>
      </c>
      <c r="AG37" s="20">
        <f t="shared" si="18"/>
        <v>99.547838617937146</v>
      </c>
      <c r="AI37" s="20">
        <f t="shared" si="19"/>
        <v>99.684240387657752</v>
      </c>
      <c r="AJ37" s="20">
        <f t="shared" si="20"/>
        <v>99.547838617937146</v>
      </c>
      <c r="AK37" s="20">
        <f t="shared" si="21"/>
        <v>199.2320790055949</v>
      </c>
      <c r="AL37" s="20">
        <f t="shared" si="22"/>
        <v>0.49965768120675791</v>
      </c>
    </row>
    <row r="38" spans="1:38" x14ac:dyDescent="0.25">
      <c r="A38" s="6" t="s">
        <v>79</v>
      </c>
      <c r="B38" s="6">
        <v>5</v>
      </c>
      <c r="C38" s="6">
        <v>1</v>
      </c>
      <c r="D38" s="6">
        <v>91.438708453179927</v>
      </c>
      <c r="E38" s="6">
        <v>4.102748481943113</v>
      </c>
      <c r="G38" s="4">
        <f t="shared" si="5"/>
        <v>25</v>
      </c>
      <c r="H38" s="4">
        <f t="shared" si="6"/>
        <v>1</v>
      </c>
      <c r="I38" s="4">
        <f t="shared" si="7"/>
        <v>8361.0374035856385</v>
      </c>
      <c r="J38" s="4">
        <f t="shared" si="8"/>
        <v>16.832545106086517</v>
      </c>
      <c r="L38" s="5">
        <f t="shared" si="1"/>
        <v>0.12884201800751829</v>
      </c>
      <c r="M38" s="5">
        <f t="shared" si="2"/>
        <v>0.10540925533894598</v>
      </c>
      <c r="N38" s="5">
        <f t="shared" si="3"/>
        <v>0.11726986157001727</v>
      </c>
      <c r="O38" s="5">
        <f t="shared" si="4"/>
        <v>1.8517629728147411E-2</v>
      </c>
      <c r="W38" s="20">
        <f t="shared" si="9"/>
        <v>24.742979974609135</v>
      </c>
      <c r="X38" s="20">
        <f t="shared" si="10"/>
        <v>1</v>
      </c>
      <c r="Y38" s="20">
        <f t="shared" si="11"/>
        <v>8361.0374035856385</v>
      </c>
      <c r="Z38" s="20">
        <f t="shared" si="12"/>
        <v>16.832545106086517</v>
      </c>
      <c r="AA38" s="20">
        <f t="shared" si="13"/>
        <v>91.671221921965966</v>
      </c>
      <c r="AC38" s="20">
        <f t="shared" si="14"/>
        <v>23.477800166379897</v>
      </c>
      <c r="AD38" s="20">
        <f t="shared" si="15"/>
        <v>0.80029260043321915</v>
      </c>
      <c r="AE38" s="20">
        <f t="shared" si="16"/>
        <v>8337.5998792550217</v>
      </c>
      <c r="AF38" s="20">
        <f t="shared" si="17"/>
        <v>13.332733220682414</v>
      </c>
      <c r="AG38" s="20">
        <f t="shared" si="18"/>
        <v>91.516177287092347</v>
      </c>
      <c r="AI38" s="20">
        <f t="shared" si="19"/>
        <v>91.671221921965966</v>
      </c>
      <c r="AJ38" s="20">
        <f t="shared" si="20"/>
        <v>91.516177287092347</v>
      </c>
      <c r="AK38" s="20">
        <f t="shared" si="21"/>
        <v>183.1873992090583</v>
      </c>
      <c r="AL38" s="20">
        <f t="shared" si="22"/>
        <v>0.4995768141380274</v>
      </c>
    </row>
    <row r="39" spans="1:38" x14ac:dyDescent="0.25">
      <c r="A39" s="6" t="s">
        <v>17</v>
      </c>
      <c r="B39" s="6">
        <v>4</v>
      </c>
      <c r="C39" s="6">
        <v>1</v>
      </c>
      <c r="D39" s="6">
        <v>98.476699824224994</v>
      </c>
      <c r="E39" s="6">
        <v>0.50884867369766695</v>
      </c>
      <c r="G39" s="4">
        <f t="shared" si="5"/>
        <v>16</v>
      </c>
      <c r="H39" s="4">
        <f t="shared" si="6"/>
        <v>1</v>
      </c>
      <c r="I39" s="4">
        <f t="shared" si="7"/>
        <v>9697.6604082705144</v>
      </c>
      <c r="J39" s="4">
        <f t="shared" si="8"/>
        <v>0.25892697272387472</v>
      </c>
      <c r="L39" s="5">
        <f t="shared" si="1"/>
        <v>0.10307361440601463</v>
      </c>
      <c r="M39" s="5">
        <f t="shared" si="2"/>
        <v>0.10540925533894598</v>
      </c>
      <c r="N39" s="5">
        <f t="shared" si="3"/>
        <v>0.12629606379635383</v>
      </c>
      <c r="O39" s="5">
        <f t="shared" si="4"/>
        <v>2.2966729178410675E-3</v>
      </c>
      <c r="W39" s="20">
        <f t="shared" si="9"/>
        <v>15.794516781812142</v>
      </c>
      <c r="X39" s="20">
        <f t="shared" si="10"/>
        <v>1</v>
      </c>
      <c r="Y39" s="20">
        <f t="shared" si="11"/>
        <v>9697.6604082705144</v>
      </c>
      <c r="Z39" s="20">
        <f t="shared" si="12"/>
        <v>0.25892697272387472</v>
      </c>
      <c r="AA39" s="20">
        <f t="shared" si="13"/>
        <v>98.563247978265466</v>
      </c>
      <c r="AC39" s="20">
        <f t="shared" si="14"/>
        <v>14.787021009597945</v>
      </c>
      <c r="AD39" s="20">
        <f t="shared" si="15"/>
        <v>0.80029260043321915</v>
      </c>
      <c r="AE39" s="20">
        <f t="shared" si="16"/>
        <v>9672.4176434946312</v>
      </c>
      <c r="AF39" s="20">
        <f t="shared" si="17"/>
        <v>3.306449381038475E-3</v>
      </c>
      <c r="AG39" s="20">
        <f t="shared" si="18"/>
        <v>98.427680372718541</v>
      </c>
      <c r="AI39" s="20">
        <f t="shared" si="19"/>
        <v>98.563247978265466</v>
      </c>
      <c r="AJ39" s="20">
        <f t="shared" si="20"/>
        <v>98.427680372718541</v>
      </c>
      <c r="AK39" s="20">
        <f t="shared" si="21"/>
        <v>196.99092835098401</v>
      </c>
      <c r="AL39" s="20">
        <f t="shared" si="22"/>
        <v>0.49965590393760323</v>
      </c>
    </row>
    <row r="40" spans="1:38" x14ac:dyDescent="0.25">
      <c r="A40" s="6" t="s">
        <v>80</v>
      </c>
      <c r="B40" s="6">
        <v>5</v>
      </c>
      <c r="C40" s="6">
        <v>1</v>
      </c>
      <c r="D40" s="6">
        <v>0</v>
      </c>
      <c r="E40" s="6">
        <v>5.0400487376158516</v>
      </c>
      <c r="G40" s="4">
        <f t="shared" si="5"/>
        <v>25</v>
      </c>
      <c r="H40" s="4">
        <f t="shared" si="6"/>
        <v>1</v>
      </c>
      <c r="I40" s="4">
        <f t="shared" si="7"/>
        <v>0</v>
      </c>
      <c r="J40" s="4">
        <f t="shared" si="8"/>
        <v>25.402091277543139</v>
      </c>
      <c r="L40" s="5">
        <f t="shared" si="1"/>
        <v>0.12884201800751829</v>
      </c>
      <c r="M40" s="5">
        <f t="shared" si="2"/>
        <v>0.10540925533894598</v>
      </c>
      <c r="N40" s="5">
        <f t="shared" si="3"/>
        <v>0</v>
      </c>
      <c r="O40" s="5">
        <f t="shared" si="4"/>
        <v>2.27481057505102E-2</v>
      </c>
      <c r="W40" s="20">
        <f t="shared" si="9"/>
        <v>24.742979974609135</v>
      </c>
      <c r="X40" s="20">
        <f t="shared" si="10"/>
        <v>1</v>
      </c>
      <c r="Y40" s="20">
        <f t="shared" si="11"/>
        <v>0</v>
      </c>
      <c r="Z40" s="20">
        <f t="shared" si="12"/>
        <v>25.402091277543139</v>
      </c>
      <c r="AA40" s="20">
        <f t="shared" si="13"/>
        <v>7.151578235057789</v>
      </c>
      <c r="AC40" s="20">
        <f t="shared" si="14"/>
        <v>23.477800166379897</v>
      </c>
      <c r="AD40" s="20">
        <f t="shared" si="15"/>
        <v>0.80029260043321915</v>
      </c>
      <c r="AE40" s="20">
        <f t="shared" si="16"/>
        <v>1.6447983388704093E-2</v>
      </c>
      <c r="AF40" s="20">
        <f t="shared" si="17"/>
        <v>21.056184187666471</v>
      </c>
      <c r="AG40" s="20">
        <f t="shared" si="18"/>
        <v>6.7342946874834855</v>
      </c>
      <c r="AI40" s="20">
        <f t="shared" si="19"/>
        <v>7.151578235057789</v>
      </c>
      <c r="AJ40" s="20">
        <f t="shared" si="20"/>
        <v>6.7342946874834855</v>
      </c>
      <c r="AK40" s="20">
        <f t="shared" si="21"/>
        <v>13.885872922541274</v>
      </c>
      <c r="AL40" s="20">
        <f t="shared" si="22"/>
        <v>0.4849745295127641</v>
      </c>
    </row>
    <row r="41" spans="1:38" x14ac:dyDescent="0.25">
      <c r="A41" s="6" t="s">
        <v>81</v>
      </c>
      <c r="B41" s="6">
        <v>5</v>
      </c>
      <c r="C41" s="6">
        <v>1</v>
      </c>
      <c r="D41" s="6">
        <v>6.3481244007670172</v>
      </c>
      <c r="E41" s="6">
        <v>5.4090763822307446</v>
      </c>
      <c r="G41" s="4">
        <f t="shared" si="5"/>
        <v>25</v>
      </c>
      <c r="H41" s="4">
        <f t="shared" si="6"/>
        <v>1</v>
      </c>
      <c r="I41" s="4">
        <f t="shared" si="7"/>
        <v>40.298683407613602</v>
      </c>
      <c r="J41" s="4">
        <f t="shared" si="8"/>
        <v>29.258107308806441</v>
      </c>
      <c r="L41" s="5">
        <f t="shared" si="1"/>
        <v>0.12884201800751829</v>
      </c>
      <c r="M41" s="5">
        <f t="shared" si="2"/>
        <v>0.10540925533894598</v>
      </c>
      <c r="N41" s="5">
        <f t="shared" si="3"/>
        <v>8.141449964687332E-3</v>
      </c>
      <c r="O41" s="5">
        <f t="shared" si="4"/>
        <v>2.4413700732143714E-2</v>
      </c>
      <c r="W41" s="20">
        <f t="shared" si="9"/>
        <v>24.742979974609135</v>
      </c>
      <c r="X41" s="20">
        <f t="shared" si="10"/>
        <v>1</v>
      </c>
      <c r="Y41" s="20">
        <f t="shared" si="11"/>
        <v>40.298683407613602</v>
      </c>
      <c r="Z41" s="20">
        <f t="shared" si="12"/>
        <v>29.258107308806441</v>
      </c>
      <c r="AA41" s="20">
        <f t="shared" si="13"/>
        <v>9.7621601447133202</v>
      </c>
      <c r="AC41" s="20">
        <f t="shared" si="14"/>
        <v>23.477800166379897</v>
      </c>
      <c r="AD41" s="20">
        <f t="shared" si="15"/>
        <v>0.80029260043321915</v>
      </c>
      <c r="AE41" s="20">
        <f t="shared" si="16"/>
        <v>38.686841398064843</v>
      </c>
      <c r="AF41" s="20">
        <f t="shared" si="17"/>
        <v>24.579081222603072</v>
      </c>
      <c r="AG41" s="20">
        <f t="shared" si="18"/>
        <v>9.3564958925594066</v>
      </c>
      <c r="AI41" s="20">
        <f t="shared" si="19"/>
        <v>9.7621601447133202</v>
      </c>
      <c r="AJ41" s="20">
        <f t="shared" si="20"/>
        <v>9.3564958925594066</v>
      </c>
      <c r="AK41" s="20">
        <f t="shared" si="21"/>
        <v>19.118656037272729</v>
      </c>
      <c r="AL41" s="20">
        <f t="shared" si="22"/>
        <v>0.48939087948015136</v>
      </c>
    </row>
    <row r="42" spans="1:38" x14ac:dyDescent="0.25">
      <c r="A42" s="6" t="s">
        <v>82</v>
      </c>
      <c r="B42" s="6">
        <v>6</v>
      </c>
      <c r="C42" s="6">
        <v>0</v>
      </c>
      <c r="D42" s="6">
        <v>96.337188398849477</v>
      </c>
      <c r="E42" s="6">
        <v>3.3207494407158838E-2</v>
      </c>
      <c r="G42" s="4">
        <f t="shared" si="5"/>
        <v>36</v>
      </c>
      <c r="H42" s="4">
        <f t="shared" si="6"/>
        <v>0</v>
      </c>
      <c r="I42" s="4">
        <f t="shared" si="7"/>
        <v>9280.853868595419</v>
      </c>
      <c r="J42" s="4">
        <f t="shared" si="8"/>
        <v>1.1027376848014856E-3</v>
      </c>
      <c r="L42" s="5">
        <f t="shared" si="1"/>
        <v>0.15461042160902194</v>
      </c>
      <c r="M42" s="5">
        <f t="shared" si="2"/>
        <v>0</v>
      </c>
      <c r="N42" s="5">
        <f t="shared" si="3"/>
        <v>0.12355214699212941</v>
      </c>
      <c r="O42" s="5">
        <f t="shared" si="4"/>
        <v>1.498810098492944E-4</v>
      </c>
      <c r="W42" s="20">
        <f t="shared" si="9"/>
        <v>35.691443167406128</v>
      </c>
      <c r="X42" s="20">
        <f t="shared" si="10"/>
        <v>0</v>
      </c>
      <c r="Y42" s="20">
        <f t="shared" si="11"/>
        <v>9280.853868595419</v>
      </c>
      <c r="Z42" s="20">
        <f t="shared" si="12"/>
        <v>1.1027376848014856E-3</v>
      </c>
      <c r="AA42" s="20">
        <f t="shared" si="13"/>
        <v>96.522258647943531</v>
      </c>
      <c r="AC42" s="20">
        <f t="shared" si="14"/>
        <v>34.16857932316185</v>
      </c>
      <c r="AD42" s="20">
        <f t="shared" si="15"/>
        <v>1.1111111111111112E-2</v>
      </c>
      <c r="AE42" s="20">
        <f t="shared" si="16"/>
        <v>9256.1598871803799</v>
      </c>
      <c r="AF42" s="20">
        <f t="shared" si="17"/>
        <v>0.17484059594031987</v>
      </c>
      <c r="AG42" s="20">
        <f t="shared" si="18"/>
        <v>96.387314612507978</v>
      </c>
      <c r="AI42" s="20">
        <f t="shared" si="19"/>
        <v>96.522258647943531</v>
      </c>
      <c r="AJ42" s="20">
        <f t="shared" si="20"/>
        <v>96.387314612507978</v>
      </c>
      <c r="AK42" s="20">
        <f t="shared" si="21"/>
        <v>192.90957326045151</v>
      </c>
      <c r="AL42" s="20">
        <f t="shared" si="22"/>
        <v>0.49965024017949239</v>
      </c>
    </row>
    <row r="43" spans="1:38" x14ac:dyDescent="0.25">
      <c r="A43" s="6" t="s">
        <v>83</v>
      </c>
      <c r="B43" s="6">
        <v>6</v>
      </c>
      <c r="C43" s="6">
        <v>0</v>
      </c>
      <c r="D43" s="6">
        <v>0</v>
      </c>
      <c r="E43" s="6">
        <v>4.9936081815276441E-4</v>
      </c>
      <c r="G43" s="4">
        <f t="shared" si="5"/>
        <v>36</v>
      </c>
      <c r="H43" s="4">
        <f t="shared" si="6"/>
        <v>0</v>
      </c>
      <c r="I43" s="4">
        <f t="shared" si="7"/>
        <v>0</v>
      </c>
      <c r="J43" s="4">
        <f t="shared" si="8"/>
        <v>2.4936122670619827E-7</v>
      </c>
      <c r="L43" s="5">
        <f t="shared" si="1"/>
        <v>0.15461042160902194</v>
      </c>
      <c r="M43" s="5">
        <f t="shared" si="2"/>
        <v>0</v>
      </c>
      <c r="N43" s="5">
        <f t="shared" si="3"/>
        <v>0</v>
      </c>
      <c r="O43" s="5">
        <f t="shared" si="4"/>
        <v>2.2538497721698403E-6</v>
      </c>
      <c r="W43" s="20">
        <f t="shared" si="9"/>
        <v>35.691443167406128</v>
      </c>
      <c r="X43" s="20">
        <f t="shared" si="10"/>
        <v>0</v>
      </c>
      <c r="Y43" s="20">
        <f t="shared" si="11"/>
        <v>0</v>
      </c>
      <c r="Z43" s="20">
        <f t="shared" si="12"/>
        <v>2.4936122670619827E-7</v>
      </c>
      <c r="AA43" s="20">
        <f t="shared" si="13"/>
        <v>5.974231617268229</v>
      </c>
      <c r="AC43" s="20">
        <f t="shared" si="14"/>
        <v>34.16857932316185</v>
      </c>
      <c r="AD43" s="20">
        <f t="shared" si="15"/>
        <v>1.1111111111111112E-2</v>
      </c>
      <c r="AE43" s="20">
        <f t="shared" si="16"/>
        <v>1.6447983388704093E-2</v>
      </c>
      <c r="AF43" s="20">
        <f t="shared" si="17"/>
        <v>0.20326353963216998</v>
      </c>
      <c r="AG43" s="20">
        <f t="shared" si="18"/>
        <v>5.8651003365069414</v>
      </c>
      <c r="AI43" s="20">
        <f t="shared" si="19"/>
        <v>5.974231617268229</v>
      </c>
      <c r="AJ43" s="20">
        <f t="shared" si="20"/>
        <v>5.8651003365069414</v>
      </c>
      <c r="AK43" s="20">
        <f t="shared" si="21"/>
        <v>11.83933195377517</v>
      </c>
      <c r="AL43" s="20">
        <f t="shared" si="22"/>
        <v>0.4953911554643719</v>
      </c>
    </row>
    <row r="44" spans="1:38" x14ac:dyDescent="0.25">
      <c r="A44" s="6" t="s">
        <v>84</v>
      </c>
      <c r="B44" s="6">
        <v>5</v>
      </c>
      <c r="C44" s="6">
        <v>1</v>
      </c>
      <c r="D44" s="6">
        <v>100</v>
      </c>
      <c r="E44" s="6">
        <v>0</v>
      </c>
      <c r="G44" s="4">
        <f t="shared" si="5"/>
        <v>25</v>
      </c>
      <c r="H44" s="4">
        <f t="shared" si="6"/>
        <v>1</v>
      </c>
      <c r="I44" s="4">
        <f t="shared" si="7"/>
        <v>10000</v>
      </c>
      <c r="J44" s="4">
        <f t="shared" si="8"/>
        <v>0</v>
      </c>
      <c r="L44" s="5">
        <f t="shared" si="1"/>
        <v>0.12884201800751829</v>
      </c>
      <c r="M44" s="5">
        <f t="shared" si="2"/>
        <v>0.10540925533894598</v>
      </c>
      <c r="N44" s="5">
        <f t="shared" si="3"/>
        <v>0.12824969157352423</v>
      </c>
      <c r="O44" s="5">
        <f t="shared" si="4"/>
        <v>0</v>
      </c>
      <c r="W44" s="20">
        <f t="shared" si="9"/>
        <v>24.742979974609135</v>
      </c>
      <c r="X44" s="20">
        <f t="shared" si="10"/>
        <v>1</v>
      </c>
      <c r="Y44" s="20">
        <f t="shared" si="11"/>
        <v>10000</v>
      </c>
      <c r="Z44" s="20">
        <f t="shared" si="12"/>
        <v>0</v>
      </c>
      <c r="AA44" s="20">
        <f t="shared" si="13"/>
        <v>100.12863216869893</v>
      </c>
      <c r="AC44" s="20">
        <f t="shared" si="14"/>
        <v>23.477800166379897</v>
      </c>
      <c r="AD44" s="20">
        <f t="shared" si="15"/>
        <v>0.80029260043321915</v>
      </c>
      <c r="AE44" s="20">
        <f t="shared" si="16"/>
        <v>9974.3665096686836</v>
      </c>
      <c r="AF44" s="20">
        <f t="shared" si="17"/>
        <v>0.20371406022537725</v>
      </c>
      <c r="AG44" s="20">
        <f t="shared" si="18"/>
        <v>99.99424141667221</v>
      </c>
      <c r="AI44" s="20">
        <f t="shared" si="19"/>
        <v>100.12863216869893</v>
      </c>
      <c r="AJ44" s="20">
        <f t="shared" si="20"/>
        <v>99.99424141667221</v>
      </c>
      <c r="AK44" s="20">
        <f t="shared" si="21"/>
        <v>200.12287358537114</v>
      </c>
      <c r="AL44" s="20">
        <f t="shared" si="22"/>
        <v>0.49966422940661653</v>
      </c>
    </row>
    <row r="45" spans="1:38" x14ac:dyDescent="0.25">
      <c r="A45" s="6" t="s">
        <v>85</v>
      </c>
      <c r="B45" s="6">
        <v>6</v>
      </c>
      <c r="C45" s="6">
        <v>0</v>
      </c>
      <c r="D45" s="6">
        <v>100</v>
      </c>
      <c r="E45" s="6">
        <v>0</v>
      </c>
      <c r="G45" s="4">
        <f t="shared" si="5"/>
        <v>36</v>
      </c>
      <c r="H45" s="4">
        <f t="shared" si="6"/>
        <v>0</v>
      </c>
      <c r="I45" s="4">
        <f t="shared" si="7"/>
        <v>10000</v>
      </c>
      <c r="J45" s="4">
        <f t="shared" si="8"/>
        <v>0</v>
      </c>
      <c r="L45" s="5">
        <f t="shared" si="1"/>
        <v>0.15461042160902194</v>
      </c>
      <c r="M45" s="5">
        <f t="shared" si="2"/>
        <v>0</v>
      </c>
      <c r="N45" s="5">
        <f t="shared" si="3"/>
        <v>0.12824969157352423</v>
      </c>
      <c r="O45" s="5">
        <f t="shared" si="4"/>
        <v>0</v>
      </c>
      <c r="W45" s="20">
        <f t="shared" si="9"/>
        <v>35.691443167406128</v>
      </c>
      <c r="X45" s="20">
        <f t="shared" si="10"/>
        <v>0</v>
      </c>
      <c r="Y45" s="20">
        <f t="shared" si="11"/>
        <v>10000</v>
      </c>
      <c r="Z45" s="20">
        <f t="shared" si="12"/>
        <v>0</v>
      </c>
      <c r="AA45" s="20">
        <f t="shared" si="13"/>
        <v>100.17829826448146</v>
      </c>
      <c r="AC45" s="20">
        <f t="shared" si="14"/>
        <v>34.16857932316185</v>
      </c>
      <c r="AD45" s="20">
        <f t="shared" si="15"/>
        <v>1.1111111111111112E-2</v>
      </c>
      <c r="AE45" s="20">
        <f t="shared" si="16"/>
        <v>9974.3665096686836</v>
      </c>
      <c r="AF45" s="20">
        <f t="shared" si="17"/>
        <v>0.20371406022537725</v>
      </c>
      <c r="AG45" s="20">
        <f t="shared" si="18"/>
        <v>100.04374000487579</v>
      </c>
      <c r="AI45" s="20">
        <f t="shared" si="19"/>
        <v>100.17829826448146</v>
      </c>
      <c r="AJ45" s="20">
        <f t="shared" si="20"/>
        <v>100.04374000487579</v>
      </c>
      <c r="AK45" s="20">
        <f t="shared" si="21"/>
        <v>200.22203826935726</v>
      </c>
      <c r="AL45" s="20">
        <f t="shared" si="22"/>
        <v>0.49966397740036822</v>
      </c>
    </row>
    <row r="46" spans="1:38" x14ac:dyDescent="0.25">
      <c r="A46" s="6" t="s">
        <v>6</v>
      </c>
      <c r="B46" s="6">
        <v>1</v>
      </c>
      <c r="C46" s="6">
        <v>1</v>
      </c>
      <c r="D46" s="6">
        <v>7.5723074464685212</v>
      </c>
      <c r="E46" s="6">
        <v>6.0672339405560889E-2</v>
      </c>
      <c r="G46" s="4">
        <f t="shared" si="5"/>
        <v>1</v>
      </c>
      <c r="H46" s="4">
        <f t="shared" si="6"/>
        <v>1</v>
      </c>
      <c r="I46" s="4">
        <f t="shared" si="7"/>
        <v>57.339840063842615</v>
      </c>
      <c r="J46" s="4">
        <f t="shared" si="8"/>
        <v>3.6811327689435765E-3</v>
      </c>
      <c r="L46" s="5">
        <f t="shared" si="1"/>
        <v>2.5768403601503658E-2</v>
      </c>
      <c r="M46" s="5">
        <f t="shared" si="2"/>
        <v>0.10540925533894598</v>
      </c>
      <c r="N46" s="5">
        <f t="shared" si="3"/>
        <v>9.7114609450948859E-3</v>
      </c>
      <c r="O46" s="5">
        <f t="shared" si="4"/>
        <v>2.7384274731863568E-4</v>
      </c>
      <c r="W46" s="20">
        <f t="shared" si="9"/>
        <v>0.94912720342116264</v>
      </c>
      <c r="X46" s="20">
        <f t="shared" si="10"/>
        <v>1</v>
      </c>
      <c r="Y46" s="20">
        <f t="shared" si="11"/>
        <v>57.339840063842615</v>
      </c>
      <c r="Z46" s="20">
        <f t="shared" si="12"/>
        <v>3.6811327689435765E-3</v>
      </c>
      <c r="AA46" s="20">
        <f t="shared" si="13"/>
        <v>7.7001719721076833</v>
      </c>
      <c r="AC46" s="20">
        <f t="shared" si="14"/>
        <v>0.71468353925207562</v>
      </c>
      <c r="AD46" s="20">
        <f t="shared" si="15"/>
        <v>0.80029260043321915</v>
      </c>
      <c r="AE46" s="20">
        <f t="shared" si="16"/>
        <v>55.413995858212346</v>
      </c>
      <c r="AF46" s="20">
        <f t="shared" si="17"/>
        <v>0.15262664353059369</v>
      </c>
      <c r="AG46" s="20">
        <f t="shared" si="18"/>
        <v>7.5552365046653724</v>
      </c>
      <c r="AI46" s="20">
        <f t="shared" si="19"/>
        <v>7.7001719721076833</v>
      </c>
      <c r="AJ46" s="20">
        <f t="shared" si="20"/>
        <v>7.5552365046653724</v>
      </c>
      <c r="AK46" s="20">
        <f t="shared" si="21"/>
        <v>15.255408476773056</v>
      </c>
      <c r="AL46" s="20">
        <f t="shared" si="22"/>
        <v>0.49524970217405256</v>
      </c>
    </row>
    <row r="47" spans="1:38" x14ac:dyDescent="0.25">
      <c r="A47" s="6" t="s">
        <v>86</v>
      </c>
      <c r="B47" s="6">
        <v>1</v>
      </c>
      <c r="C47" s="6">
        <v>1</v>
      </c>
      <c r="D47" s="6">
        <v>93.062879514221791</v>
      </c>
      <c r="E47" s="6">
        <v>4.4942473633748804E-3</v>
      </c>
      <c r="G47" s="4">
        <f t="shared" si="5"/>
        <v>1</v>
      </c>
      <c r="H47" s="4">
        <f t="shared" si="6"/>
        <v>1</v>
      </c>
      <c r="I47" s="4">
        <f t="shared" si="7"/>
        <v>8660.6995434785622</v>
      </c>
      <c r="J47" s="4">
        <f t="shared" si="8"/>
        <v>2.0198259363202063E-5</v>
      </c>
      <c r="L47" s="5">
        <f t="shared" si="1"/>
        <v>2.5768403601503658E-2</v>
      </c>
      <c r="M47" s="5">
        <f t="shared" si="2"/>
        <v>0.10540925533894598</v>
      </c>
      <c r="N47" s="5">
        <f t="shared" si="3"/>
        <v>0.1193528559464299</v>
      </c>
      <c r="O47" s="5">
        <f t="shared" si="4"/>
        <v>2.0284647949528566E-5</v>
      </c>
      <c r="W47" s="20">
        <f t="shared" si="9"/>
        <v>0.94912720342116264</v>
      </c>
      <c r="X47" s="20">
        <f t="shared" si="10"/>
        <v>1</v>
      </c>
      <c r="Y47" s="20">
        <f t="shared" si="11"/>
        <v>8660.6995434785622</v>
      </c>
      <c r="Z47" s="20">
        <f t="shared" si="12"/>
        <v>2.0198259363202063E-5</v>
      </c>
      <c r="AA47" s="20">
        <f t="shared" si="13"/>
        <v>93.073351131675949</v>
      </c>
      <c r="AC47" s="20">
        <f t="shared" si="14"/>
        <v>0.71468353925207562</v>
      </c>
      <c r="AD47" s="20">
        <f t="shared" si="15"/>
        <v>0.80029260043321915</v>
      </c>
      <c r="AE47" s="20">
        <f t="shared" si="16"/>
        <v>8636.8454202726643</v>
      </c>
      <c r="AF47" s="20">
        <f t="shared" si="17"/>
        <v>0.19967732889483472</v>
      </c>
      <c r="AG47" s="20">
        <f t="shared" si="18"/>
        <v>92.943854416207884</v>
      </c>
      <c r="AI47" s="20">
        <f t="shared" si="19"/>
        <v>93.073351131675949</v>
      </c>
      <c r="AJ47" s="20">
        <f t="shared" si="20"/>
        <v>92.943854416207884</v>
      </c>
      <c r="AK47" s="20">
        <f t="shared" si="21"/>
        <v>186.01720554788383</v>
      </c>
      <c r="AL47" s="20">
        <f t="shared" si="22"/>
        <v>0.49965192274798814</v>
      </c>
    </row>
    <row r="48" spans="1:38" x14ac:dyDescent="0.25">
      <c r="A48" s="6" t="s">
        <v>87</v>
      </c>
      <c r="B48" s="6">
        <v>1</v>
      </c>
      <c r="C48" s="6">
        <v>1</v>
      </c>
      <c r="D48" s="6">
        <v>100</v>
      </c>
      <c r="E48" s="6">
        <v>0</v>
      </c>
      <c r="G48" s="4">
        <f t="shared" si="5"/>
        <v>1</v>
      </c>
      <c r="H48" s="4">
        <f t="shared" si="6"/>
        <v>1</v>
      </c>
      <c r="I48" s="4">
        <f t="shared" si="7"/>
        <v>10000</v>
      </c>
      <c r="J48" s="4">
        <f t="shared" si="8"/>
        <v>0</v>
      </c>
      <c r="L48" s="5">
        <f t="shared" si="1"/>
        <v>2.5768403601503658E-2</v>
      </c>
      <c r="M48" s="5">
        <f t="shared" si="2"/>
        <v>0.10540925533894598</v>
      </c>
      <c r="N48" s="5">
        <f t="shared" si="3"/>
        <v>0.12824969157352423</v>
      </c>
      <c r="O48" s="5">
        <f t="shared" si="4"/>
        <v>0</v>
      </c>
      <c r="W48" s="20">
        <f t="shared" si="9"/>
        <v>0.94912720342116264</v>
      </c>
      <c r="X48" s="20">
        <f t="shared" si="10"/>
        <v>1</v>
      </c>
      <c r="Y48" s="20">
        <f t="shared" si="11"/>
        <v>10000</v>
      </c>
      <c r="Z48" s="20">
        <f t="shared" si="12"/>
        <v>0</v>
      </c>
      <c r="AA48" s="20">
        <f t="shared" si="13"/>
        <v>100.00974516117627</v>
      </c>
      <c r="AC48" s="20">
        <f t="shared" si="14"/>
        <v>0.71468353925207562</v>
      </c>
      <c r="AD48" s="20">
        <f t="shared" si="15"/>
        <v>0.80029260043321915</v>
      </c>
      <c r="AE48" s="20">
        <f t="shared" si="16"/>
        <v>9974.3665096686836</v>
      </c>
      <c r="AF48" s="20">
        <f t="shared" si="17"/>
        <v>0.20371406022537725</v>
      </c>
      <c r="AG48" s="20">
        <f t="shared" si="18"/>
        <v>99.880354424023722</v>
      </c>
      <c r="AI48" s="20">
        <f t="shared" si="19"/>
        <v>100.00974516117627</v>
      </c>
      <c r="AJ48" s="20">
        <f t="shared" si="20"/>
        <v>99.880354424023722</v>
      </c>
      <c r="AK48" s="20">
        <f t="shared" si="21"/>
        <v>199.89009958520001</v>
      </c>
      <c r="AL48" s="20">
        <f t="shared" si="22"/>
        <v>0.49967634530819421</v>
      </c>
    </row>
    <row r="49" spans="1:38" x14ac:dyDescent="0.25">
      <c r="A49" s="6" t="s">
        <v>88</v>
      </c>
      <c r="B49" s="6">
        <v>1</v>
      </c>
      <c r="C49" s="6">
        <v>1</v>
      </c>
      <c r="D49" s="6">
        <v>74.802253116011514</v>
      </c>
      <c r="E49" s="6">
        <v>1.0975950782997761</v>
      </c>
      <c r="G49" s="4">
        <f t="shared" si="5"/>
        <v>1</v>
      </c>
      <c r="H49" s="4">
        <f t="shared" si="6"/>
        <v>1</v>
      </c>
      <c r="I49" s="4">
        <f t="shared" si="7"/>
        <v>5595.3770712318546</v>
      </c>
      <c r="J49" s="4">
        <f t="shared" si="8"/>
        <v>1.2047149559078916</v>
      </c>
      <c r="L49" s="5">
        <f t="shared" si="1"/>
        <v>2.5768403601503658E-2</v>
      </c>
      <c r="M49" s="5">
        <f t="shared" si="2"/>
        <v>0.10540925533894598</v>
      </c>
      <c r="N49" s="5">
        <f t="shared" si="3"/>
        <v>9.5933658911331682E-2</v>
      </c>
      <c r="O49" s="5">
        <f t="shared" si="4"/>
        <v>4.9539617992293093E-3</v>
      </c>
      <c r="W49" s="20">
        <f t="shared" si="9"/>
        <v>0.94912720342116264</v>
      </c>
      <c r="X49" s="20">
        <f t="shared" si="10"/>
        <v>1</v>
      </c>
      <c r="Y49" s="20">
        <f t="shared" si="11"/>
        <v>5595.3770712318546</v>
      </c>
      <c r="Z49" s="20">
        <f t="shared" si="12"/>
        <v>1.2047149559078916</v>
      </c>
      <c r="AA49" s="20">
        <f t="shared" si="13"/>
        <v>74.823331343847443</v>
      </c>
      <c r="AC49" s="20">
        <f t="shared" si="14"/>
        <v>0.71468353925207562</v>
      </c>
      <c r="AD49" s="20">
        <f t="shared" si="15"/>
        <v>0.80029260043321915</v>
      </c>
      <c r="AE49" s="20">
        <f t="shared" si="16"/>
        <v>5576.2067874329759</v>
      </c>
      <c r="AF49" s="20">
        <f t="shared" si="17"/>
        <v>0.41763665628740715</v>
      </c>
      <c r="AG49" s="20">
        <f t="shared" si="18"/>
        <v>74.686942635436267</v>
      </c>
      <c r="AI49" s="20">
        <f t="shared" si="19"/>
        <v>74.823331343847443</v>
      </c>
      <c r="AJ49" s="20">
        <f t="shared" si="20"/>
        <v>74.686942635436267</v>
      </c>
      <c r="AK49" s="20">
        <f t="shared" si="21"/>
        <v>149.51027397928371</v>
      </c>
      <c r="AL49" s="20">
        <f t="shared" si="22"/>
        <v>0.49954388181901777</v>
      </c>
    </row>
    <row r="50" spans="1:38" s="26" customFormat="1" x14ac:dyDescent="0.25">
      <c r="A50" s="23" t="s">
        <v>89</v>
      </c>
      <c r="B50" s="23">
        <v>2</v>
      </c>
      <c r="C50" s="23">
        <v>1</v>
      </c>
      <c r="D50" s="23">
        <v>0</v>
      </c>
      <c r="E50" s="23">
        <v>4.9936081815276441E-4</v>
      </c>
      <c r="G50" s="27">
        <f t="shared" si="5"/>
        <v>4</v>
      </c>
      <c r="H50" s="27">
        <f t="shared" si="6"/>
        <v>1</v>
      </c>
      <c r="I50" s="27">
        <f t="shared" si="7"/>
        <v>0</v>
      </c>
      <c r="J50" s="27">
        <f t="shared" si="8"/>
        <v>2.4936122670619827E-7</v>
      </c>
      <c r="L50" s="28">
        <f t="shared" si="1"/>
        <v>5.1536807203007316E-2</v>
      </c>
      <c r="M50" s="28">
        <f t="shared" si="2"/>
        <v>0.10540925533894598</v>
      </c>
      <c r="N50" s="28">
        <f t="shared" si="3"/>
        <v>0</v>
      </c>
      <c r="O50" s="28">
        <f t="shared" si="4"/>
        <v>2.2538497721698403E-6</v>
      </c>
      <c r="R50" s="29"/>
      <c r="S50" s="30"/>
      <c r="T50" s="31"/>
      <c r="U50" s="29"/>
      <c r="W50" s="32">
        <f t="shared" si="9"/>
        <v>3.8975903962181557</v>
      </c>
      <c r="X50" s="32">
        <f t="shared" si="10"/>
        <v>1</v>
      </c>
      <c r="Y50" s="32">
        <f t="shared" si="11"/>
        <v>0</v>
      </c>
      <c r="Z50" s="32">
        <f t="shared" si="12"/>
        <v>2.4936122670619827E-7</v>
      </c>
      <c r="AA50" s="32">
        <f t="shared" si="13"/>
        <v>2.2130500775127939</v>
      </c>
      <c r="AB50" s="29"/>
      <c r="AC50" s="32">
        <f t="shared" si="14"/>
        <v>3.4054626960340322</v>
      </c>
      <c r="AD50" s="32">
        <f t="shared" si="15"/>
        <v>0.80029260043321915</v>
      </c>
      <c r="AE50" s="32">
        <f t="shared" si="16"/>
        <v>1.6447983388704093E-2</v>
      </c>
      <c r="AF50" s="32">
        <f t="shared" si="17"/>
        <v>0.20326353963216998</v>
      </c>
      <c r="AG50" s="32">
        <f t="shared" si="18"/>
        <v>2.1036793528216524</v>
      </c>
      <c r="AH50" s="29"/>
      <c r="AI50" s="32">
        <f t="shared" si="19"/>
        <v>2.2130500775127939</v>
      </c>
      <c r="AJ50" s="32">
        <f t="shared" si="20"/>
        <v>2.1036793528216524</v>
      </c>
      <c r="AK50" s="32">
        <f t="shared" si="21"/>
        <v>4.3167294303344459</v>
      </c>
      <c r="AL50" s="32">
        <f t="shared" si="22"/>
        <v>0.48733176048485077</v>
      </c>
    </row>
    <row r="51" spans="1:38" x14ac:dyDescent="0.25">
      <c r="A51" s="6" t="s">
        <v>90</v>
      </c>
      <c r="B51" s="6">
        <v>2</v>
      </c>
      <c r="C51" s="6">
        <v>1</v>
      </c>
      <c r="D51" s="6">
        <v>0</v>
      </c>
      <c r="E51" s="6">
        <v>4.9936081815276441E-4</v>
      </c>
      <c r="F51" s="26"/>
      <c r="G51" s="27">
        <f t="shared" si="5"/>
        <v>4</v>
      </c>
      <c r="H51" s="27">
        <f t="shared" si="6"/>
        <v>1</v>
      </c>
      <c r="I51" s="27">
        <f t="shared" si="7"/>
        <v>0</v>
      </c>
      <c r="J51" s="27">
        <f t="shared" si="8"/>
        <v>2.4936122670619827E-7</v>
      </c>
      <c r="K51" s="26"/>
      <c r="L51" s="28">
        <f t="shared" ref="L51:L114" si="25">B51/$G$117</f>
        <v>5.1536807203007316E-2</v>
      </c>
      <c r="M51" s="28">
        <f t="shared" ref="M51:M114" si="26">C51/$H$117</f>
        <v>0.10540925533894598</v>
      </c>
      <c r="N51" s="28">
        <f t="shared" ref="N51:N114" si="27">D51/$I$117</f>
        <v>0</v>
      </c>
      <c r="O51" s="28">
        <f t="shared" ref="O51:O114" si="28">E51/$J$117</f>
        <v>2.2538497721698403E-6</v>
      </c>
      <c r="P51" s="26"/>
      <c r="Q51" s="26"/>
      <c r="W51" s="32">
        <f t="shared" si="9"/>
        <v>3.8975903962181557</v>
      </c>
      <c r="X51" s="32">
        <f t="shared" si="10"/>
        <v>1</v>
      </c>
      <c r="Y51" s="32">
        <f t="shared" si="11"/>
        <v>0</v>
      </c>
      <c r="Z51" s="32">
        <f t="shared" si="12"/>
        <v>2.4936122670619827E-7</v>
      </c>
      <c r="AA51" s="32">
        <f t="shared" si="13"/>
        <v>2.2130500775127939</v>
      </c>
      <c r="AC51" s="32">
        <f t="shared" si="14"/>
        <v>3.4054626960340322</v>
      </c>
      <c r="AD51" s="32">
        <f t="shared" si="15"/>
        <v>0.80029260043321915</v>
      </c>
      <c r="AE51" s="32">
        <f t="shared" si="16"/>
        <v>1.6447983388704093E-2</v>
      </c>
      <c r="AF51" s="32">
        <f t="shared" si="17"/>
        <v>0.20326353963216998</v>
      </c>
      <c r="AG51" s="32">
        <f t="shared" si="18"/>
        <v>2.1036793528216524</v>
      </c>
      <c r="AI51" s="32">
        <f t="shared" si="19"/>
        <v>2.2130500775127939</v>
      </c>
      <c r="AJ51" s="32">
        <f t="shared" si="20"/>
        <v>2.1036793528216524</v>
      </c>
      <c r="AK51" s="32">
        <f t="shared" si="21"/>
        <v>4.3167294303344459</v>
      </c>
      <c r="AL51" s="32">
        <f t="shared" si="22"/>
        <v>0.48733176048485077</v>
      </c>
    </row>
    <row r="52" spans="1:38" x14ac:dyDescent="0.25">
      <c r="A52" s="6" t="s">
        <v>91</v>
      </c>
      <c r="B52" s="6">
        <v>1</v>
      </c>
      <c r="C52" s="6">
        <v>1</v>
      </c>
      <c r="D52" s="6">
        <v>99.329108740811762</v>
      </c>
      <c r="E52" s="6">
        <v>0.670891259188239</v>
      </c>
      <c r="F52" s="26"/>
      <c r="G52" s="27">
        <f t="shared" si="5"/>
        <v>1</v>
      </c>
      <c r="H52" s="27">
        <f t="shared" si="6"/>
        <v>1</v>
      </c>
      <c r="I52" s="27">
        <f t="shared" si="7"/>
        <v>9866.271843244007</v>
      </c>
      <c r="J52" s="27">
        <f t="shared" si="8"/>
        <v>0.45009508165518086</v>
      </c>
      <c r="K52" s="26"/>
      <c r="L52" s="28">
        <f t="shared" si="25"/>
        <v>2.5768403601503658E-2</v>
      </c>
      <c r="M52" s="28">
        <f t="shared" si="26"/>
        <v>0.10540925533894598</v>
      </c>
      <c r="N52" s="28">
        <f t="shared" si="27"/>
        <v>0.12738927560282157</v>
      </c>
      <c r="O52" s="28">
        <f t="shared" si="28"/>
        <v>3.0280471689101808E-3</v>
      </c>
      <c r="P52" s="26"/>
      <c r="Q52" s="26"/>
      <c r="W52" s="32">
        <f t="shared" si="9"/>
        <v>0.94912720342116264</v>
      </c>
      <c r="X52" s="32">
        <f t="shared" si="10"/>
        <v>1</v>
      </c>
      <c r="Y52" s="32">
        <f t="shared" si="11"/>
        <v>9866.271843244007</v>
      </c>
      <c r="Z52" s="32">
        <f t="shared" si="12"/>
        <v>0.45009508165518086</v>
      </c>
      <c r="AA52" s="32">
        <f t="shared" si="13"/>
        <v>99.341185142563518</v>
      </c>
      <c r="AC52" s="32">
        <f t="shared" si="14"/>
        <v>0.71468353925207562</v>
      </c>
      <c r="AD52" s="32">
        <f t="shared" si="15"/>
        <v>0.80029260043321915</v>
      </c>
      <c r="AE52" s="32">
        <f t="shared" si="16"/>
        <v>9840.8104361068308</v>
      </c>
      <c r="AF52" s="32">
        <f t="shared" si="17"/>
        <v>4.8199708098521976E-2</v>
      </c>
      <c r="AG52" s="32">
        <f t="shared" si="18"/>
        <v>99.208737578676079</v>
      </c>
      <c r="AI52" s="32">
        <f t="shared" si="19"/>
        <v>99.341185142563518</v>
      </c>
      <c r="AJ52" s="32">
        <f t="shared" si="20"/>
        <v>99.208737578676079</v>
      </c>
      <c r="AK52" s="32">
        <f t="shared" si="21"/>
        <v>198.5499227212396</v>
      </c>
      <c r="AL52" s="32">
        <f t="shared" si="22"/>
        <v>0.4996664628168267</v>
      </c>
    </row>
    <row r="53" spans="1:38" x14ac:dyDescent="0.25">
      <c r="A53" s="6" t="s">
        <v>92</v>
      </c>
      <c r="B53" s="6">
        <v>4</v>
      </c>
      <c r="C53" s="6">
        <v>1</v>
      </c>
      <c r="D53" s="6">
        <v>99.935332774049215</v>
      </c>
      <c r="E53" s="6">
        <v>6.4667225950783003E-2</v>
      </c>
      <c r="F53" s="26"/>
      <c r="G53" s="27">
        <f t="shared" si="5"/>
        <v>16</v>
      </c>
      <c r="H53" s="27">
        <f t="shared" si="6"/>
        <v>1</v>
      </c>
      <c r="I53" s="27">
        <f t="shared" si="7"/>
        <v>9987.0707366599545</v>
      </c>
      <c r="J53" s="27">
        <f t="shared" si="8"/>
        <v>4.1818501121696225E-3</v>
      </c>
      <c r="K53" s="26"/>
      <c r="L53" s="28">
        <f t="shared" si="25"/>
        <v>0.10307361440601463</v>
      </c>
      <c r="M53" s="28">
        <f t="shared" si="26"/>
        <v>0.10540925533894598</v>
      </c>
      <c r="N53" s="28">
        <f t="shared" si="27"/>
        <v>0.12816675605569319</v>
      </c>
      <c r="O53" s="28">
        <f t="shared" si="28"/>
        <v>2.9187354549599441E-4</v>
      </c>
      <c r="P53" s="26"/>
      <c r="Q53" s="26"/>
      <c r="W53" s="32">
        <f t="shared" si="9"/>
        <v>15.794516781812142</v>
      </c>
      <c r="X53" s="32">
        <f t="shared" si="10"/>
        <v>1</v>
      </c>
      <c r="Y53" s="32">
        <f t="shared" si="11"/>
        <v>9987.0707366599545</v>
      </c>
      <c r="Z53" s="32">
        <f t="shared" si="12"/>
        <v>4.1818501121696225E-3</v>
      </c>
      <c r="AA53" s="32">
        <f t="shared" si="13"/>
        <v>100.01934530525521</v>
      </c>
      <c r="AC53" s="32">
        <f t="shared" si="14"/>
        <v>14.787021009597945</v>
      </c>
      <c r="AD53" s="32">
        <f t="shared" si="15"/>
        <v>0.80029260043321915</v>
      </c>
      <c r="AE53" s="32">
        <f t="shared" si="16"/>
        <v>9961.4538334322042</v>
      </c>
      <c r="AF53" s="32">
        <f t="shared" si="17"/>
        <v>0.149521201238348</v>
      </c>
      <c r="AG53" s="32">
        <f t="shared" si="18"/>
        <v>99.885888233741369</v>
      </c>
      <c r="AI53" s="32">
        <f t="shared" si="19"/>
        <v>100.01934530525521</v>
      </c>
      <c r="AJ53" s="32">
        <f t="shared" si="20"/>
        <v>99.885888233741369</v>
      </c>
      <c r="AK53" s="32">
        <f t="shared" si="21"/>
        <v>199.90523353899658</v>
      </c>
      <c r="AL53" s="32">
        <f t="shared" si="22"/>
        <v>0.49966619915559185</v>
      </c>
    </row>
    <row r="54" spans="1:38" x14ac:dyDescent="0.25">
      <c r="A54" s="6" t="s">
        <v>93</v>
      </c>
      <c r="B54" s="6">
        <v>6</v>
      </c>
      <c r="C54" s="6">
        <v>0</v>
      </c>
      <c r="D54" s="6">
        <v>0</v>
      </c>
      <c r="E54" s="6">
        <v>8.8738914189837015</v>
      </c>
      <c r="F54" s="26"/>
      <c r="G54" s="27">
        <f t="shared" si="5"/>
        <v>36</v>
      </c>
      <c r="H54" s="27">
        <f t="shared" si="6"/>
        <v>0</v>
      </c>
      <c r="I54" s="27">
        <f t="shared" si="7"/>
        <v>0</v>
      </c>
      <c r="J54" s="27">
        <f t="shared" si="8"/>
        <v>78.745948915912578</v>
      </c>
      <c r="K54" s="26"/>
      <c r="L54" s="28">
        <f t="shared" si="25"/>
        <v>0.15461042160902194</v>
      </c>
      <c r="M54" s="28">
        <f t="shared" si="26"/>
        <v>0</v>
      </c>
      <c r="N54" s="28">
        <f t="shared" si="27"/>
        <v>0</v>
      </c>
      <c r="O54" s="28">
        <f t="shared" si="28"/>
        <v>4.0052037376344156E-2</v>
      </c>
      <c r="P54" s="26"/>
      <c r="Q54" s="26"/>
      <c r="W54" s="32">
        <f t="shared" si="9"/>
        <v>35.691443167406128</v>
      </c>
      <c r="X54" s="32">
        <f t="shared" si="10"/>
        <v>0</v>
      </c>
      <c r="Y54" s="32">
        <f t="shared" si="11"/>
        <v>0</v>
      </c>
      <c r="Z54" s="32">
        <f t="shared" si="12"/>
        <v>78.745948915912578</v>
      </c>
      <c r="AA54" s="32">
        <f t="shared" si="13"/>
        <v>10.697541403673963</v>
      </c>
      <c r="AC54" s="32">
        <f t="shared" si="14"/>
        <v>34.16857932316185</v>
      </c>
      <c r="AD54" s="32">
        <f t="shared" si="15"/>
        <v>1.1111111111111112E-2</v>
      </c>
      <c r="AE54" s="32">
        <f t="shared" si="16"/>
        <v>1.6447983388704093E-2</v>
      </c>
      <c r="AF54" s="32">
        <f t="shared" si="17"/>
        <v>70.939255500869123</v>
      </c>
      <c r="AG54" s="32">
        <f t="shared" si="18"/>
        <v>10.253555184350976</v>
      </c>
      <c r="AI54" s="32">
        <f t="shared" si="19"/>
        <v>10.697541403673963</v>
      </c>
      <c r="AJ54" s="32">
        <f t="shared" si="20"/>
        <v>10.253555184350976</v>
      </c>
      <c r="AK54" s="32">
        <f t="shared" si="21"/>
        <v>20.951096588024939</v>
      </c>
      <c r="AL54" s="32">
        <f t="shared" si="22"/>
        <v>0.4894042247989836</v>
      </c>
    </row>
    <row r="55" spans="1:38" x14ac:dyDescent="0.25">
      <c r="A55" s="6" t="s">
        <v>94</v>
      </c>
      <c r="B55" s="6">
        <v>4</v>
      </c>
      <c r="C55" s="6">
        <v>1</v>
      </c>
      <c r="D55" s="6">
        <v>64.909415947587092</v>
      </c>
      <c r="E55" s="6">
        <v>27.976939517417705</v>
      </c>
      <c r="F55" s="26"/>
      <c r="G55" s="27">
        <f t="shared" si="5"/>
        <v>16</v>
      </c>
      <c r="H55" s="27">
        <f t="shared" si="6"/>
        <v>1</v>
      </c>
      <c r="I55" s="27">
        <f t="shared" si="7"/>
        <v>4213.2322786568739</v>
      </c>
      <c r="J55" s="27">
        <f t="shared" si="8"/>
        <v>782.70914476124835</v>
      </c>
      <c r="K55" s="26"/>
      <c r="L55" s="28">
        <f t="shared" si="25"/>
        <v>0.10307361440601463</v>
      </c>
      <c r="M55" s="28">
        <f t="shared" si="26"/>
        <v>0.10540925533894598</v>
      </c>
      <c r="N55" s="28">
        <f t="shared" si="27"/>
        <v>8.3246125754956393E-2</v>
      </c>
      <c r="O55" s="28">
        <f t="shared" si="28"/>
        <v>0.12627306041070141</v>
      </c>
      <c r="P55" s="26"/>
      <c r="Q55" s="26"/>
      <c r="W55" s="32">
        <f t="shared" si="9"/>
        <v>15.794516781812142</v>
      </c>
      <c r="X55" s="32">
        <f t="shared" si="10"/>
        <v>1</v>
      </c>
      <c r="Y55" s="32">
        <f t="shared" si="11"/>
        <v>4213.2322786568739</v>
      </c>
      <c r="Z55" s="32">
        <f t="shared" si="12"/>
        <v>782.70914476124835</v>
      </c>
      <c r="AA55" s="32">
        <f t="shared" si="13"/>
        <v>70.800677540542893</v>
      </c>
      <c r="AC55" s="32">
        <f t="shared" si="14"/>
        <v>14.787021009597945</v>
      </c>
      <c r="AD55" s="32">
        <f t="shared" si="15"/>
        <v>0.80029260043321915</v>
      </c>
      <c r="AE55" s="32">
        <f t="shared" si="16"/>
        <v>4196.5995014892706</v>
      </c>
      <c r="AF55" s="32">
        <f t="shared" si="17"/>
        <v>757.65824673933355</v>
      </c>
      <c r="AG55" s="32">
        <f t="shared" si="18"/>
        <v>70.497128039648786</v>
      </c>
      <c r="AI55" s="32">
        <f t="shared" si="19"/>
        <v>70.800677540542893</v>
      </c>
      <c r="AJ55" s="32">
        <f t="shared" si="20"/>
        <v>70.497128039648786</v>
      </c>
      <c r="AK55" s="32">
        <f t="shared" si="21"/>
        <v>141.29780558019166</v>
      </c>
      <c r="AL55" s="32">
        <f t="shared" si="22"/>
        <v>0.4989258520341216</v>
      </c>
    </row>
    <row r="56" spans="1:38" x14ac:dyDescent="0.25">
      <c r="A56" s="6" t="s">
        <v>95</v>
      </c>
      <c r="B56" s="6">
        <v>5</v>
      </c>
      <c r="C56" s="6">
        <v>1</v>
      </c>
      <c r="D56" s="6">
        <v>99.989014062000635</v>
      </c>
      <c r="E56" s="6">
        <v>9.2381751358261432E-3</v>
      </c>
      <c r="F56" s="26"/>
      <c r="G56" s="27">
        <f t="shared" si="5"/>
        <v>25</v>
      </c>
      <c r="H56" s="27">
        <f t="shared" si="6"/>
        <v>1</v>
      </c>
      <c r="I56" s="27">
        <f t="shared" si="7"/>
        <v>9997.8029330909612</v>
      </c>
      <c r="J56" s="27">
        <f t="shared" si="8"/>
        <v>8.5343879840196386E-5</v>
      </c>
      <c r="K56" s="26"/>
      <c r="L56" s="28">
        <f t="shared" si="25"/>
        <v>0.12884201800751829</v>
      </c>
      <c r="M56" s="28">
        <f t="shared" si="26"/>
        <v>0.10540925533894598</v>
      </c>
      <c r="N56" s="28">
        <f t="shared" si="27"/>
        <v>0.12823560214192359</v>
      </c>
      <c r="O56" s="28">
        <f t="shared" si="28"/>
        <v>4.1696220785142056E-5</v>
      </c>
      <c r="P56" s="26"/>
      <c r="Q56" s="26"/>
      <c r="W56" s="32">
        <f t="shared" si="9"/>
        <v>24.742979974609135</v>
      </c>
      <c r="X56" s="32">
        <f t="shared" si="10"/>
        <v>1</v>
      </c>
      <c r="Y56" s="32">
        <f t="shared" si="11"/>
        <v>9997.8029330909612</v>
      </c>
      <c r="Z56" s="32">
        <f t="shared" si="12"/>
        <v>8.5343879840196386E-5</v>
      </c>
      <c r="AA56" s="32">
        <f t="shared" si="13"/>
        <v>100.11766077176119</v>
      </c>
      <c r="AC56" s="32">
        <f t="shared" si="14"/>
        <v>23.477800166379897</v>
      </c>
      <c r="AD56" s="32">
        <f t="shared" si="15"/>
        <v>0.80029260043321915</v>
      </c>
      <c r="AE56" s="32">
        <f t="shared" si="16"/>
        <v>9972.1722606459643</v>
      </c>
      <c r="AF56" s="32">
        <f t="shared" si="17"/>
        <v>0.19546015994818902</v>
      </c>
      <c r="AG56" s="32">
        <f t="shared" si="18"/>
        <v>99.983227661306898</v>
      </c>
      <c r="AI56" s="32">
        <f t="shared" si="19"/>
        <v>100.11766077176119</v>
      </c>
      <c r="AJ56" s="32">
        <f t="shared" si="20"/>
        <v>99.983227661306898</v>
      </c>
      <c r="AK56" s="32">
        <f t="shared" si="21"/>
        <v>200.10088843306809</v>
      </c>
      <c r="AL56" s="32">
        <f t="shared" si="22"/>
        <v>0.49966408667271045</v>
      </c>
    </row>
    <row r="57" spans="1:38" x14ac:dyDescent="0.25">
      <c r="A57" s="6" t="s">
        <v>96</v>
      </c>
      <c r="B57" s="6">
        <v>6</v>
      </c>
      <c r="C57" s="6">
        <v>0</v>
      </c>
      <c r="D57" s="6">
        <v>91.892877117289871</v>
      </c>
      <c r="E57" s="6">
        <v>2.9961649089165865E-3</v>
      </c>
      <c r="F57" s="26"/>
      <c r="G57" s="27">
        <f t="shared" si="5"/>
        <v>36</v>
      </c>
      <c r="H57" s="27">
        <f t="shared" si="6"/>
        <v>0</v>
      </c>
      <c r="I57" s="27">
        <f t="shared" si="7"/>
        <v>8444.3008648933355</v>
      </c>
      <c r="J57" s="27">
        <f t="shared" si="8"/>
        <v>8.9770041614231361E-6</v>
      </c>
      <c r="K57" s="26"/>
      <c r="L57" s="28">
        <f t="shared" si="25"/>
        <v>0.15461042160902194</v>
      </c>
      <c r="M57" s="28">
        <f t="shared" si="26"/>
        <v>0</v>
      </c>
      <c r="N57" s="28">
        <f t="shared" si="27"/>
        <v>0.11785233148096187</v>
      </c>
      <c r="O57" s="28">
        <f t="shared" si="28"/>
        <v>1.3523098633019044E-5</v>
      </c>
      <c r="P57" s="26"/>
      <c r="Q57" s="26"/>
      <c r="W57" s="32">
        <f t="shared" si="9"/>
        <v>35.691443167406128</v>
      </c>
      <c r="X57" s="32">
        <f t="shared" si="10"/>
        <v>0</v>
      </c>
      <c r="Y57" s="32">
        <f t="shared" si="11"/>
        <v>8444.3008648933355</v>
      </c>
      <c r="Z57" s="32">
        <f t="shared" si="12"/>
        <v>8.9770041614231361E-6</v>
      </c>
      <c r="AA57" s="32">
        <f t="shared" si="13"/>
        <v>92.086873749941944</v>
      </c>
      <c r="AC57" s="32">
        <f t="shared" si="14"/>
        <v>34.16857932316185</v>
      </c>
      <c r="AD57" s="32">
        <f t="shared" si="15"/>
        <v>1.1111111111111112E-2</v>
      </c>
      <c r="AE57" s="32">
        <f t="shared" si="16"/>
        <v>8420.7468465805323</v>
      </c>
      <c r="AF57" s="32">
        <f t="shared" si="17"/>
        <v>0.20101841750293487</v>
      </c>
      <c r="AG57" s="32">
        <f t="shared" si="18"/>
        <v>91.951767549255464</v>
      </c>
      <c r="AI57" s="32">
        <f t="shared" si="19"/>
        <v>92.086873749941944</v>
      </c>
      <c r="AJ57" s="32">
        <f t="shared" si="20"/>
        <v>91.951767549255464</v>
      </c>
      <c r="AK57" s="32">
        <f t="shared" si="21"/>
        <v>184.03864129919742</v>
      </c>
      <c r="AL57" s="32">
        <f t="shared" si="22"/>
        <v>0.49963294067014208</v>
      </c>
    </row>
    <row r="58" spans="1:38" x14ac:dyDescent="0.25">
      <c r="A58" s="6" t="s">
        <v>97</v>
      </c>
      <c r="B58" s="6">
        <v>6</v>
      </c>
      <c r="C58" s="6">
        <v>0</v>
      </c>
      <c r="D58" s="6">
        <v>59.665378315755838</v>
      </c>
      <c r="E58" s="6">
        <v>3.0830536912751678</v>
      </c>
      <c r="F58" s="26"/>
      <c r="G58" s="27">
        <f t="shared" si="5"/>
        <v>36</v>
      </c>
      <c r="H58" s="27">
        <f t="shared" si="6"/>
        <v>0</v>
      </c>
      <c r="I58" s="27">
        <f t="shared" si="7"/>
        <v>3559.9573695622671</v>
      </c>
      <c r="J58" s="27">
        <f t="shared" si="8"/>
        <v>9.5052200632854387</v>
      </c>
      <c r="K58" s="26"/>
      <c r="L58" s="28">
        <f t="shared" si="25"/>
        <v>0.15461042160902194</v>
      </c>
      <c r="M58" s="28">
        <f t="shared" si="26"/>
        <v>0</v>
      </c>
      <c r="N58" s="28">
        <f t="shared" si="27"/>
        <v>7.6520663666133262E-2</v>
      </c>
      <c r="O58" s="28">
        <f t="shared" si="28"/>
        <v>1.3915268493376596E-2</v>
      </c>
      <c r="P58" s="26"/>
      <c r="Q58" s="26"/>
      <c r="W58" s="32">
        <f t="shared" si="9"/>
        <v>35.691443167406128</v>
      </c>
      <c r="X58" s="32">
        <f t="shared" si="10"/>
        <v>0</v>
      </c>
      <c r="Y58" s="32">
        <f t="shared" si="11"/>
        <v>3559.9573695622671</v>
      </c>
      <c r="Z58" s="32">
        <f t="shared" si="12"/>
        <v>9.5052200632854387</v>
      </c>
      <c r="AA58" s="32">
        <f t="shared" si="13"/>
        <v>60.042934911552742</v>
      </c>
      <c r="AC58" s="32">
        <f t="shared" si="14"/>
        <v>34.16857932316185</v>
      </c>
      <c r="AD58" s="32">
        <f t="shared" si="15"/>
        <v>1.1111111111111112E-2</v>
      </c>
      <c r="AE58" s="32">
        <f t="shared" si="16"/>
        <v>3544.6696848124293</v>
      </c>
      <c r="AF58" s="32">
        <f t="shared" si="17"/>
        <v>6.9258804248354959</v>
      </c>
      <c r="AG58" s="32">
        <f t="shared" si="18"/>
        <v>59.881343135166382</v>
      </c>
      <c r="AI58" s="32">
        <f t="shared" si="19"/>
        <v>60.042934911552742</v>
      </c>
      <c r="AJ58" s="32">
        <f t="shared" si="20"/>
        <v>59.881343135166382</v>
      </c>
      <c r="AK58" s="32">
        <f t="shared" si="21"/>
        <v>119.92427804671912</v>
      </c>
      <c r="AL58" s="32">
        <f t="shared" si="22"/>
        <v>0.49932627580078737</v>
      </c>
    </row>
    <row r="59" spans="1:38" x14ac:dyDescent="0.25">
      <c r="A59" s="6" t="s">
        <v>98</v>
      </c>
      <c r="B59" s="6">
        <v>6</v>
      </c>
      <c r="C59" s="6">
        <v>0</v>
      </c>
      <c r="D59" s="6">
        <v>23.918384467881111</v>
      </c>
      <c r="E59" s="6">
        <v>3.9711669063598598</v>
      </c>
      <c r="F59" s="26"/>
      <c r="G59" s="27">
        <f t="shared" si="5"/>
        <v>36</v>
      </c>
      <c r="H59" s="27">
        <f t="shared" si="6"/>
        <v>0</v>
      </c>
      <c r="I59" s="27">
        <f t="shared" si="7"/>
        <v>572.08911555337636</v>
      </c>
      <c r="J59" s="27">
        <f t="shared" si="8"/>
        <v>15.770166598167739</v>
      </c>
      <c r="K59" s="26"/>
      <c r="L59" s="28">
        <f t="shared" si="25"/>
        <v>0.15461042160902194</v>
      </c>
      <c r="M59" s="28">
        <f t="shared" si="26"/>
        <v>0</v>
      </c>
      <c r="N59" s="28">
        <f t="shared" si="27"/>
        <v>3.0675254309427247E-2</v>
      </c>
      <c r="O59" s="28">
        <f t="shared" si="28"/>
        <v>1.7923740313180659E-2</v>
      </c>
      <c r="P59" s="26"/>
      <c r="Q59" s="26"/>
      <c r="W59" s="32">
        <f t="shared" si="9"/>
        <v>35.691443167406128</v>
      </c>
      <c r="X59" s="32">
        <f t="shared" si="10"/>
        <v>0</v>
      </c>
      <c r="Y59" s="32">
        <f t="shared" si="11"/>
        <v>572.08911555337636</v>
      </c>
      <c r="Z59" s="32">
        <f t="shared" si="12"/>
        <v>15.770166598167739</v>
      </c>
      <c r="AA59" s="32">
        <f t="shared" si="13"/>
        <v>24.97099768369198</v>
      </c>
      <c r="AC59" s="32">
        <f t="shared" si="14"/>
        <v>34.16857932316185</v>
      </c>
      <c r="AD59" s="32">
        <f t="shared" si="15"/>
        <v>1.1111111111111112E-2</v>
      </c>
      <c r="AE59" s="32">
        <f t="shared" si="16"/>
        <v>565.97051267487961</v>
      </c>
      <c r="AF59" s="32">
        <f t="shared" si="17"/>
        <v>12.389132595756985</v>
      </c>
      <c r="AG59" s="32">
        <f t="shared" si="18"/>
        <v>24.749532030018457</v>
      </c>
      <c r="AI59" s="32">
        <f t="shared" si="19"/>
        <v>24.97099768369198</v>
      </c>
      <c r="AJ59" s="32">
        <f t="shared" si="20"/>
        <v>24.749532030018457</v>
      </c>
      <c r="AK59" s="32">
        <f t="shared" si="21"/>
        <v>49.720529713710434</v>
      </c>
      <c r="AL59" s="32">
        <f t="shared" si="22"/>
        <v>0.4977728952713425</v>
      </c>
    </row>
    <row r="60" spans="1:38" x14ac:dyDescent="0.25">
      <c r="A60" s="6" t="s">
        <v>99</v>
      </c>
      <c r="B60" s="6">
        <v>1</v>
      </c>
      <c r="C60" s="6">
        <v>1</v>
      </c>
      <c r="D60" s="6">
        <v>98.97805808565036</v>
      </c>
      <c r="E60" s="6">
        <v>1.1984659635666346E-2</v>
      </c>
      <c r="F60" s="26"/>
      <c r="G60" s="27">
        <f t="shared" si="5"/>
        <v>1</v>
      </c>
      <c r="H60" s="27">
        <f t="shared" si="6"/>
        <v>1</v>
      </c>
      <c r="I60" s="27">
        <f t="shared" si="7"/>
        <v>9796.655982406377</v>
      </c>
      <c r="J60" s="27">
        <f t="shared" si="8"/>
        <v>1.4363206658277018E-4</v>
      </c>
      <c r="K60" s="26"/>
      <c r="L60" s="28">
        <f t="shared" si="25"/>
        <v>2.5768403601503658E-2</v>
      </c>
      <c r="M60" s="28">
        <f t="shared" si="26"/>
        <v>0.10540925533894598</v>
      </c>
      <c r="N60" s="28">
        <f t="shared" si="27"/>
        <v>0.12693905422031024</v>
      </c>
      <c r="O60" s="28">
        <f t="shared" si="28"/>
        <v>5.4092394532076174E-5</v>
      </c>
      <c r="P60" s="26"/>
      <c r="Q60" s="26"/>
      <c r="W60" s="32">
        <f t="shared" si="9"/>
        <v>0.94912720342116264</v>
      </c>
      <c r="X60" s="32">
        <f t="shared" si="10"/>
        <v>1</v>
      </c>
      <c r="Y60" s="32">
        <f t="shared" si="11"/>
        <v>9796.655982406377</v>
      </c>
      <c r="Z60" s="32">
        <f t="shared" si="12"/>
        <v>1.4363206658277018E-4</v>
      </c>
      <c r="AA60" s="32">
        <f t="shared" si="13"/>
        <v>98.987904580518645</v>
      </c>
      <c r="AC60" s="32">
        <f t="shared" si="14"/>
        <v>0.71468353925207562</v>
      </c>
      <c r="AD60" s="32">
        <f t="shared" si="15"/>
        <v>0.80029260043321915</v>
      </c>
      <c r="AE60" s="32">
        <f t="shared" si="16"/>
        <v>9771.2846195457023</v>
      </c>
      <c r="AF60" s="32">
        <f t="shared" si="17"/>
        <v>0.19303921338554478</v>
      </c>
      <c r="AG60" s="32">
        <f t="shared" si="18"/>
        <v>98.858447463526218</v>
      </c>
      <c r="AI60" s="32">
        <f t="shared" si="19"/>
        <v>98.987904580518645</v>
      </c>
      <c r="AJ60" s="32">
        <f t="shared" si="20"/>
        <v>98.858447463526218</v>
      </c>
      <c r="AK60" s="32">
        <f t="shared" si="21"/>
        <v>197.84635204404486</v>
      </c>
      <c r="AL60" s="32">
        <f t="shared" si="22"/>
        <v>0.49967283420782099</v>
      </c>
    </row>
    <row r="61" spans="1:38" x14ac:dyDescent="0.25">
      <c r="A61" s="6" t="s">
        <v>100</v>
      </c>
      <c r="B61" s="6">
        <v>1</v>
      </c>
      <c r="C61" s="6">
        <v>1</v>
      </c>
      <c r="D61" s="6">
        <v>99.998252237136469</v>
      </c>
      <c r="E61" s="6">
        <v>1.2484020453819111E-3</v>
      </c>
      <c r="F61" s="26"/>
      <c r="G61" s="27">
        <f t="shared" si="5"/>
        <v>1</v>
      </c>
      <c r="H61" s="27">
        <f t="shared" si="6"/>
        <v>1</v>
      </c>
      <c r="I61" s="27">
        <f t="shared" si="7"/>
        <v>9999.6504504819695</v>
      </c>
      <c r="J61" s="27">
        <f t="shared" si="8"/>
        <v>1.5585076669137394E-6</v>
      </c>
      <c r="K61" s="26"/>
      <c r="L61" s="28">
        <f t="shared" si="25"/>
        <v>2.5768403601503658E-2</v>
      </c>
      <c r="M61" s="28">
        <f t="shared" si="26"/>
        <v>0.10540925533894598</v>
      </c>
      <c r="N61" s="28">
        <f t="shared" si="27"/>
        <v>0.12824745007304231</v>
      </c>
      <c r="O61" s="28">
        <f t="shared" si="28"/>
        <v>5.6346244304246016E-6</v>
      </c>
      <c r="P61" s="26"/>
      <c r="Q61" s="26"/>
      <c r="W61" s="32">
        <f t="shared" si="9"/>
        <v>0.94912720342116264</v>
      </c>
      <c r="X61" s="32">
        <f t="shared" si="10"/>
        <v>1</v>
      </c>
      <c r="Y61" s="32">
        <f t="shared" si="11"/>
        <v>9999.6504504819695</v>
      </c>
      <c r="Z61" s="32">
        <f t="shared" si="12"/>
        <v>1.5585076669137394E-6</v>
      </c>
      <c r="AA61" s="32">
        <f t="shared" si="13"/>
        <v>100.00799757641335</v>
      </c>
      <c r="AC61" s="32">
        <f t="shared" si="14"/>
        <v>0.71468353925207562</v>
      </c>
      <c r="AD61" s="32">
        <f t="shared" si="15"/>
        <v>0.80029260043321915</v>
      </c>
      <c r="AE61" s="32">
        <f t="shared" si="16"/>
        <v>9974.0174084507489</v>
      </c>
      <c r="AF61" s="32">
        <f t="shared" si="17"/>
        <v>0.20258869384695924</v>
      </c>
      <c r="AG61" s="32">
        <f t="shared" si="18"/>
        <v>99.878601178051554</v>
      </c>
      <c r="AI61" s="32">
        <f t="shared" si="19"/>
        <v>100.00799757641335</v>
      </c>
      <c r="AJ61" s="32">
        <f t="shared" si="20"/>
        <v>99.878601178051554</v>
      </c>
      <c r="AK61" s="32">
        <f t="shared" si="21"/>
        <v>199.8865987544649</v>
      </c>
      <c r="AL61" s="32">
        <f t="shared" si="22"/>
        <v>0.49967632547862617</v>
      </c>
    </row>
    <row r="62" spans="1:38" x14ac:dyDescent="0.25">
      <c r="A62" s="6" t="s">
        <v>18</v>
      </c>
      <c r="B62" s="6">
        <v>1</v>
      </c>
      <c r="C62" s="6">
        <v>1</v>
      </c>
      <c r="D62" s="6">
        <v>98.770323985298816</v>
      </c>
      <c r="E62" s="6">
        <v>0.66639701182486422</v>
      </c>
      <c r="F62" s="26"/>
      <c r="G62" s="27">
        <f t="shared" si="5"/>
        <v>1</v>
      </c>
      <c r="H62" s="27">
        <f t="shared" si="6"/>
        <v>1</v>
      </c>
      <c r="I62" s="27">
        <f t="shared" si="7"/>
        <v>9755.5769001608951</v>
      </c>
      <c r="J62" s="27">
        <f t="shared" si="8"/>
        <v>0.44408497736910824</v>
      </c>
      <c r="K62" s="26"/>
      <c r="L62" s="28">
        <f t="shared" si="25"/>
        <v>2.5768403601503658E-2</v>
      </c>
      <c r="M62" s="28">
        <f t="shared" si="26"/>
        <v>0.10540925533894598</v>
      </c>
      <c r="N62" s="28">
        <f t="shared" si="27"/>
        <v>0.12667263587731634</v>
      </c>
      <c r="O62" s="28">
        <f t="shared" si="28"/>
        <v>3.0077625209606524E-3</v>
      </c>
      <c r="P62" s="26"/>
      <c r="Q62" s="26"/>
      <c r="W62" s="32">
        <f t="shared" si="9"/>
        <v>0.94912720342116264</v>
      </c>
      <c r="X62" s="32">
        <f t="shared" si="10"/>
        <v>1</v>
      </c>
      <c r="Y62" s="32">
        <f t="shared" si="11"/>
        <v>9755.5769001608951</v>
      </c>
      <c r="Z62" s="32">
        <f t="shared" si="12"/>
        <v>0.44408497736910824</v>
      </c>
      <c r="AA62" s="32">
        <f t="shared" si="13"/>
        <v>98.782438278986035</v>
      </c>
      <c r="AC62" s="32">
        <f t="shared" si="14"/>
        <v>0.71468353925207562</v>
      </c>
      <c r="AD62" s="32">
        <f t="shared" si="15"/>
        <v>0.80029260043321915</v>
      </c>
      <c r="AE62" s="32">
        <f t="shared" si="16"/>
        <v>9730.2588209688183</v>
      </c>
      <c r="AF62" s="32">
        <f t="shared" si="17"/>
        <v>4.624653340235494E-2</v>
      </c>
      <c r="AG62" s="32">
        <f t="shared" si="18"/>
        <v>98.649987550135592</v>
      </c>
      <c r="AI62" s="32">
        <f t="shared" si="19"/>
        <v>98.782438278986035</v>
      </c>
      <c r="AJ62" s="32">
        <f t="shared" si="20"/>
        <v>98.649987550135592</v>
      </c>
      <c r="AK62" s="32">
        <f t="shared" si="21"/>
        <v>197.43242582912163</v>
      </c>
      <c r="AL62" s="32">
        <f t="shared" si="22"/>
        <v>0.49966456693145966</v>
      </c>
    </row>
    <row r="63" spans="1:38" x14ac:dyDescent="0.25">
      <c r="A63" s="6" t="s">
        <v>19</v>
      </c>
      <c r="B63" s="6">
        <v>1</v>
      </c>
      <c r="C63" s="6">
        <v>1</v>
      </c>
      <c r="D63" s="6">
        <v>6.9009168264621277</v>
      </c>
      <c r="E63" s="6">
        <v>0.68786952700543302</v>
      </c>
      <c r="F63" s="26"/>
      <c r="G63" s="27">
        <f t="shared" si="5"/>
        <v>1</v>
      </c>
      <c r="H63" s="27">
        <f t="shared" si="6"/>
        <v>1</v>
      </c>
      <c r="I63" s="27">
        <f t="shared" si="7"/>
        <v>47.622653045748123</v>
      </c>
      <c r="J63" s="27">
        <f t="shared" si="8"/>
        <v>0.47316448618267815</v>
      </c>
      <c r="K63" s="26"/>
      <c r="L63" s="28">
        <f t="shared" si="25"/>
        <v>2.5768403601503658E-2</v>
      </c>
      <c r="M63" s="28">
        <f t="shared" si="26"/>
        <v>0.10540925533894598</v>
      </c>
      <c r="N63" s="28">
        <f t="shared" si="27"/>
        <v>8.8504045456831142E-3</v>
      </c>
      <c r="O63" s="28">
        <f t="shared" si="28"/>
        <v>3.1046780611639554E-3</v>
      </c>
      <c r="P63" s="26"/>
      <c r="Q63" s="26"/>
      <c r="W63" s="32">
        <f t="shared" si="9"/>
        <v>0.94912720342116264</v>
      </c>
      <c r="X63" s="32">
        <f t="shared" si="10"/>
        <v>1</v>
      </c>
      <c r="Y63" s="32">
        <f t="shared" si="11"/>
        <v>47.622653045748123</v>
      </c>
      <c r="Z63" s="32">
        <f t="shared" si="12"/>
        <v>0.47316448618267815</v>
      </c>
      <c r="AA63" s="32">
        <f t="shared" si="13"/>
        <v>7.0742451707127003</v>
      </c>
      <c r="AC63" s="32">
        <f t="shared" si="14"/>
        <v>0.71468353925207562</v>
      </c>
      <c r="AD63" s="32">
        <f t="shared" si="15"/>
        <v>0.80029260043321915</v>
      </c>
      <c r="AE63" s="32">
        <f t="shared" si="16"/>
        <v>45.869020120000208</v>
      </c>
      <c r="AF63" s="32">
        <f t="shared" si="17"/>
        <v>5.5942934175264303E-2</v>
      </c>
      <c r="AG63" s="32">
        <f t="shared" si="18"/>
        <v>6.8876657289578711</v>
      </c>
      <c r="AI63" s="32">
        <f t="shared" si="19"/>
        <v>7.0742451707127003</v>
      </c>
      <c r="AJ63" s="32">
        <f t="shared" si="20"/>
        <v>6.8876657289578711</v>
      </c>
      <c r="AK63" s="32">
        <f t="shared" si="21"/>
        <v>13.961910899670571</v>
      </c>
      <c r="AL63" s="32">
        <f t="shared" si="22"/>
        <v>0.49331826985949212</v>
      </c>
    </row>
    <row r="64" spans="1:38" x14ac:dyDescent="0.25">
      <c r="A64" s="6" t="s">
        <v>101</v>
      </c>
      <c r="B64" s="6">
        <v>1</v>
      </c>
      <c r="C64" s="6">
        <v>1</v>
      </c>
      <c r="D64" s="6">
        <v>99.107392537551931</v>
      </c>
      <c r="E64" s="6">
        <v>7.4904122722914662E-4</v>
      </c>
      <c r="F64" s="26"/>
      <c r="G64" s="27">
        <f t="shared" si="5"/>
        <v>1</v>
      </c>
      <c r="H64" s="27">
        <f t="shared" si="6"/>
        <v>1</v>
      </c>
      <c r="I64" s="27">
        <f t="shared" si="7"/>
        <v>9822.2752555924035</v>
      </c>
      <c r="J64" s="27">
        <f t="shared" si="8"/>
        <v>5.6106276008894601E-7</v>
      </c>
      <c r="K64" s="26"/>
      <c r="L64" s="28">
        <f t="shared" si="25"/>
        <v>2.5768403601503658E-2</v>
      </c>
      <c r="M64" s="28">
        <f t="shared" si="26"/>
        <v>0.10540925533894598</v>
      </c>
      <c r="N64" s="28">
        <f t="shared" si="27"/>
        <v>0.12710492525597231</v>
      </c>
      <c r="O64" s="28">
        <f t="shared" si="28"/>
        <v>3.3807746582547609E-6</v>
      </c>
      <c r="P64" s="26"/>
      <c r="Q64" s="26"/>
      <c r="W64" s="32">
        <f t="shared" si="9"/>
        <v>0.94912720342116264</v>
      </c>
      <c r="X64" s="32">
        <f t="shared" si="10"/>
        <v>1</v>
      </c>
      <c r="Y64" s="32">
        <f t="shared" si="11"/>
        <v>9822.2752555924035</v>
      </c>
      <c r="Z64" s="32">
        <f t="shared" si="12"/>
        <v>5.6106276008894601E-7</v>
      </c>
      <c r="AA64" s="32">
        <f t="shared" si="13"/>
        <v>99.117225462362939</v>
      </c>
      <c r="AC64" s="32">
        <f t="shared" si="14"/>
        <v>0.71468353925207562</v>
      </c>
      <c r="AD64" s="32">
        <f t="shared" si="15"/>
        <v>0.80029260043321915</v>
      </c>
      <c r="AE64" s="32">
        <f t="shared" si="16"/>
        <v>9796.8707185245967</v>
      </c>
      <c r="AF64" s="32">
        <f t="shared" si="17"/>
        <v>0.2030384663564864</v>
      </c>
      <c r="AG64" s="32">
        <f t="shared" si="18"/>
        <v>98.987821135383314</v>
      </c>
      <c r="AI64" s="32">
        <f t="shared" si="19"/>
        <v>99.117225462362939</v>
      </c>
      <c r="AJ64" s="32">
        <f t="shared" si="20"/>
        <v>98.987821135383314</v>
      </c>
      <c r="AK64" s="32">
        <f t="shared" si="21"/>
        <v>198.10504659774625</v>
      </c>
      <c r="AL64" s="32">
        <f t="shared" si="22"/>
        <v>0.49967339467317462</v>
      </c>
    </row>
    <row r="65" spans="1:38" x14ac:dyDescent="0.25">
      <c r="A65" s="6" t="s">
        <v>102</v>
      </c>
      <c r="B65" s="6">
        <v>1</v>
      </c>
      <c r="C65" s="6">
        <v>1</v>
      </c>
      <c r="D65" s="6">
        <v>99.994756711409394</v>
      </c>
      <c r="E65" s="6">
        <v>2.2471236816874402E-3</v>
      </c>
      <c r="F65" s="26"/>
      <c r="G65" s="27">
        <f t="shared" si="5"/>
        <v>1</v>
      </c>
      <c r="H65" s="27">
        <f t="shared" si="6"/>
        <v>1</v>
      </c>
      <c r="I65" s="27">
        <f t="shared" si="7"/>
        <v>9998.9513697739549</v>
      </c>
      <c r="J65" s="27">
        <f t="shared" si="8"/>
        <v>5.0495648408005159E-6</v>
      </c>
      <c r="K65" s="26"/>
      <c r="L65" s="28">
        <f t="shared" si="25"/>
        <v>2.5768403601503658E-2</v>
      </c>
      <c r="M65" s="28">
        <f t="shared" si="26"/>
        <v>0.10540925533894598</v>
      </c>
      <c r="N65" s="28">
        <f t="shared" si="27"/>
        <v>0.12824296707207847</v>
      </c>
      <c r="O65" s="28">
        <f t="shared" si="28"/>
        <v>1.0142323974764283E-5</v>
      </c>
      <c r="P65" s="26"/>
      <c r="Q65" s="26"/>
      <c r="W65" s="32">
        <f t="shared" si="9"/>
        <v>0.94912720342116264</v>
      </c>
      <c r="X65" s="32">
        <f t="shared" si="10"/>
        <v>1</v>
      </c>
      <c r="Y65" s="32">
        <f t="shared" si="11"/>
        <v>9998.9513697739549</v>
      </c>
      <c r="Z65" s="32">
        <f t="shared" si="12"/>
        <v>5.0495648408005159E-6</v>
      </c>
      <c r="AA65" s="32">
        <f t="shared" si="13"/>
        <v>100.00450240877629</v>
      </c>
      <c r="AC65" s="32">
        <f t="shared" si="14"/>
        <v>0.71468353925207562</v>
      </c>
      <c r="AD65" s="32">
        <f t="shared" si="15"/>
        <v>0.80029260043321915</v>
      </c>
      <c r="AE65" s="32">
        <f t="shared" si="16"/>
        <v>9973.3192243429257</v>
      </c>
      <c r="AF65" s="32">
        <f t="shared" si="17"/>
        <v>0.20169064499526518</v>
      </c>
      <c r="AG65" s="32">
        <f t="shared" si="18"/>
        <v>99.875101457408334</v>
      </c>
      <c r="AI65" s="32">
        <f t="shared" si="19"/>
        <v>100.00450240877629</v>
      </c>
      <c r="AJ65" s="32">
        <f t="shared" si="20"/>
        <v>99.875101457408334</v>
      </c>
      <c r="AK65" s="32">
        <f t="shared" si="21"/>
        <v>199.87960386618462</v>
      </c>
      <c r="AL65" s="32">
        <f t="shared" si="22"/>
        <v>0.49967630276210029</v>
      </c>
    </row>
    <row r="66" spans="1:38" x14ac:dyDescent="0.25">
      <c r="A66" s="6" t="s">
        <v>22</v>
      </c>
      <c r="B66" s="6">
        <v>1</v>
      </c>
      <c r="C66" s="6">
        <v>1</v>
      </c>
      <c r="D66" s="6">
        <v>97.016568791946312</v>
      </c>
      <c r="E66" s="6">
        <v>9.9872163630552882E-4</v>
      </c>
      <c r="F66" s="26"/>
      <c r="G66" s="27">
        <f t="shared" si="5"/>
        <v>1</v>
      </c>
      <c r="H66" s="27">
        <f t="shared" si="6"/>
        <v>1</v>
      </c>
      <c r="I66" s="27">
        <f t="shared" si="7"/>
        <v>9412.214620162451</v>
      </c>
      <c r="J66" s="27">
        <f t="shared" si="8"/>
        <v>9.9744490682479306E-7</v>
      </c>
      <c r="K66" s="26"/>
      <c r="L66" s="28">
        <f t="shared" si="25"/>
        <v>2.5768403601503658E-2</v>
      </c>
      <c r="M66" s="28">
        <f t="shared" si="26"/>
        <v>0.10540925533894598</v>
      </c>
      <c r="N66" s="28">
        <f t="shared" si="27"/>
        <v>0.12442345025088709</v>
      </c>
      <c r="O66" s="28">
        <f t="shared" si="28"/>
        <v>4.5076995443396806E-6</v>
      </c>
      <c r="P66" s="26"/>
      <c r="Q66" s="26"/>
      <c r="W66" s="32">
        <f t="shared" si="9"/>
        <v>0.94912720342116264</v>
      </c>
      <c r="X66" s="32">
        <f t="shared" si="10"/>
        <v>1</v>
      </c>
      <c r="Y66" s="32">
        <f t="shared" si="11"/>
        <v>9412.214620162451</v>
      </c>
      <c r="Z66" s="32">
        <f t="shared" si="12"/>
        <v>9.9744490682479306E-7</v>
      </c>
      <c r="AA66" s="32">
        <f t="shared" si="13"/>
        <v>97.026613608655424</v>
      </c>
      <c r="AC66" s="32">
        <f t="shared" si="14"/>
        <v>0.71468353925207562</v>
      </c>
      <c r="AD66" s="32">
        <f t="shared" si="15"/>
        <v>0.80029260043321915</v>
      </c>
      <c r="AE66" s="32">
        <f t="shared" si="16"/>
        <v>9387.3463780956608</v>
      </c>
      <c r="AF66" s="32">
        <f t="shared" si="17"/>
        <v>0.20281351776141612</v>
      </c>
      <c r="AG66" s="32">
        <f t="shared" si="18"/>
        <v>96.897183487205183</v>
      </c>
      <c r="AI66" s="32">
        <f t="shared" si="19"/>
        <v>97.026613608655424</v>
      </c>
      <c r="AJ66" s="32">
        <f t="shared" si="20"/>
        <v>96.897183487205183</v>
      </c>
      <c r="AK66" s="32">
        <f t="shared" si="21"/>
        <v>193.92379709586061</v>
      </c>
      <c r="AL66" s="32">
        <f t="shared" si="22"/>
        <v>0.4996662861304581</v>
      </c>
    </row>
    <row r="67" spans="1:38" x14ac:dyDescent="0.25">
      <c r="A67" s="6" t="s">
        <v>103</v>
      </c>
      <c r="B67" s="6">
        <v>1</v>
      </c>
      <c r="C67" s="6">
        <v>1</v>
      </c>
      <c r="D67" s="6">
        <v>99.582784036433367</v>
      </c>
      <c r="E67" s="6">
        <v>5.2432885906040271E-3</v>
      </c>
      <c r="F67" s="26"/>
      <c r="G67" s="27">
        <f t="shared" si="5"/>
        <v>1</v>
      </c>
      <c r="H67" s="27">
        <f t="shared" si="6"/>
        <v>1</v>
      </c>
      <c r="I67" s="27">
        <f t="shared" si="7"/>
        <v>9916.730876446929</v>
      </c>
      <c r="J67" s="27">
        <f t="shared" si="8"/>
        <v>2.7492075244358365E-5</v>
      </c>
      <c r="K67" s="26"/>
      <c r="L67" s="28">
        <f t="shared" si="25"/>
        <v>2.5768403601503658E-2</v>
      </c>
      <c r="M67" s="28">
        <f t="shared" si="26"/>
        <v>0.10540925533894598</v>
      </c>
      <c r="N67" s="28">
        <f t="shared" si="27"/>
        <v>0.1277146133870545</v>
      </c>
      <c r="O67" s="28">
        <f t="shared" si="28"/>
        <v>2.366542260778333E-5</v>
      </c>
      <c r="P67" s="26"/>
      <c r="Q67" s="26"/>
      <c r="W67" s="32">
        <f t="shared" si="9"/>
        <v>0.94912720342116264</v>
      </c>
      <c r="X67" s="32">
        <f t="shared" si="10"/>
        <v>1</v>
      </c>
      <c r="Y67" s="32">
        <f t="shared" si="11"/>
        <v>9916.730876446929</v>
      </c>
      <c r="Z67" s="32">
        <f t="shared" si="12"/>
        <v>2.7492075244358365E-5</v>
      </c>
      <c r="AA67" s="32">
        <f t="shared" si="13"/>
        <v>99.592570160340898</v>
      </c>
      <c r="AC67" s="32">
        <f t="shared" si="14"/>
        <v>0.71468353925207562</v>
      </c>
      <c r="AD67" s="32">
        <f t="shared" si="15"/>
        <v>0.80029260043321915</v>
      </c>
      <c r="AE67" s="32">
        <f t="shared" si="16"/>
        <v>9891.2044017529042</v>
      </c>
      <c r="AF67" s="32">
        <f t="shared" si="17"/>
        <v>0.19900846777906495</v>
      </c>
      <c r="AG67" s="32">
        <f t="shared" si="18"/>
        <v>99.463150897004908</v>
      </c>
      <c r="AI67" s="32">
        <f t="shared" si="19"/>
        <v>99.592570160340898</v>
      </c>
      <c r="AJ67" s="32">
        <f t="shared" si="20"/>
        <v>99.463150897004908</v>
      </c>
      <c r="AK67" s="32">
        <f t="shared" si="21"/>
        <v>199.05572105734581</v>
      </c>
      <c r="AL67" s="32">
        <f t="shared" si="22"/>
        <v>0.49967491699648586</v>
      </c>
    </row>
    <row r="68" spans="1:38" x14ac:dyDescent="0.25">
      <c r="A68" s="6" t="s">
        <v>104</v>
      </c>
      <c r="B68" s="6">
        <v>1</v>
      </c>
      <c r="C68" s="6">
        <v>1</v>
      </c>
      <c r="D68" s="6">
        <v>99.108141578779168</v>
      </c>
      <c r="E68" s="6">
        <v>4.9936081815276446E-3</v>
      </c>
      <c r="F68" s="26"/>
      <c r="G68" s="27">
        <f t="shared" ref="G68:J115" si="29">B68^2</f>
        <v>1</v>
      </c>
      <c r="H68" s="27">
        <f t="shared" si="29"/>
        <v>1</v>
      </c>
      <c r="I68" s="27">
        <f t="shared" si="29"/>
        <v>9822.423727199337</v>
      </c>
      <c r="J68" s="27">
        <f t="shared" si="29"/>
        <v>2.493612267061983E-5</v>
      </c>
      <c r="K68" s="26"/>
      <c r="L68" s="28">
        <f t="shared" si="25"/>
        <v>2.5768403601503658E-2</v>
      </c>
      <c r="M68" s="28">
        <f t="shared" si="26"/>
        <v>0.10540925533894598</v>
      </c>
      <c r="N68" s="28">
        <f t="shared" si="27"/>
        <v>0.12710588589903601</v>
      </c>
      <c r="O68" s="28">
        <f t="shared" si="28"/>
        <v>2.2538497721698407E-5</v>
      </c>
      <c r="P68" s="26"/>
      <c r="Q68" s="26"/>
      <c r="W68" s="32">
        <f t="shared" ref="W68:W115" si="30">($R$6-B68)^2</f>
        <v>0.94912720342116264</v>
      </c>
      <c r="X68" s="32">
        <f t="shared" ref="X68:X115" si="31">($S$6-C68)^2</f>
        <v>1</v>
      </c>
      <c r="Y68" s="32">
        <f t="shared" ref="Y68:Y115" si="32">($T$6-D68)^2</f>
        <v>9822.423727199337</v>
      </c>
      <c r="Z68" s="32">
        <f t="shared" ref="Z68:Z115" si="33">($U$6-E68)^2</f>
        <v>2.493612267061983E-5</v>
      </c>
      <c r="AA68" s="32">
        <f t="shared" ref="AA68:AA115" si="34">SQRT(SUM(W68:Z68))</f>
        <v>99.117974552241932</v>
      </c>
      <c r="AC68" s="32">
        <f t="shared" ref="AC68:AC115" si="35">($R$7-B68)^2</f>
        <v>0.71468353925207562</v>
      </c>
      <c r="AD68" s="32">
        <f t="shared" ref="AD68:AD115" si="36">($S$7-C68)^2</f>
        <v>0.80029260043321915</v>
      </c>
      <c r="AE68" s="32">
        <f t="shared" ref="AE68:AE115" si="37">($T$7-D68)^2</f>
        <v>9797.0189980029172</v>
      </c>
      <c r="AF68" s="32">
        <f t="shared" ref="AF68:AF115" si="38">($U$7-E68)^2</f>
        <v>0.19923129680370816</v>
      </c>
      <c r="AG68" s="32">
        <f t="shared" ref="AG68:AG115" si="39">SQRT(SUM(AC68:AF68))</f>
        <v>98.988550880591262</v>
      </c>
      <c r="AI68" s="32">
        <f t="shared" ref="AI68:AI115" si="40">AA68</f>
        <v>99.117974552241932</v>
      </c>
      <c r="AJ68" s="32">
        <f t="shared" ref="AJ68:AJ115" si="41">AG68</f>
        <v>98.988550880591262</v>
      </c>
      <c r="AK68" s="32">
        <f t="shared" ref="AK68:AK115" si="42">SUM(AI68:AJ68)</f>
        <v>198.10652543283319</v>
      </c>
      <c r="AL68" s="32">
        <f t="shared" ref="AL68:AL115" si="43">AJ68/AK68</f>
        <v>0.49967334828732196</v>
      </c>
    </row>
    <row r="69" spans="1:38" x14ac:dyDescent="0.25">
      <c r="A69" s="6" t="s">
        <v>105</v>
      </c>
      <c r="B69" s="6">
        <v>4</v>
      </c>
      <c r="C69" s="6">
        <v>1</v>
      </c>
      <c r="D69" s="6">
        <v>99.314876957494405</v>
      </c>
      <c r="E69" s="6">
        <v>0.66015500159795459</v>
      </c>
      <c r="F69" s="26"/>
      <c r="G69" s="27">
        <f t="shared" si="29"/>
        <v>16</v>
      </c>
      <c r="H69" s="27">
        <f t="shared" si="29"/>
        <v>1</v>
      </c>
      <c r="I69" s="27">
        <f t="shared" si="29"/>
        <v>9863.4447850822526</v>
      </c>
      <c r="J69" s="27">
        <f t="shared" si="29"/>
        <v>0.43580462613479543</v>
      </c>
      <c r="K69" s="26"/>
      <c r="L69" s="28">
        <f t="shared" si="25"/>
        <v>0.10307361440601463</v>
      </c>
      <c r="M69" s="28">
        <f t="shared" si="26"/>
        <v>0.10540925533894598</v>
      </c>
      <c r="N69" s="28">
        <f t="shared" si="27"/>
        <v>0.12737102338461165</v>
      </c>
      <c r="O69" s="28">
        <f t="shared" si="28"/>
        <v>2.9795893988085291E-3</v>
      </c>
      <c r="P69" s="26"/>
      <c r="Q69" s="26"/>
      <c r="W69" s="32">
        <f t="shared" si="30"/>
        <v>15.794516781812142</v>
      </c>
      <c r="X69" s="32">
        <f t="shared" si="31"/>
        <v>1</v>
      </c>
      <c r="Y69" s="32">
        <f t="shared" si="32"/>
        <v>9863.4447850822526</v>
      </c>
      <c r="Z69" s="32">
        <f t="shared" si="33"/>
        <v>0.43580462613479543</v>
      </c>
      <c r="AA69" s="32">
        <f t="shared" si="34"/>
        <v>99.401585030069811</v>
      </c>
      <c r="AC69" s="32">
        <f t="shared" si="35"/>
        <v>14.787021009597945</v>
      </c>
      <c r="AD69" s="32">
        <f t="shared" si="36"/>
        <v>0.80029260043321915</v>
      </c>
      <c r="AE69" s="32">
        <f t="shared" si="37"/>
        <v>9837.9870283887194</v>
      </c>
      <c r="AF69" s="32">
        <f t="shared" si="38"/>
        <v>4.3600806598466817E-2</v>
      </c>
      <c r="AG69" s="32">
        <f t="shared" si="39"/>
        <v>99.265391465532176</v>
      </c>
      <c r="AI69" s="32">
        <f t="shared" si="40"/>
        <v>99.401585030069811</v>
      </c>
      <c r="AJ69" s="32">
        <f t="shared" si="41"/>
        <v>99.265391465532176</v>
      </c>
      <c r="AK69" s="32">
        <f t="shared" si="42"/>
        <v>198.666976495602</v>
      </c>
      <c r="AL69" s="32">
        <f t="shared" si="43"/>
        <v>0.49965723149629587</v>
      </c>
    </row>
    <row r="70" spans="1:38" x14ac:dyDescent="0.25">
      <c r="A70" s="6" t="s">
        <v>106</v>
      </c>
      <c r="B70" s="6">
        <v>1</v>
      </c>
      <c r="C70" s="6">
        <v>1</v>
      </c>
      <c r="D70" s="6">
        <v>79.935932007030999</v>
      </c>
      <c r="E70" s="6">
        <v>4.9936081815276441E-4</v>
      </c>
      <c r="F70" s="26"/>
      <c r="G70" s="27">
        <f t="shared" si="29"/>
        <v>1</v>
      </c>
      <c r="H70" s="27">
        <f t="shared" si="29"/>
        <v>1</v>
      </c>
      <c r="I70" s="27">
        <f t="shared" si="29"/>
        <v>6389.7532258326828</v>
      </c>
      <c r="J70" s="27">
        <f t="shared" si="29"/>
        <v>2.4936122670619827E-7</v>
      </c>
      <c r="K70" s="26"/>
      <c r="L70" s="28">
        <f t="shared" si="25"/>
        <v>2.5768403601503658E-2</v>
      </c>
      <c r="M70" s="28">
        <f t="shared" si="26"/>
        <v>0.10540925533894598</v>
      </c>
      <c r="N70" s="28">
        <f t="shared" si="27"/>
        <v>0.10251758625543929</v>
      </c>
      <c r="O70" s="28">
        <f t="shared" si="28"/>
        <v>2.2538497721698403E-6</v>
      </c>
      <c r="P70" s="26"/>
      <c r="Q70" s="26"/>
      <c r="W70" s="32">
        <f t="shared" si="30"/>
        <v>0.94912720342116264</v>
      </c>
      <c r="X70" s="32">
        <f t="shared" si="31"/>
        <v>1</v>
      </c>
      <c r="Y70" s="32">
        <f t="shared" si="32"/>
        <v>6389.7532258326828</v>
      </c>
      <c r="Z70" s="32">
        <f t="shared" si="33"/>
        <v>2.4936122670619827E-7</v>
      </c>
      <c r="AA70" s="32">
        <f t="shared" si="34"/>
        <v>79.948122887816851</v>
      </c>
      <c r="AC70" s="32">
        <f t="shared" si="35"/>
        <v>0.71468353925207562</v>
      </c>
      <c r="AD70" s="32">
        <f t="shared" si="36"/>
        <v>0.80029260043321915</v>
      </c>
      <c r="AE70" s="32">
        <f t="shared" si="37"/>
        <v>6369.2661565649832</v>
      </c>
      <c r="AF70" s="32">
        <f t="shared" si="38"/>
        <v>0.20326353963216998</v>
      </c>
      <c r="AG70" s="32">
        <f t="shared" si="39"/>
        <v>79.818446465991187</v>
      </c>
      <c r="AI70" s="32">
        <f t="shared" si="40"/>
        <v>79.948122887816851</v>
      </c>
      <c r="AJ70" s="32">
        <f t="shared" si="41"/>
        <v>79.818446465991187</v>
      </c>
      <c r="AK70" s="32">
        <f t="shared" si="42"/>
        <v>159.76656935380805</v>
      </c>
      <c r="AL70" s="32">
        <f t="shared" si="43"/>
        <v>0.49959416909823451</v>
      </c>
    </row>
    <row r="71" spans="1:38" x14ac:dyDescent="0.25">
      <c r="A71" s="6" t="s">
        <v>107</v>
      </c>
      <c r="B71" s="6">
        <v>1</v>
      </c>
      <c r="C71" s="6">
        <v>1</v>
      </c>
      <c r="D71" s="6">
        <v>99.929090763822302</v>
      </c>
      <c r="E71" s="6">
        <v>1.7477628635346756E-3</v>
      </c>
      <c r="F71" s="26"/>
      <c r="G71" s="27">
        <f t="shared" si="29"/>
        <v>1</v>
      </c>
      <c r="H71" s="27">
        <f t="shared" si="29"/>
        <v>1</v>
      </c>
      <c r="I71" s="27">
        <f t="shared" si="29"/>
        <v>9985.8231808842356</v>
      </c>
      <c r="J71" s="27">
        <f t="shared" si="29"/>
        <v>3.0546750271509289E-6</v>
      </c>
      <c r="K71" s="26"/>
      <c r="L71" s="28">
        <f t="shared" si="25"/>
        <v>2.5768403601503658E-2</v>
      </c>
      <c r="M71" s="28">
        <f t="shared" si="26"/>
        <v>0.10540925533894598</v>
      </c>
      <c r="N71" s="28">
        <f t="shared" si="27"/>
        <v>0.12815875069682919</v>
      </c>
      <c r="O71" s="28">
        <f t="shared" si="28"/>
        <v>7.8884742025944428E-6</v>
      </c>
      <c r="P71" s="26"/>
      <c r="Q71" s="26"/>
      <c r="W71" s="32">
        <f t="shared" si="30"/>
        <v>0.94912720342116264</v>
      </c>
      <c r="X71" s="32">
        <f t="shared" si="31"/>
        <v>1</v>
      </c>
      <c r="Y71" s="32">
        <f t="shared" si="32"/>
        <v>9985.8231808842356</v>
      </c>
      <c r="Z71" s="32">
        <f t="shared" si="33"/>
        <v>3.0546750271509289E-6</v>
      </c>
      <c r="AA71" s="32">
        <f t="shared" si="34"/>
        <v>99.938842854729572</v>
      </c>
      <c r="AC71" s="32">
        <f t="shared" si="35"/>
        <v>0.71468353925207562</v>
      </c>
      <c r="AD71" s="32">
        <f t="shared" si="36"/>
        <v>0.80029260043321915</v>
      </c>
      <c r="AE71" s="32">
        <f t="shared" si="37"/>
        <v>9960.2078787282571</v>
      </c>
      <c r="AF71" s="32">
        <f t="shared" si="38"/>
        <v>0.2021394200598855</v>
      </c>
      <c r="AG71" s="32">
        <f t="shared" si="39"/>
        <v>99.809443412374577</v>
      </c>
      <c r="AI71" s="32">
        <f t="shared" si="40"/>
        <v>99.938842854729572</v>
      </c>
      <c r="AJ71" s="32">
        <f t="shared" si="41"/>
        <v>99.809443412374577</v>
      </c>
      <c r="AK71" s="32">
        <f t="shared" si="42"/>
        <v>199.74828626710416</v>
      </c>
      <c r="AL71" s="32">
        <f t="shared" si="43"/>
        <v>0.49967609373583816</v>
      </c>
    </row>
    <row r="72" spans="1:38" x14ac:dyDescent="0.25">
      <c r="A72" s="6" t="s">
        <v>108</v>
      </c>
      <c r="B72" s="6">
        <v>6</v>
      </c>
      <c r="C72" s="6">
        <v>0</v>
      </c>
      <c r="D72" s="6">
        <v>58.800485378715237</v>
      </c>
      <c r="E72" s="6">
        <v>4.9936081815276441E-4</v>
      </c>
      <c r="F72" s="26"/>
      <c r="G72" s="27">
        <f t="shared" si="29"/>
        <v>36</v>
      </c>
      <c r="H72" s="27">
        <f t="shared" si="29"/>
        <v>0</v>
      </c>
      <c r="I72" s="27">
        <f t="shared" si="29"/>
        <v>3457.4970807725044</v>
      </c>
      <c r="J72" s="27">
        <f t="shared" si="29"/>
        <v>2.4936122670619827E-7</v>
      </c>
      <c r="K72" s="26"/>
      <c r="L72" s="28">
        <f t="shared" si="25"/>
        <v>0.15461042160902194</v>
      </c>
      <c r="M72" s="28">
        <f t="shared" si="26"/>
        <v>0</v>
      </c>
      <c r="N72" s="28">
        <f t="shared" si="27"/>
        <v>7.5411441141937499E-2</v>
      </c>
      <c r="O72" s="28">
        <f t="shared" si="28"/>
        <v>2.2538497721698403E-6</v>
      </c>
      <c r="P72" s="26"/>
      <c r="Q72" s="26"/>
      <c r="W72" s="32">
        <f t="shared" si="30"/>
        <v>35.691443167406128</v>
      </c>
      <c r="X72" s="32">
        <f t="shared" si="31"/>
        <v>0</v>
      </c>
      <c r="Y72" s="32">
        <f t="shared" si="32"/>
        <v>3457.4970807725044</v>
      </c>
      <c r="Z72" s="32">
        <f t="shared" si="33"/>
        <v>2.4936122670619827E-7</v>
      </c>
      <c r="AA72" s="32">
        <f t="shared" si="34"/>
        <v>59.103202317550206</v>
      </c>
      <c r="AC72" s="32">
        <f t="shared" si="35"/>
        <v>34.16857932316185</v>
      </c>
      <c r="AD72" s="32">
        <f t="shared" si="36"/>
        <v>1.1111111111111112E-2</v>
      </c>
      <c r="AE72" s="32">
        <f t="shared" si="37"/>
        <v>3442.4312405275059</v>
      </c>
      <c r="AF72" s="32">
        <f t="shared" si="38"/>
        <v>0.20326353963216998</v>
      </c>
      <c r="AG72" s="32">
        <f t="shared" si="39"/>
        <v>58.964516401827723</v>
      </c>
      <c r="AI72" s="32">
        <f t="shared" si="40"/>
        <v>59.103202317550206</v>
      </c>
      <c r="AJ72" s="32">
        <f t="shared" si="41"/>
        <v>58.964516401827723</v>
      </c>
      <c r="AK72" s="32">
        <f t="shared" si="42"/>
        <v>118.06771871937792</v>
      </c>
      <c r="AL72" s="32">
        <f t="shared" si="43"/>
        <v>0.49941268486752038</v>
      </c>
    </row>
    <row r="73" spans="1:38" x14ac:dyDescent="0.25">
      <c r="A73" s="6" t="s">
        <v>109</v>
      </c>
      <c r="B73" s="6">
        <v>6</v>
      </c>
      <c r="C73" s="6">
        <v>0</v>
      </c>
      <c r="D73" s="6">
        <v>58.800485378715237</v>
      </c>
      <c r="E73" s="6">
        <v>4.9936081815276441E-4</v>
      </c>
      <c r="F73" s="26"/>
      <c r="G73" s="27">
        <f t="shared" si="29"/>
        <v>36</v>
      </c>
      <c r="H73" s="27">
        <f t="shared" si="29"/>
        <v>0</v>
      </c>
      <c r="I73" s="27">
        <f t="shared" si="29"/>
        <v>3457.4970807725044</v>
      </c>
      <c r="J73" s="27">
        <f t="shared" si="29"/>
        <v>2.4936122670619827E-7</v>
      </c>
      <c r="K73" s="26"/>
      <c r="L73" s="28">
        <f t="shared" si="25"/>
        <v>0.15461042160902194</v>
      </c>
      <c r="M73" s="28">
        <f t="shared" si="26"/>
        <v>0</v>
      </c>
      <c r="N73" s="28">
        <f t="shared" si="27"/>
        <v>7.5411441141937499E-2</v>
      </c>
      <c r="O73" s="28">
        <f t="shared" si="28"/>
        <v>2.2538497721698403E-6</v>
      </c>
      <c r="P73" s="26"/>
      <c r="Q73" s="26"/>
      <c r="W73" s="32">
        <f t="shared" si="30"/>
        <v>35.691443167406128</v>
      </c>
      <c r="X73" s="32">
        <f t="shared" si="31"/>
        <v>0</v>
      </c>
      <c r="Y73" s="32">
        <f t="shared" si="32"/>
        <v>3457.4970807725044</v>
      </c>
      <c r="Z73" s="32">
        <f t="shared" si="33"/>
        <v>2.4936122670619827E-7</v>
      </c>
      <c r="AA73" s="32">
        <f t="shared" si="34"/>
        <v>59.103202317550206</v>
      </c>
      <c r="AC73" s="32">
        <f t="shared" si="35"/>
        <v>34.16857932316185</v>
      </c>
      <c r="AD73" s="32">
        <f t="shared" si="36"/>
        <v>1.1111111111111112E-2</v>
      </c>
      <c r="AE73" s="32">
        <f t="shared" si="37"/>
        <v>3442.4312405275059</v>
      </c>
      <c r="AF73" s="32">
        <f t="shared" si="38"/>
        <v>0.20326353963216998</v>
      </c>
      <c r="AG73" s="32">
        <f t="shared" si="39"/>
        <v>58.964516401827723</v>
      </c>
      <c r="AI73" s="32">
        <f t="shared" si="40"/>
        <v>59.103202317550206</v>
      </c>
      <c r="AJ73" s="32">
        <f t="shared" si="41"/>
        <v>58.964516401827723</v>
      </c>
      <c r="AK73" s="32">
        <f t="shared" si="42"/>
        <v>118.06771871937792</v>
      </c>
      <c r="AL73" s="32">
        <f t="shared" si="43"/>
        <v>0.49941268486752038</v>
      </c>
    </row>
    <row r="74" spans="1:38" x14ac:dyDescent="0.25">
      <c r="A74" s="6" t="s">
        <v>110</v>
      </c>
      <c r="B74" s="6">
        <v>6</v>
      </c>
      <c r="C74" s="6">
        <v>0</v>
      </c>
      <c r="D74" s="6">
        <v>58.800485378715237</v>
      </c>
      <c r="E74" s="6">
        <v>4.9936081815276441E-4</v>
      </c>
      <c r="F74" s="26"/>
      <c r="G74" s="27">
        <f t="shared" si="29"/>
        <v>36</v>
      </c>
      <c r="H74" s="27">
        <f t="shared" si="29"/>
        <v>0</v>
      </c>
      <c r="I74" s="27">
        <f t="shared" si="29"/>
        <v>3457.4970807725044</v>
      </c>
      <c r="J74" s="27">
        <f t="shared" si="29"/>
        <v>2.4936122670619827E-7</v>
      </c>
      <c r="K74" s="26"/>
      <c r="L74" s="28">
        <f t="shared" si="25"/>
        <v>0.15461042160902194</v>
      </c>
      <c r="M74" s="28">
        <f t="shared" si="26"/>
        <v>0</v>
      </c>
      <c r="N74" s="28">
        <f t="shared" si="27"/>
        <v>7.5411441141937499E-2</v>
      </c>
      <c r="O74" s="28">
        <f t="shared" si="28"/>
        <v>2.2538497721698403E-6</v>
      </c>
      <c r="P74" s="26"/>
      <c r="Q74" s="26"/>
      <c r="W74" s="32">
        <f t="shared" si="30"/>
        <v>35.691443167406128</v>
      </c>
      <c r="X74" s="32">
        <f t="shared" si="31"/>
        <v>0</v>
      </c>
      <c r="Y74" s="32">
        <f t="shared" si="32"/>
        <v>3457.4970807725044</v>
      </c>
      <c r="Z74" s="32">
        <f t="shared" si="33"/>
        <v>2.4936122670619827E-7</v>
      </c>
      <c r="AA74" s="32">
        <f t="shared" si="34"/>
        <v>59.103202317550206</v>
      </c>
      <c r="AC74" s="32">
        <f t="shared" si="35"/>
        <v>34.16857932316185</v>
      </c>
      <c r="AD74" s="32">
        <f t="shared" si="36"/>
        <v>1.1111111111111112E-2</v>
      </c>
      <c r="AE74" s="32">
        <f t="shared" si="37"/>
        <v>3442.4312405275059</v>
      </c>
      <c r="AF74" s="32">
        <f t="shared" si="38"/>
        <v>0.20326353963216998</v>
      </c>
      <c r="AG74" s="32">
        <f t="shared" si="39"/>
        <v>58.964516401827723</v>
      </c>
      <c r="AI74" s="32">
        <f t="shared" si="40"/>
        <v>59.103202317550206</v>
      </c>
      <c r="AJ74" s="32">
        <f t="shared" si="41"/>
        <v>58.964516401827723</v>
      </c>
      <c r="AK74" s="32">
        <f t="shared" si="42"/>
        <v>118.06771871937792</v>
      </c>
      <c r="AL74" s="32">
        <f t="shared" si="43"/>
        <v>0.49941268486752038</v>
      </c>
    </row>
    <row r="75" spans="1:38" x14ac:dyDescent="0.25">
      <c r="A75" s="6" t="s">
        <v>111</v>
      </c>
      <c r="B75" s="6">
        <v>1</v>
      </c>
      <c r="C75" s="6">
        <v>1</v>
      </c>
      <c r="D75" s="6">
        <v>99.979775886864815</v>
      </c>
      <c r="E75" s="6">
        <v>1.8726030680728669E-2</v>
      </c>
      <c r="F75" s="26"/>
      <c r="G75" s="27">
        <f t="shared" si="29"/>
        <v>1</v>
      </c>
      <c r="H75" s="27">
        <f t="shared" si="29"/>
        <v>1</v>
      </c>
      <c r="I75" s="27">
        <f t="shared" si="29"/>
        <v>9995.9555863877158</v>
      </c>
      <c r="J75" s="27">
        <f t="shared" si="29"/>
        <v>3.5066422505559139E-4</v>
      </c>
      <c r="K75" s="26"/>
      <c r="L75" s="28">
        <f t="shared" si="25"/>
        <v>2.5768403601503658E-2</v>
      </c>
      <c r="M75" s="28">
        <f t="shared" si="26"/>
        <v>0.10540925533894598</v>
      </c>
      <c r="N75" s="28">
        <f t="shared" si="27"/>
        <v>0.12822375421080487</v>
      </c>
      <c r="O75" s="28">
        <f t="shared" si="28"/>
        <v>8.4519366456369029E-5</v>
      </c>
      <c r="P75" s="26"/>
      <c r="Q75" s="26"/>
      <c r="W75" s="32">
        <f t="shared" si="30"/>
        <v>0.94912720342116264</v>
      </c>
      <c r="X75" s="32">
        <f t="shared" si="31"/>
        <v>1</v>
      </c>
      <c r="Y75" s="32">
        <f t="shared" si="32"/>
        <v>9995.9555863877158</v>
      </c>
      <c r="Z75" s="32">
        <f t="shared" si="33"/>
        <v>3.5066422505559139E-4</v>
      </c>
      <c r="AA75" s="32">
        <f t="shared" si="34"/>
        <v>99.989524772624861</v>
      </c>
      <c r="AC75" s="32">
        <f t="shared" si="35"/>
        <v>0.71468353925207562</v>
      </c>
      <c r="AD75" s="32">
        <f t="shared" si="36"/>
        <v>0.80029260043321915</v>
      </c>
      <c r="AE75" s="32">
        <f t="shared" si="37"/>
        <v>9970.3272835289408</v>
      </c>
      <c r="AF75" s="32">
        <f t="shared" si="38"/>
        <v>0.18716085115915906</v>
      </c>
      <c r="AG75" s="32">
        <f t="shared" si="39"/>
        <v>99.860049171426837</v>
      </c>
      <c r="AI75" s="32">
        <f t="shared" si="40"/>
        <v>99.989524772624861</v>
      </c>
      <c r="AJ75" s="32">
        <f t="shared" si="41"/>
        <v>99.860049171426837</v>
      </c>
      <c r="AK75" s="32">
        <f t="shared" si="42"/>
        <v>199.84957394405171</v>
      </c>
      <c r="AL75" s="32">
        <f t="shared" si="43"/>
        <v>0.49967606735745584</v>
      </c>
    </row>
    <row r="76" spans="1:38" x14ac:dyDescent="0.25">
      <c r="A76" s="6" t="s">
        <v>112</v>
      </c>
      <c r="B76" s="6">
        <v>1</v>
      </c>
      <c r="C76" s="6">
        <v>1</v>
      </c>
      <c r="D76" s="6">
        <v>99.999750319590916</v>
      </c>
      <c r="E76" s="6">
        <v>2.4968040907638221E-4</v>
      </c>
      <c r="F76" s="26"/>
      <c r="G76" s="27">
        <f t="shared" si="29"/>
        <v>1</v>
      </c>
      <c r="H76" s="27">
        <f t="shared" si="29"/>
        <v>1</v>
      </c>
      <c r="I76" s="27">
        <f t="shared" si="29"/>
        <v>9999.9500639805228</v>
      </c>
      <c r="J76" s="27">
        <f t="shared" si="29"/>
        <v>6.2340306676549566E-8</v>
      </c>
      <c r="K76" s="26"/>
      <c r="L76" s="28">
        <f t="shared" si="25"/>
        <v>2.5768403601503658E-2</v>
      </c>
      <c r="M76" s="28">
        <f t="shared" si="26"/>
        <v>0.10540925533894598</v>
      </c>
      <c r="N76" s="28">
        <f t="shared" si="27"/>
        <v>0.12824937135916964</v>
      </c>
      <c r="O76" s="28">
        <f t="shared" si="28"/>
        <v>1.1269248860849202E-6</v>
      </c>
      <c r="P76" s="26"/>
      <c r="Q76" s="26"/>
      <c r="W76" s="32">
        <f t="shared" si="30"/>
        <v>0.94912720342116264</v>
      </c>
      <c r="X76" s="32">
        <f t="shared" si="31"/>
        <v>1</v>
      </c>
      <c r="Y76" s="32">
        <f t="shared" si="32"/>
        <v>9999.9500639805228</v>
      </c>
      <c r="Z76" s="32">
        <f t="shared" si="33"/>
        <v>6.2340306676549566E-8</v>
      </c>
      <c r="AA76" s="32">
        <f t="shared" si="34"/>
        <v>100.00949550540831</v>
      </c>
      <c r="AC76" s="32">
        <f t="shared" si="35"/>
        <v>0.71468353925207562</v>
      </c>
      <c r="AD76" s="32">
        <f t="shared" si="36"/>
        <v>0.80029260043321915</v>
      </c>
      <c r="AE76" s="32">
        <f t="shared" si="37"/>
        <v>9974.3166376920781</v>
      </c>
      <c r="AF76" s="32">
        <f t="shared" si="38"/>
        <v>0.20348873758846697</v>
      </c>
      <c r="AG76" s="32">
        <f t="shared" si="39"/>
        <v>99.880103637157646</v>
      </c>
      <c r="AI76" s="32">
        <f t="shared" si="40"/>
        <v>100.00949550540831</v>
      </c>
      <c r="AJ76" s="32">
        <f t="shared" si="41"/>
        <v>99.880103637157646</v>
      </c>
      <c r="AK76" s="32">
        <f t="shared" si="42"/>
        <v>199.88959914256594</v>
      </c>
      <c r="AL76" s="32">
        <f t="shared" si="43"/>
        <v>0.49967634166858688</v>
      </c>
    </row>
    <row r="77" spans="1:38" x14ac:dyDescent="0.25">
      <c r="A77" s="6" t="s">
        <v>113</v>
      </c>
      <c r="B77" s="6">
        <v>1</v>
      </c>
      <c r="C77" s="6">
        <v>1</v>
      </c>
      <c r="D77" s="6">
        <v>99.999750319590916</v>
      </c>
      <c r="E77" s="6">
        <v>2.4968040907638221E-4</v>
      </c>
      <c r="F77" s="26"/>
      <c r="G77" s="27">
        <f t="shared" si="29"/>
        <v>1</v>
      </c>
      <c r="H77" s="27">
        <f t="shared" si="29"/>
        <v>1</v>
      </c>
      <c r="I77" s="27">
        <f t="shared" si="29"/>
        <v>9999.9500639805228</v>
      </c>
      <c r="J77" s="27">
        <f t="shared" si="29"/>
        <v>6.2340306676549566E-8</v>
      </c>
      <c r="K77" s="26"/>
      <c r="L77" s="28">
        <f t="shared" si="25"/>
        <v>2.5768403601503658E-2</v>
      </c>
      <c r="M77" s="28">
        <f t="shared" si="26"/>
        <v>0.10540925533894598</v>
      </c>
      <c r="N77" s="28">
        <f t="shared" si="27"/>
        <v>0.12824937135916964</v>
      </c>
      <c r="O77" s="28">
        <f t="shared" si="28"/>
        <v>1.1269248860849202E-6</v>
      </c>
      <c r="P77" s="26"/>
      <c r="Q77" s="26"/>
      <c r="W77" s="32">
        <f t="shared" si="30"/>
        <v>0.94912720342116264</v>
      </c>
      <c r="X77" s="32">
        <f t="shared" si="31"/>
        <v>1</v>
      </c>
      <c r="Y77" s="32">
        <f t="shared" si="32"/>
        <v>9999.9500639805228</v>
      </c>
      <c r="Z77" s="32">
        <f t="shared" si="33"/>
        <v>6.2340306676549566E-8</v>
      </c>
      <c r="AA77" s="32">
        <f t="shared" si="34"/>
        <v>100.00949550540831</v>
      </c>
      <c r="AC77" s="32">
        <f t="shared" si="35"/>
        <v>0.71468353925207562</v>
      </c>
      <c r="AD77" s="32">
        <f t="shared" si="36"/>
        <v>0.80029260043321915</v>
      </c>
      <c r="AE77" s="32">
        <f t="shared" si="37"/>
        <v>9974.3166376920781</v>
      </c>
      <c r="AF77" s="32">
        <f t="shared" si="38"/>
        <v>0.20348873758846697</v>
      </c>
      <c r="AG77" s="32">
        <f t="shared" si="39"/>
        <v>99.880103637157646</v>
      </c>
      <c r="AI77" s="32">
        <f t="shared" si="40"/>
        <v>100.00949550540831</v>
      </c>
      <c r="AJ77" s="32">
        <f t="shared" si="41"/>
        <v>99.880103637157646</v>
      </c>
      <c r="AK77" s="32">
        <f t="shared" si="42"/>
        <v>199.88959914256594</v>
      </c>
      <c r="AL77" s="32">
        <f t="shared" si="43"/>
        <v>0.49967634166858688</v>
      </c>
    </row>
    <row r="78" spans="1:38" x14ac:dyDescent="0.25">
      <c r="A78" s="6" t="s">
        <v>114</v>
      </c>
      <c r="B78" s="6">
        <v>1</v>
      </c>
      <c r="C78" s="6">
        <v>1</v>
      </c>
      <c r="D78" s="6">
        <v>99.999750319590916</v>
      </c>
      <c r="E78" s="6">
        <v>2.4968040907638221E-4</v>
      </c>
      <c r="F78" s="26"/>
      <c r="G78" s="27">
        <f t="shared" si="29"/>
        <v>1</v>
      </c>
      <c r="H78" s="27">
        <f t="shared" si="29"/>
        <v>1</v>
      </c>
      <c r="I78" s="27">
        <f t="shared" si="29"/>
        <v>9999.9500639805228</v>
      </c>
      <c r="J78" s="27">
        <f t="shared" si="29"/>
        <v>6.2340306676549566E-8</v>
      </c>
      <c r="K78" s="26"/>
      <c r="L78" s="28">
        <f t="shared" si="25"/>
        <v>2.5768403601503658E-2</v>
      </c>
      <c r="M78" s="28">
        <f t="shared" si="26"/>
        <v>0.10540925533894598</v>
      </c>
      <c r="N78" s="28">
        <f t="shared" si="27"/>
        <v>0.12824937135916964</v>
      </c>
      <c r="O78" s="28">
        <f t="shared" si="28"/>
        <v>1.1269248860849202E-6</v>
      </c>
      <c r="P78" s="26"/>
      <c r="Q78" s="26"/>
      <c r="W78" s="32">
        <f t="shared" si="30"/>
        <v>0.94912720342116264</v>
      </c>
      <c r="X78" s="32">
        <f t="shared" si="31"/>
        <v>1</v>
      </c>
      <c r="Y78" s="32">
        <f t="shared" si="32"/>
        <v>9999.9500639805228</v>
      </c>
      <c r="Z78" s="32">
        <f t="shared" si="33"/>
        <v>6.2340306676549566E-8</v>
      </c>
      <c r="AA78" s="32">
        <f t="shared" si="34"/>
        <v>100.00949550540831</v>
      </c>
      <c r="AC78" s="32">
        <f t="shared" si="35"/>
        <v>0.71468353925207562</v>
      </c>
      <c r="AD78" s="32">
        <f t="shared" si="36"/>
        <v>0.80029260043321915</v>
      </c>
      <c r="AE78" s="32">
        <f t="shared" si="37"/>
        <v>9974.3166376920781</v>
      </c>
      <c r="AF78" s="32">
        <f t="shared" si="38"/>
        <v>0.20348873758846697</v>
      </c>
      <c r="AG78" s="32">
        <f t="shared" si="39"/>
        <v>99.880103637157646</v>
      </c>
      <c r="AI78" s="32">
        <f t="shared" si="40"/>
        <v>100.00949550540831</v>
      </c>
      <c r="AJ78" s="32">
        <f t="shared" si="41"/>
        <v>99.880103637157646</v>
      </c>
      <c r="AK78" s="32">
        <f t="shared" si="42"/>
        <v>199.88959914256594</v>
      </c>
      <c r="AL78" s="32">
        <f t="shared" si="43"/>
        <v>0.49967634166858688</v>
      </c>
    </row>
    <row r="79" spans="1:38" x14ac:dyDescent="0.25">
      <c r="A79" s="6" t="s">
        <v>115</v>
      </c>
      <c r="B79" s="6">
        <v>3</v>
      </c>
      <c r="C79" s="6">
        <v>1</v>
      </c>
      <c r="D79" s="6">
        <v>99.999750319590916</v>
      </c>
      <c r="E79" s="6">
        <v>2.4968040907638221E-4</v>
      </c>
      <c r="F79" s="26"/>
      <c r="G79" s="27">
        <f t="shared" si="29"/>
        <v>9</v>
      </c>
      <c r="H79" s="27">
        <f t="shared" si="29"/>
        <v>1</v>
      </c>
      <c r="I79" s="27">
        <f t="shared" si="29"/>
        <v>9999.9500639805228</v>
      </c>
      <c r="J79" s="27">
        <f t="shared" si="29"/>
        <v>6.2340306676549566E-8</v>
      </c>
      <c r="K79" s="26"/>
      <c r="L79" s="28">
        <f t="shared" si="25"/>
        <v>7.7305210804510971E-2</v>
      </c>
      <c r="M79" s="28">
        <f t="shared" si="26"/>
        <v>0.10540925533894598</v>
      </c>
      <c r="N79" s="28">
        <f t="shared" si="27"/>
        <v>0.12824937135916964</v>
      </c>
      <c r="O79" s="28">
        <f t="shared" si="28"/>
        <v>1.1269248860849202E-6</v>
      </c>
      <c r="P79" s="26"/>
      <c r="Q79" s="26"/>
      <c r="W79" s="32">
        <f t="shared" si="30"/>
        <v>8.846053589015149</v>
      </c>
      <c r="X79" s="32">
        <f t="shared" si="31"/>
        <v>1</v>
      </c>
      <c r="Y79" s="32">
        <f t="shared" si="32"/>
        <v>9999.9500639805228</v>
      </c>
      <c r="Z79" s="32">
        <f t="shared" si="33"/>
        <v>6.2340306676549566E-8</v>
      </c>
      <c r="AA79" s="32">
        <f t="shared" si="34"/>
        <v>100.04896859854118</v>
      </c>
      <c r="AC79" s="32">
        <f t="shared" si="35"/>
        <v>8.0962418528159876</v>
      </c>
      <c r="AD79" s="32">
        <f t="shared" si="36"/>
        <v>0.80029260043321915</v>
      </c>
      <c r="AE79" s="32">
        <f t="shared" si="37"/>
        <v>9974.3166376920781</v>
      </c>
      <c r="AF79" s="32">
        <f t="shared" si="38"/>
        <v>0.20348873758846697</v>
      </c>
      <c r="AG79" s="32">
        <f t="shared" si="39"/>
        <v>99.917048899989624</v>
      </c>
      <c r="AI79" s="32">
        <f t="shared" si="40"/>
        <v>100.04896859854118</v>
      </c>
      <c r="AJ79" s="32">
        <f t="shared" si="41"/>
        <v>99.917048899989624</v>
      </c>
      <c r="AK79" s="32">
        <f t="shared" si="42"/>
        <v>199.96601749853079</v>
      </c>
      <c r="AL79" s="32">
        <f t="shared" si="43"/>
        <v>0.49967014470708127</v>
      </c>
    </row>
    <row r="80" spans="1:38" x14ac:dyDescent="0.25">
      <c r="A80" s="6" t="s">
        <v>116</v>
      </c>
      <c r="B80" s="6">
        <v>4</v>
      </c>
      <c r="C80" s="6">
        <v>1</v>
      </c>
      <c r="D80" s="6">
        <v>99.929090763822302</v>
      </c>
      <c r="E80" s="6">
        <v>6.8412432086928737E-2</v>
      </c>
      <c r="F80" s="26"/>
      <c r="G80" s="27">
        <f t="shared" si="29"/>
        <v>16</v>
      </c>
      <c r="H80" s="27">
        <f t="shared" si="29"/>
        <v>1</v>
      </c>
      <c r="I80" s="27">
        <f t="shared" si="29"/>
        <v>9985.8231808842356</v>
      </c>
      <c r="J80" s="27">
        <f t="shared" si="29"/>
        <v>4.6802608640486368E-3</v>
      </c>
      <c r="K80" s="26"/>
      <c r="L80" s="28">
        <f t="shared" si="25"/>
        <v>0.10307361440601463</v>
      </c>
      <c r="M80" s="28">
        <f t="shared" si="26"/>
        <v>0.10540925533894598</v>
      </c>
      <c r="N80" s="28">
        <f t="shared" si="27"/>
        <v>0.12815875069682919</v>
      </c>
      <c r="O80" s="28">
        <f t="shared" si="28"/>
        <v>3.087774187872682E-4</v>
      </c>
      <c r="P80" s="26"/>
      <c r="Q80" s="26"/>
      <c r="W80" s="32">
        <f t="shared" si="30"/>
        <v>15.794516781812142</v>
      </c>
      <c r="X80" s="32">
        <f t="shared" si="31"/>
        <v>1</v>
      </c>
      <c r="Y80" s="32">
        <f t="shared" si="32"/>
        <v>9985.8231808842356</v>
      </c>
      <c r="Z80" s="32">
        <f t="shared" si="33"/>
        <v>4.6802608640486368E-3</v>
      </c>
      <c r="AA80" s="32">
        <f t="shared" si="34"/>
        <v>100.01311103013902</v>
      </c>
      <c r="AC80" s="32">
        <f t="shared" si="35"/>
        <v>14.787021009597945</v>
      </c>
      <c r="AD80" s="32">
        <f t="shared" si="36"/>
        <v>0.80029260043321915</v>
      </c>
      <c r="AE80" s="32">
        <f t="shared" si="37"/>
        <v>9960.2078787282571</v>
      </c>
      <c r="AF80" s="32">
        <f t="shared" si="38"/>
        <v>0.14663883733197222</v>
      </c>
      <c r="AG80" s="32">
        <f t="shared" si="39"/>
        <v>99.879636719281379</v>
      </c>
      <c r="AI80" s="32">
        <f t="shared" si="40"/>
        <v>100.01311103013902</v>
      </c>
      <c r="AJ80" s="32">
        <f t="shared" si="41"/>
        <v>99.879636719281379</v>
      </c>
      <c r="AK80" s="32">
        <f t="shared" si="42"/>
        <v>199.89274774942038</v>
      </c>
      <c r="AL80" s="32">
        <f t="shared" si="43"/>
        <v>0.49966613518409148</v>
      </c>
    </row>
    <row r="81" spans="1:38" x14ac:dyDescent="0.25">
      <c r="A81" s="6" t="s">
        <v>117</v>
      </c>
      <c r="B81" s="6">
        <v>4</v>
      </c>
      <c r="C81" s="6">
        <v>1</v>
      </c>
      <c r="D81" s="6">
        <v>99.929090763822302</v>
      </c>
      <c r="E81" s="6">
        <v>4.49424736337488E-2</v>
      </c>
      <c r="F81" s="26"/>
      <c r="G81" s="27">
        <f t="shared" si="29"/>
        <v>16</v>
      </c>
      <c r="H81" s="27">
        <f t="shared" si="29"/>
        <v>1</v>
      </c>
      <c r="I81" s="27">
        <f t="shared" si="29"/>
        <v>9985.8231808842356</v>
      </c>
      <c r="J81" s="27">
        <f t="shared" si="29"/>
        <v>2.0198259363202061E-3</v>
      </c>
      <c r="K81" s="26"/>
      <c r="L81" s="28">
        <f t="shared" si="25"/>
        <v>0.10307361440601463</v>
      </c>
      <c r="M81" s="28">
        <f t="shared" si="26"/>
        <v>0.10540925533894598</v>
      </c>
      <c r="N81" s="28">
        <f t="shared" si="27"/>
        <v>0.12815875069682919</v>
      </c>
      <c r="O81" s="28">
        <f t="shared" si="28"/>
        <v>2.0284647949528567E-4</v>
      </c>
      <c r="P81" s="26"/>
      <c r="Q81" s="26"/>
      <c r="W81" s="32">
        <f t="shared" si="30"/>
        <v>15.794516781812142</v>
      </c>
      <c r="X81" s="32">
        <f t="shared" si="31"/>
        <v>1</v>
      </c>
      <c r="Y81" s="32">
        <f t="shared" si="32"/>
        <v>9985.8231808842356</v>
      </c>
      <c r="Z81" s="32">
        <f t="shared" si="33"/>
        <v>2.0198259363202061E-3</v>
      </c>
      <c r="AA81" s="32">
        <f t="shared" si="34"/>
        <v>100.01309772970731</v>
      </c>
      <c r="AC81" s="32">
        <f t="shared" si="35"/>
        <v>14.787021009597945</v>
      </c>
      <c r="AD81" s="32">
        <f t="shared" si="36"/>
        <v>0.80029260043321915</v>
      </c>
      <c r="AE81" s="32">
        <f t="shared" si="37"/>
        <v>9960.2078787282571</v>
      </c>
      <c r="AF81" s="32">
        <f t="shared" si="38"/>
        <v>0.1651645902626403</v>
      </c>
      <c r="AG81" s="32">
        <f t="shared" si="39"/>
        <v>99.879729459628351</v>
      </c>
      <c r="AI81" s="32">
        <f t="shared" si="40"/>
        <v>100.01309772970731</v>
      </c>
      <c r="AJ81" s="32">
        <f t="shared" si="41"/>
        <v>99.879729459628351</v>
      </c>
      <c r="AK81" s="32">
        <f t="shared" si="42"/>
        <v>199.89282718933566</v>
      </c>
      <c r="AL81" s="32">
        <f t="shared" si="43"/>
        <v>0.49966640056085493</v>
      </c>
    </row>
    <row r="82" spans="1:38" x14ac:dyDescent="0.25">
      <c r="A82" s="6" t="s">
        <v>118</v>
      </c>
      <c r="B82" s="6">
        <v>4</v>
      </c>
      <c r="C82" s="6">
        <v>1</v>
      </c>
      <c r="D82" s="6">
        <v>99.929090763822302</v>
      </c>
      <c r="E82" s="6">
        <v>2.6466123362096514E-2</v>
      </c>
      <c r="F82" s="26"/>
      <c r="G82" s="27">
        <f t="shared" si="29"/>
        <v>16</v>
      </c>
      <c r="H82" s="27">
        <f t="shared" si="29"/>
        <v>1</v>
      </c>
      <c r="I82" s="27">
        <f t="shared" si="29"/>
        <v>9985.8231808842356</v>
      </c>
      <c r="J82" s="27">
        <f t="shared" si="29"/>
        <v>7.0045568581771089E-4</v>
      </c>
      <c r="K82" s="26"/>
      <c r="L82" s="28">
        <f t="shared" si="25"/>
        <v>0.10307361440601463</v>
      </c>
      <c r="M82" s="28">
        <f t="shared" si="26"/>
        <v>0.10540925533894598</v>
      </c>
      <c r="N82" s="28">
        <f t="shared" si="27"/>
        <v>0.12815875069682919</v>
      </c>
      <c r="O82" s="28">
        <f t="shared" si="28"/>
        <v>1.1945403792500154E-4</v>
      </c>
      <c r="P82" s="26"/>
      <c r="Q82" s="26"/>
      <c r="W82" s="32">
        <f t="shared" si="30"/>
        <v>15.794516781812142</v>
      </c>
      <c r="X82" s="32">
        <f t="shared" si="31"/>
        <v>1</v>
      </c>
      <c r="Y82" s="32">
        <f t="shared" si="32"/>
        <v>9985.8231808842356</v>
      </c>
      <c r="Z82" s="32">
        <f t="shared" si="33"/>
        <v>7.0045568581771089E-4</v>
      </c>
      <c r="AA82" s="32">
        <f t="shared" si="34"/>
        <v>100.01309113371977</v>
      </c>
      <c r="AC82" s="32">
        <f t="shared" si="35"/>
        <v>14.787021009597945</v>
      </c>
      <c r="AD82" s="32">
        <f t="shared" si="36"/>
        <v>0.80029260043321915</v>
      </c>
      <c r="AE82" s="32">
        <f t="shared" si="37"/>
        <v>9960.2078787282571</v>
      </c>
      <c r="AF82" s="32">
        <f t="shared" si="38"/>
        <v>0.18052370832619463</v>
      </c>
      <c r="AG82" s="32">
        <f t="shared" si="39"/>
        <v>99.879806347662765</v>
      </c>
      <c r="AI82" s="32">
        <f t="shared" si="40"/>
        <v>100.01309113371977</v>
      </c>
      <c r="AJ82" s="32">
        <f t="shared" si="41"/>
        <v>99.879806347662765</v>
      </c>
      <c r="AK82" s="32">
        <f t="shared" si="42"/>
        <v>199.89289748138253</v>
      </c>
      <c r="AL82" s="32">
        <f t="shared" si="43"/>
        <v>0.49966660950004632</v>
      </c>
    </row>
    <row r="83" spans="1:38" x14ac:dyDescent="0.25">
      <c r="A83" s="6" t="s">
        <v>119</v>
      </c>
      <c r="B83" s="6">
        <v>4</v>
      </c>
      <c r="C83" s="6">
        <v>1</v>
      </c>
      <c r="D83" s="6">
        <v>99.313878235858098</v>
      </c>
      <c r="E83" s="6">
        <v>0.64941874400767019</v>
      </c>
      <c r="F83" s="26"/>
      <c r="G83" s="27">
        <f t="shared" si="29"/>
        <v>16</v>
      </c>
      <c r="H83" s="27">
        <f t="shared" si="29"/>
        <v>1</v>
      </c>
      <c r="I83" s="27">
        <f t="shared" si="29"/>
        <v>9863.2464102468493</v>
      </c>
      <c r="J83" s="27">
        <f t="shared" si="29"/>
        <v>0.42174470506849987</v>
      </c>
      <c r="K83" s="26"/>
      <c r="L83" s="28">
        <f t="shared" si="25"/>
        <v>0.10307361440601463</v>
      </c>
      <c r="M83" s="28">
        <f t="shared" si="26"/>
        <v>0.10540925533894598</v>
      </c>
      <c r="N83" s="28">
        <f t="shared" si="27"/>
        <v>0.12736974252719341</v>
      </c>
      <c r="O83" s="28">
        <f t="shared" si="28"/>
        <v>2.9311316287068778E-3</v>
      </c>
      <c r="P83" s="26"/>
      <c r="Q83" s="26"/>
      <c r="W83" s="32">
        <f t="shared" si="30"/>
        <v>15.794516781812142</v>
      </c>
      <c r="X83" s="32">
        <f t="shared" si="31"/>
        <v>1</v>
      </c>
      <c r="Y83" s="32">
        <f t="shared" si="32"/>
        <v>9863.2464102468493</v>
      </c>
      <c r="Z83" s="32">
        <f t="shared" si="33"/>
        <v>0.42174470506849987</v>
      </c>
      <c r="AA83" s="32">
        <f t="shared" si="34"/>
        <v>99.400516456071443</v>
      </c>
      <c r="AC83" s="32">
        <f t="shared" si="35"/>
        <v>14.787021009597945</v>
      </c>
      <c r="AD83" s="32">
        <f t="shared" si="36"/>
        <v>0.80029260043321915</v>
      </c>
      <c r="AE83" s="32">
        <f t="shared" si="37"/>
        <v>9837.7889097247971</v>
      </c>
      <c r="AF83" s="32">
        <f t="shared" si="38"/>
        <v>3.9232439552501538E-2</v>
      </c>
      <c r="AG83" s="32">
        <f t="shared" si="39"/>
        <v>99.264371532662111</v>
      </c>
      <c r="AI83" s="32">
        <f t="shared" si="40"/>
        <v>99.400516456071443</v>
      </c>
      <c r="AJ83" s="32">
        <f t="shared" si="41"/>
        <v>99.264371532662111</v>
      </c>
      <c r="AK83" s="32">
        <f t="shared" si="42"/>
        <v>198.66488798873354</v>
      </c>
      <c r="AL83" s="32">
        <f t="shared" si="43"/>
        <v>0.49965735031291225</v>
      </c>
    </row>
    <row r="84" spans="1:38" x14ac:dyDescent="0.25">
      <c r="A84" s="6" t="s">
        <v>120</v>
      </c>
      <c r="B84" s="6">
        <v>4</v>
      </c>
      <c r="C84" s="6">
        <v>1</v>
      </c>
      <c r="D84" s="6">
        <v>99.929090763822302</v>
      </c>
      <c r="E84" s="6">
        <v>7.065955576861617E-2</v>
      </c>
      <c r="F84" s="26"/>
      <c r="G84" s="27">
        <f t="shared" si="29"/>
        <v>16</v>
      </c>
      <c r="H84" s="27">
        <f t="shared" si="29"/>
        <v>1</v>
      </c>
      <c r="I84" s="27">
        <f t="shared" si="29"/>
        <v>9985.8231808842356</v>
      </c>
      <c r="J84" s="27">
        <f t="shared" si="29"/>
        <v>4.9927728214181786E-3</v>
      </c>
      <c r="K84" s="26"/>
      <c r="L84" s="28">
        <f t="shared" si="25"/>
        <v>0.10307361440601463</v>
      </c>
      <c r="M84" s="28">
        <f t="shared" si="26"/>
        <v>0.10540925533894598</v>
      </c>
      <c r="N84" s="28">
        <f t="shared" si="27"/>
        <v>0.12815875069682919</v>
      </c>
      <c r="O84" s="28">
        <f t="shared" si="28"/>
        <v>3.1891974276203246E-4</v>
      </c>
      <c r="P84" s="26"/>
      <c r="Q84" s="26"/>
      <c r="W84" s="32">
        <f t="shared" si="30"/>
        <v>15.794516781812142</v>
      </c>
      <c r="X84" s="32">
        <f t="shared" si="31"/>
        <v>1</v>
      </c>
      <c r="Y84" s="32">
        <f t="shared" si="32"/>
        <v>9985.8231808842356</v>
      </c>
      <c r="Z84" s="32">
        <f t="shared" si="33"/>
        <v>4.9927728214181786E-3</v>
      </c>
      <c r="AA84" s="32">
        <f t="shared" si="34"/>
        <v>100.01311259249394</v>
      </c>
      <c r="AC84" s="32">
        <f t="shared" si="35"/>
        <v>14.787021009597945</v>
      </c>
      <c r="AD84" s="32">
        <f t="shared" si="36"/>
        <v>0.80029260043321915</v>
      </c>
      <c r="AE84" s="32">
        <f t="shared" si="37"/>
        <v>9960.2078787282571</v>
      </c>
      <c r="AF84" s="32">
        <f t="shared" si="38"/>
        <v>0.14492288449438895</v>
      </c>
      <c r="AG84" s="32">
        <f t="shared" si="39"/>
        <v>99.87962812917749</v>
      </c>
      <c r="AI84" s="32">
        <f t="shared" si="40"/>
        <v>100.01311259249394</v>
      </c>
      <c r="AJ84" s="32">
        <f t="shared" si="41"/>
        <v>99.87962812917749</v>
      </c>
      <c r="AK84" s="32">
        <f t="shared" si="42"/>
        <v>199.89274072167143</v>
      </c>
      <c r="AL84" s="32">
        <f t="shared" si="43"/>
        <v>0.49966610977758741</v>
      </c>
    </row>
    <row r="85" spans="1:38" x14ac:dyDescent="0.25">
      <c r="A85" s="6" t="s">
        <v>121</v>
      </c>
      <c r="B85" s="6">
        <v>1</v>
      </c>
      <c r="C85" s="6">
        <v>1</v>
      </c>
      <c r="D85" s="6">
        <v>99.976779721955893</v>
      </c>
      <c r="E85" s="6">
        <v>3.2458453179929694E-3</v>
      </c>
      <c r="F85" s="26"/>
      <c r="G85" s="27">
        <f t="shared" si="29"/>
        <v>1</v>
      </c>
      <c r="H85" s="27">
        <f t="shared" si="29"/>
        <v>1</v>
      </c>
      <c r="I85" s="27">
        <f t="shared" si="29"/>
        <v>9995.3564835724919</v>
      </c>
      <c r="J85" s="27">
        <f t="shared" si="29"/>
        <v>1.0535511828336881E-5</v>
      </c>
      <c r="K85" s="26"/>
      <c r="L85" s="28">
        <f t="shared" si="25"/>
        <v>2.5768403601503658E-2</v>
      </c>
      <c r="M85" s="28">
        <f t="shared" si="26"/>
        <v>0.10540925533894598</v>
      </c>
      <c r="N85" s="28">
        <f t="shared" si="27"/>
        <v>0.12821991163855015</v>
      </c>
      <c r="O85" s="28">
        <f t="shared" si="28"/>
        <v>1.4650023519103967E-5</v>
      </c>
      <c r="P85" s="26"/>
      <c r="Q85" s="26"/>
      <c r="W85" s="32">
        <f t="shared" si="30"/>
        <v>0.94912720342116264</v>
      </c>
      <c r="X85" s="32">
        <f t="shared" si="31"/>
        <v>1</v>
      </c>
      <c r="Y85" s="32">
        <f t="shared" si="32"/>
        <v>9995.3564835724919</v>
      </c>
      <c r="Z85" s="32">
        <f t="shared" si="33"/>
        <v>1.0535511828336881E-5</v>
      </c>
      <c r="AA85" s="32">
        <f t="shared" si="34"/>
        <v>99.986527198975281</v>
      </c>
      <c r="AC85" s="32">
        <f t="shared" si="35"/>
        <v>0.71468353925207562</v>
      </c>
      <c r="AD85" s="32">
        <f t="shared" si="36"/>
        <v>0.80029260043321915</v>
      </c>
      <c r="AE85" s="32">
        <f t="shared" si="37"/>
        <v>9969.7289492281689</v>
      </c>
      <c r="AF85" s="32">
        <f t="shared" si="38"/>
        <v>0.20079459103338476</v>
      </c>
      <c r="AG85" s="32">
        <f t="shared" si="39"/>
        <v>99.857121528506354</v>
      </c>
      <c r="AI85" s="32">
        <f t="shared" si="40"/>
        <v>99.986527198975281</v>
      </c>
      <c r="AJ85" s="32">
        <f t="shared" si="41"/>
        <v>99.857121528506354</v>
      </c>
      <c r="AK85" s="32">
        <f t="shared" si="42"/>
        <v>199.84364872748165</v>
      </c>
      <c r="AL85" s="32">
        <f t="shared" si="43"/>
        <v>0.49967623271669392</v>
      </c>
    </row>
    <row r="86" spans="1:38" x14ac:dyDescent="0.25">
      <c r="A86" s="6" t="s">
        <v>122</v>
      </c>
      <c r="B86" s="6">
        <v>3</v>
      </c>
      <c r="C86" s="6">
        <v>1</v>
      </c>
      <c r="D86" s="6">
        <v>0</v>
      </c>
      <c r="E86" s="6">
        <v>8.3420721476510078</v>
      </c>
      <c r="F86" s="26"/>
      <c r="G86" s="27">
        <f t="shared" si="29"/>
        <v>9</v>
      </c>
      <c r="H86" s="27">
        <f t="shared" si="29"/>
        <v>1</v>
      </c>
      <c r="I86" s="27">
        <f t="shared" si="29"/>
        <v>0</v>
      </c>
      <c r="J86" s="27">
        <f t="shared" si="29"/>
        <v>69.590167716614701</v>
      </c>
      <c r="K86" s="26"/>
      <c r="L86" s="28">
        <f t="shared" si="25"/>
        <v>7.7305210804510971E-2</v>
      </c>
      <c r="M86" s="28">
        <f t="shared" si="26"/>
        <v>0.10540925533894598</v>
      </c>
      <c r="N86" s="28">
        <f t="shared" si="27"/>
        <v>0</v>
      </c>
      <c r="O86" s="28">
        <f t="shared" si="28"/>
        <v>3.7651687368983278E-2</v>
      </c>
      <c r="P86" s="26"/>
      <c r="Q86" s="26"/>
      <c r="W86" s="32">
        <f t="shared" si="30"/>
        <v>8.846053589015149</v>
      </c>
      <c r="X86" s="32">
        <f t="shared" si="31"/>
        <v>1</v>
      </c>
      <c r="Y86" s="32">
        <f t="shared" si="32"/>
        <v>0</v>
      </c>
      <c r="Z86" s="32">
        <f t="shared" si="33"/>
        <v>69.590167716614701</v>
      </c>
      <c r="AA86" s="32">
        <f t="shared" si="34"/>
        <v>8.9127000008768302</v>
      </c>
      <c r="AC86" s="32">
        <f t="shared" si="35"/>
        <v>8.0962418528159876</v>
      </c>
      <c r="AD86" s="32">
        <f t="shared" si="36"/>
        <v>0.80029260043321915</v>
      </c>
      <c r="AE86" s="32">
        <f t="shared" si="37"/>
        <v>1.6447983388704093E-2</v>
      </c>
      <c r="AF86" s="32">
        <f t="shared" si="38"/>
        <v>62.26354430304341</v>
      </c>
      <c r="AG86" s="32">
        <f t="shared" si="39"/>
        <v>8.4366182051626186</v>
      </c>
      <c r="AI86" s="32">
        <f t="shared" si="40"/>
        <v>8.9127000008768302</v>
      </c>
      <c r="AJ86" s="32">
        <f t="shared" si="41"/>
        <v>8.4366182051626186</v>
      </c>
      <c r="AK86" s="32">
        <f t="shared" si="42"/>
        <v>17.349318206039449</v>
      </c>
      <c r="AL86" s="32">
        <f t="shared" si="43"/>
        <v>0.48627952435766369</v>
      </c>
    </row>
    <row r="87" spans="1:38" x14ac:dyDescent="0.25">
      <c r="A87" s="6" t="s">
        <v>123</v>
      </c>
      <c r="B87" s="6">
        <v>3</v>
      </c>
      <c r="C87" s="6">
        <v>1</v>
      </c>
      <c r="D87" s="6">
        <v>0</v>
      </c>
      <c r="E87" s="6">
        <v>0.64018056887184405</v>
      </c>
      <c r="F87" s="26"/>
      <c r="G87" s="27">
        <f t="shared" si="29"/>
        <v>9</v>
      </c>
      <c r="H87" s="27">
        <f t="shared" si="29"/>
        <v>1</v>
      </c>
      <c r="I87" s="27">
        <f t="shared" si="29"/>
        <v>0</v>
      </c>
      <c r="J87" s="27">
        <f t="shared" si="29"/>
        <v>0.40983116076107784</v>
      </c>
      <c r="K87" s="26"/>
      <c r="L87" s="28">
        <f t="shared" si="25"/>
        <v>7.7305210804510971E-2</v>
      </c>
      <c r="M87" s="28">
        <f t="shared" si="26"/>
        <v>0.10540925533894598</v>
      </c>
      <c r="N87" s="28">
        <f t="shared" si="27"/>
        <v>0</v>
      </c>
      <c r="O87" s="28">
        <f t="shared" si="28"/>
        <v>2.889435407921736E-3</v>
      </c>
      <c r="P87" s="26"/>
      <c r="Q87" s="26"/>
      <c r="W87" s="32">
        <f t="shared" si="30"/>
        <v>8.846053589015149</v>
      </c>
      <c r="X87" s="32">
        <f t="shared" si="31"/>
        <v>1</v>
      </c>
      <c r="Y87" s="32">
        <f t="shared" si="32"/>
        <v>0</v>
      </c>
      <c r="Z87" s="32">
        <f t="shared" si="33"/>
        <v>0.40983116076107784</v>
      </c>
      <c r="AA87" s="32">
        <f t="shared" si="34"/>
        <v>3.2024810303538453</v>
      </c>
      <c r="AC87" s="32">
        <f t="shared" si="35"/>
        <v>8.0962418528159876</v>
      </c>
      <c r="AD87" s="32">
        <f t="shared" si="36"/>
        <v>0.80029260043321915</v>
      </c>
      <c r="AE87" s="32">
        <f t="shared" si="37"/>
        <v>1.6447983388704093E-2</v>
      </c>
      <c r="AF87" s="32">
        <f t="shared" si="38"/>
        <v>3.5658139402107943E-2</v>
      </c>
      <c r="AG87" s="32">
        <f t="shared" si="39"/>
        <v>2.9914278490446691</v>
      </c>
      <c r="AI87" s="32">
        <f t="shared" si="40"/>
        <v>3.2024810303538453</v>
      </c>
      <c r="AJ87" s="32">
        <f t="shared" si="41"/>
        <v>2.9914278490446691</v>
      </c>
      <c r="AK87" s="32">
        <f t="shared" si="42"/>
        <v>6.1939088793985144</v>
      </c>
      <c r="AL87" s="32">
        <f t="shared" si="43"/>
        <v>0.48296284418946189</v>
      </c>
    </row>
    <row r="88" spans="1:38" x14ac:dyDescent="0.25">
      <c r="A88" s="6" t="s">
        <v>21</v>
      </c>
      <c r="B88" s="6">
        <v>2</v>
      </c>
      <c r="C88" s="6">
        <v>1</v>
      </c>
      <c r="D88" s="6">
        <v>0</v>
      </c>
      <c r="E88" s="6">
        <v>4.9936081815276441E-4</v>
      </c>
      <c r="F88" s="26"/>
      <c r="G88" s="27">
        <f t="shared" si="29"/>
        <v>4</v>
      </c>
      <c r="H88" s="27">
        <f t="shared" si="29"/>
        <v>1</v>
      </c>
      <c r="I88" s="27">
        <f t="shared" si="29"/>
        <v>0</v>
      </c>
      <c r="J88" s="27">
        <f t="shared" si="29"/>
        <v>2.4936122670619827E-7</v>
      </c>
      <c r="K88" s="26"/>
      <c r="L88" s="28">
        <f t="shared" si="25"/>
        <v>5.1536807203007316E-2</v>
      </c>
      <c r="M88" s="28">
        <f t="shared" si="26"/>
        <v>0.10540925533894598</v>
      </c>
      <c r="N88" s="28">
        <f t="shared" si="27"/>
        <v>0</v>
      </c>
      <c r="O88" s="28">
        <f t="shared" si="28"/>
        <v>2.2538497721698403E-6</v>
      </c>
      <c r="P88" s="26"/>
      <c r="Q88" s="26"/>
      <c r="W88" s="32">
        <f t="shared" si="30"/>
        <v>3.8975903962181557</v>
      </c>
      <c r="X88" s="32">
        <f t="shared" si="31"/>
        <v>1</v>
      </c>
      <c r="Y88" s="32">
        <f t="shared" si="32"/>
        <v>0</v>
      </c>
      <c r="Z88" s="32">
        <f t="shared" si="33"/>
        <v>2.4936122670619827E-7</v>
      </c>
      <c r="AA88" s="32">
        <f t="shared" si="34"/>
        <v>2.2130500775127939</v>
      </c>
      <c r="AC88" s="32">
        <f t="shared" si="35"/>
        <v>3.4054626960340322</v>
      </c>
      <c r="AD88" s="32">
        <f t="shared" si="36"/>
        <v>0.80029260043321915</v>
      </c>
      <c r="AE88" s="32">
        <f t="shared" si="37"/>
        <v>1.6447983388704093E-2</v>
      </c>
      <c r="AF88" s="32">
        <f t="shared" si="38"/>
        <v>0.20326353963216998</v>
      </c>
      <c r="AG88" s="32">
        <f t="shared" si="39"/>
        <v>2.1036793528216524</v>
      </c>
      <c r="AI88" s="32">
        <f t="shared" si="40"/>
        <v>2.2130500775127939</v>
      </c>
      <c r="AJ88" s="32">
        <f t="shared" si="41"/>
        <v>2.1036793528216524</v>
      </c>
      <c r="AK88" s="32">
        <f t="shared" si="42"/>
        <v>4.3167294303344459</v>
      </c>
      <c r="AL88" s="32">
        <f t="shared" si="43"/>
        <v>0.48733176048485077</v>
      </c>
    </row>
    <row r="89" spans="1:38" x14ac:dyDescent="0.25">
      <c r="A89" s="6" t="s">
        <v>124</v>
      </c>
      <c r="B89" s="6">
        <v>6</v>
      </c>
      <c r="C89" s="6">
        <v>0</v>
      </c>
      <c r="D89" s="6">
        <v>99.980025567273884</v>
      </c>
      <c r="E89" s="6">
        <v>8.7388143176733782E-3</v>
      </c>
      <c r="F89" s="26"/>
      <c r="G89" s="27">
        <f t="shared" si="29"/>
        <v>36</v>
      </c>
      <c r="H89" s="27">
        <f t="shared" si="29"/>
        <v>0</v>
      </c>
      <c r="I89" s="27">
        <f t="shared" si="29"/>
        <v>9996.0055124327391</v>
      </c>
      <c r="J89" s="27">
        <f t="shared" si="29"/>
        <v>7.6366875678773234E-5</v>
      </c>
      <c r="K89" s="26"/>
      <c r="L89" s="28">
        <f t="shared" si="25"/>
        <v>0.15461042160902194</v>
      </c>
      <c r="M89" s="28">
        <f t="shared" si="26"/>
        <v>0</v>
      </c>
      <c r="N89" s="28">
        <f t="shared" si="27"/>
        <v>0.12822407442515943</v>
      </c>
      <c r="O89" s="28">
        <f t="shared" si="28"/>
        <v>3.9442371012972216E-5</v>
      </c>
      <c r="P89" s="26"/>
      <c r="Q89" s="26"/>
      <c r="W89" s="32">
        <f t="shared" si="30"/>
        <v>35.691443167406128</v>
      </c>
      <c r="X89" s="32">
        <f t="shared" si="31"/>
        <v>0</v>
      </c>
      <c r="Y89" s="32">
        <f t="shared" si="32"/>
        <v>9996.0055124327391</v>
      </c>
      <c r="Z89" s="32">
        <f t="shared" si="33"/>
        <v>7.6366875678773234E-5</v>
      </c>
      <c r="AA89" s="32">
        <f t="shared" si="34"/>
        <v>100.15835977075015</v>
      </c>
      <c r="AC89" s="32">
        <f t="shared" si="35"/>
        <v>34.16857932316185</v>
      </c>
      <c r="AD89" s="32">
        <f t="shared" si="36"/>
        <v>1.1111111111111112E-2</v>
      </c>
      <c r="AE89" s="32">
        <f t="shared" si="37"/>
        <v>9970.3771455310962</v>
      </c>
      <c r="AF89" s="32">
        <f t="shared" si="38"/>
        <v>0.19590195289846157</v>
      </c>
      <c r="AG89" s="32">
        <f t="shared" si="39"/>
        <v>100.02376086669742</v>
      </c>
      <c r="AI89" s="32">
        <f t="shared" si="40"/>
        <v>100.15835977075015</v>
      </c>
      <c r="AJ89" s="32">
        <f t="shared" si="41"/>
        <v>100.02376086669742</v>
      </c>
      <c r="AK89" s="32">
        <f t="shared" si="42"/>
        <v>200.18212063744755</v>
      </c>
      <c r="AL89" s="32">
        <f t="shared" si="43"/>
        <v>0.49966380887657669</v>
      </c>
    </row>
    <row r="90" spans="1:38" x14ac:dyDescent="0.25">
      <c r="A90" s="6" t="s">
        <v>125</v>
      </c>
      <c r="B90" s="6">
        <v>3</v>
      </c>
      <c r="C90" s="6">
        <v>1</v>
      </c>
      <c r="D90" s="6">
        <v>0</v>
      </c>
      <c r="E90" s="6">
        <v>1.4653743208692873</v>
      </c>
      <c r="F90" s="26"/>
      <c r="G90" s="27">
        <f t="shared" si="29"/>
        <v>9</v>
      </c>
      <c r="H90" s="27">
        <f t="shared" si="29"/>
        <v>1</v>
      </c>
      <c r="I90" s="27">
        <f t="shared" si="29"/>
        <v>0</v>
      </c>
      <c r="J90" s="27">
        <f t="shared" si="29"/>
        <v>2.1473219002631252</v>
      </c>
      <c r="K90" s="26"/>
      <c r="L90" s="28">
        <f t="shared" si="25"/>
        <v>7.7305210804510971E-2</v>
      </c>
      <c r="M90" s="28">
        <f t="shared" si="26"/>
        <v>0.10540925533894598</v>
      </c>
      <c r="N90" s="28">
        <f t="shared" si="27"/>
        <v>0</v>
      </c>
      <c r="O90" s="28">
        <f t="shared" si="28"/>
        <v>6.6139221564323978E-3</v>
      </c>
      <c r="P90" s="26"/>
      <c r="Q90" s="26"/>
      <c r="W90" s="32">
        <f t="shared" si="30"/>
        <v>8.846053589015149</v>
      </c>
      <c r="X90" s="32">
        <f t="shared" si="31"/>
        <v>1</v>
      </c>
      <c r="Y90" s="32">
        <f t="shared" si="32"/>
        <v>0</v>
      </c>
      <c r="Z90" s="32">
        <f t="shared" si="33"/>
        <v>2.1473219002631252</v>
      </c>
      <c r="AA90" s="32">
        <f t="shared" si="34"/>
        <v>3.4631453173781597</v>
      </c>
      <c r="AC90" s="32">
        <f t="shared" si="35"/>
        <v>8.0962418528159876</v>
      </c>
      <c r="AD90" s="32">
        <f t="shared" si="36"/>
        <v>0.80029260043321915</v>
      </c>
      <c r="AE90" s="32">
        <f t="shared" si="37"/>
        <v>1.6447983388704093E-2</v>
      </c>
      <c r="AF90" s="32">
        <f t="shared" si="38"/>
        <v>1.0282515292020229</v>
      </c>
      <c r="AG90" s="32">
        <f t="shared" si="39"/>
        <v>3.1529722431128273</v>
      </c>
      <c r="AI90" s="32">
        <f t="shared" si="40"/>
        <v>3.4631453173781597</v>
      </c>
      <c r="AJ90" s="32">
        <f t="shared" si="41"/>
        <v>3.1529722431128273</v>
      </c>
      <c r="AK90" s="32">
        <f t="shared" si="42"/>
        <v>6.616117560490987</v>
      </c>
      <c r="AL90" s="32">
        <f t="shared" si="43"/>
        <v>0.47655928333879893</v>
      </c>
    </row>
    <row r="91" spans="1:38" x14ac:dyDescent="0.25">
      <c r="A91" s="6" t="s">
        <v>126</v>
      </c>
      <c r="B91" s="6">
        <v>2</v>
      </c>
      <c r="C91" s="6">
        <v>1</v>
      </c>
      <c r="D91" s="6">
        <v>0</v>
      </c>
      <c r="E91" s="6">
        <v>4.9936081815276441E-4</v>
      </c>
      <c r="F91" s="26"/>
      <c r="G91" s="27">
        <f t="shared" si="29"/>
        <v>4</v>
      </c>
      <c r="H91" s="27">
        <f t="shared" si="29"/>
        <v>1</v>
      </c>
      <c r="I91" s="27">
        <f t="shared" si="29"/>
        <v>0</v>
      </c>
      <c r="J91" s="27">
        <f t="shared" si="29"/>
        <v>2.4936122670619827E-7</v>
      </c>
      <c r="K91" s="26"/>
      <c r="L91" s="28">
        <f t="shared" si="25"/>
        <v>5.1536807203007316E-2</v>
      </c>
      <c r="M91" s="28">
        <f t="shared" si="26"/>
        <v>0.10540925533894598</v>
      </c>
      <c r="N91" s="28">
        <f t="shared" si="27"/>
        <v>0</v>
      </c>
      <c r="O91" s="28">
        <f t="shared" si="28"/>
        <v>2.2538497721698403E-6</v>
      </c>
      <c r="P91" s="26"/>
      <c r="Q91" s="26"/>
      <c r="W91" s="32">
        <f t="shared" si="30"/>
        <v>3.8975903962181557</v>
      </c>
      <c r="X91" s="32">
        <f t="shared" si="31"/>
        <v>1</v>
      </c>
      <c r="Y91" s="32">
        <f t="shared" si="32"/>
        <v>0</v>
      </c>
      <c r="Z91" s="32">
        <f t="shared" si="33"/>
        <v>2.4936122670619827E-7</v>
      </c>
      <c r="AA91" s="32">
        <f t="shared" si="34"/>
        <v>2.2130500775127939</v>
      </c>
      <c r="AC91" s="32">
        <f t="shared" si="35"/>
        <v>3.4054626960340322</v>
      </c>
      <c r="AD91" s="32">
        <f t="shared" si="36"/>
        <v>0.80029260043321915</v>
      </c>
      <c r="AE91" s="32">
        <f t="shared" si="37"/>
        <v>1.6447983388704093E-2</v>
      </c>
      <c r="AF91" s="32">
        <f t="shared" si="38"/>
        <v>0.20326353963216998</v>
      </c>
      <c r="AG91" s="32">
        <f t="shared" si="39"/>
        <v>2.1036793528216524</v>
      </c>
      <c r="AI91" s="32">
        <f t="shared" si="40"/>
        <v>2.2130500775127939</v>
      </c>
      <c r="AJ91" s="32">
        <f t="shared" si="41"/>
        <v>2.1036793528216524</v>
      </c>
      <c r="AK91" s="32">
        <f t="shared" si="42"/>
        <v>4.3167294303344459</v>
      </c>
      <c r="AL91" s="32">
        <f t="shared" si="43"/>
        <v>0.48733176048485077</v>
      </c>
    </row>
    <row r="92" spans="1:38" x14ac:dyDescent="0.25">
      <c r="A92" s="6" t="s">
        <v>127</v>
      </c>
      <c r="B92" s="6">
        <v>2</v>
      </c>
      <c r="C92" s="6">
        <v>1</v>
      </c>
      <c r="D92" s="6">
        <v>0</v>
      </c>
      <c r="E92" s="6">
        <v>4.9936081815276441E-4</v>
      </c>
      <c r="F92" s="26"/>
      <c r="G92" s="27">
        <f t="shared" si="29"/>
        <v>4</v>
      </c>
      <c r="H92" s="27">
        <f t="shared" si="29"/>
        <v>1</v>
      </c>
      <c r="I92" s="27">
        <f t="shared" si="29"/>
        <v>0</v>
      </c>
      <c r="J92" s="27">
        <f t="shared" si="29"/>
        <v>2.4936122670619827E-7</v>
      </c>
      <c r="K92" s="26"/>
      <c r="L92" s="28">
        <f t="shared" si="25"/>
        <v>5.1536807203007316E-2</v>
      </c>
      <c r="M92" s="28">
        <f t="shared" si="26"/>
        <v>0.10540925533894598</v>
      </c>
      <c r="N92" s="28">
        <f t="shared" si="27"/>
        <v>0</v>
      </c>
      <c r="O92" s="28">
        <f t="shared" si="28"/>
        <v>2.2538497721698403E-6</v>
      </c>
      <c r="P92" s="26"/>
      <c r="Q92" s="26"/>
      <c r="W92" s="32">
        <f t="shared" si="30"/>
        <v>3.8975903962181557</v>
      </c>
      <c r="X92" s="32">
        <f t="shared" si="31"/>
        <v>1</v>
      </c>
      <c r="Y92" s="32">
        <f t="shared" si="32"/>
        <v>0</v>
      </c>
      <c r="Z92" s="32">
        <f t="shared" si="33"/>
        <v>2.4936122670619827E-7</v>
      </c>
      <c r="AA92" s="32">
        <f t="shared" si="34"/>
        <v>2.2130500775127939</v>
      </c>
      <c r="AC92" s="32">
        <f t="shared" si="35"/>
        <v>3.4054626960340322</v>
      </c>
      <c r="AD92" s="32">
        <f t="shared" si="36"/>
        <v>0.80029260043321915</v>
      </c>
      <c r="AE92" s="32">
        <f t="shared" si="37"/>
        <v>1.6447983388704093E-2</v>
      </c>
      <c r="AF92" s="32">
        <f t="shared" si="38"/>
        <v>0.20326353963216998</v>
      </c>
      <c r="AG92" s="32">
        <f t="shared" si="39"/>
        <v>2.1036793528216524</v>
      </c>
      <c r="AI92" s="32">
        <f t="shared" si="40"/>
        <v>2.2130500775127939</v>
      </c>
      <c r="AJ92" s="32">
        <f t="shared" si="41"/>
        <v>2.1036793528216524</v>
      </c>
      <c r="AK92" s="32">
        <f t="shared" si="42"/>
        <v>4.3167294303344459</v>
      </c>
      <c r="AL92" s="32">
        <f t="shared" si="43"/>
        <v>0.48733176048485077</v>
      </c>
    </row>
    <row r="93" spans="1:38" x14ac:dyDescent="0.25">
      <c r="A93" s="6" t="s">
        <v>128</v>
      </c>
      <c r="B93" s="6">
        <v>6</v>
      </c>
      <c r="C93" s="6">
        <v>0</v>
      </c>
      <c r="D93" s="6">
        <v>0</v>
      </c>
      <c r="E93" s="6">
        <v>2.4968040907638221E-4</v>
      </c>
      <c r="F93" s="26"/>
      <c r="G93" s="27">
        <f t="shared" si="29"/>
        <v>36</v>
      </c>
      <c r="H93" s="27">
        <f t="shared" si="29"/>
        <v>0</v>
      </c>
      <c r="I93" s="27">
        <f t="shared" si="29"/>
        <v>0</v>
      </c>
      <c r="J93" s="27">
        <f t="shared" si="29"/>
        <v>6.2340306676549566E-8</v>
      </c>
      <c r="K93" s="26"/>
      <c r="L93" s="28">
        <f t="shared" si="25"/>
        <v>0.15461042160902194</v>
      </c>
      <c r="M93" s="28">
        <f t="shared" si="26"/>
        <v>0</v>
      </c>
      <c r="N93" s="28">
        <f t="shared" si="27"/>
        <v>0</v>
      </c>
      <c r="O93" s="28">
        <f t="shared" si="28"/>
        <v>1.1269248860849202E-6</v>
      </c>
      <c r="P93" s="26"/>
      <c r="Q93" s="26"/>
      <c r="W93" s="32">
        <f t="shared" si="30"/>
        <v>35.691443167406128</v>
      </c>
      <c r="X93" s="32">
        <f t="shared" si="31"/>
        <v>0</v>
      </c>
      <c r="Y93" s="32">
        <f t="shared" si="32"/>
        <v>0</v>
      </c>
      <c r="Z93" s="32">
        <f t="shared" si="33"/>
        <v>6.2340306676549566E-8</v>
      </c>
      <c r="AA93" s="32">
        <f t="shared" si="34"/>
        <v>5.9742316016159291</v>
      </c>
      <c r="AC93" s="32">
        <f t="shared" si="35"/>
        <v>34.16857932316185</v>
      </c>
      <c r="AD93" s="32">
        <f t="shared" si="36"/>
        <v>1.1111111111111112E-2</v>
      </c>
      <c r="AE93" s="32">
        <f t="shared" si="37"/>
        <v>1.6447983388704093E-2</v>
      </c>
      <c r="AF93" s="32">
        <f t="shared" si="38"/>
        <v>0.20348873758846697</v>
      </c>
      <c r="AG93" s="32">
        <f t="shared" si="39"/>
        <v>5.8651195346088327</v>
      </c>
      <c r="AI93" s="32">
        <f t="shared" si="40"/>
        <v>5.9742316016159291</v>
      </c>
      <c r="AJ93" s="32">
        <f t="shared" si="41"/>
        <v>5.8651195346088327</v>
      </c>
      <c r="AK93" s="32">
        <f t="shared" si="42"/>
        <v>11.839351136224762</v>
      </c>
      <c r="AL93" s="32">
        <f t="shared" si="43"/>
        <v>0.49539197436786686</v>
      </c>
    </row>
    <row r="94" spans="1:38" x14ac:dyDescent="0.25">
      <c r="A94" s="6" t="s">
        <v>129</v>
      </c>
      <c r="B94" s="6">
        <v>1</v>
      </c>
      <c r="C94" s="6">
        <v>1</v>
      </c>
      <c r="D94" s="6">
        <v>0</v>
      </c>
      <c r="E94" s="6">
        <v>4.9936081815276441E-4</v>
      </c>
      <c r="F94" s="26"/>
      <c r="G94" s="27">
        <f t="shared" si="29"/>
        <v>1</v>
      </c>
      <c r="H94" s="27">
        <f t="shared" si="29"/>
        <v>1</v>
      </c>
      <c r="I94" s="27">
        <f t="shared" si="29"/>
        <v>0</v>
      </c>
      <c r="J94" s="27">
        <f t="shared" si="29"/>
        <v>2.4936122670619827E-7</v>
      </c>
      <c r="K94" s="26"/>
      <c r="L94" s="28">
        <f t="shared" si="25"/>
        <v>2.5768403601503658E-2</v>
      </c>
      <c r="M94" s="28">
        <f t="shared" si="26"/>
        <v>0.10540925533894598</v>
      </c>
      <c r="N94" s="28">
        <f t="shared" si="27"/>
        <v>0</v>
      </c>
      <c r="O94" s="28">
        <f t="shared" si="28"/>
        <v>2.2538497721698403E-6</v>
      </c>
      <c r="P94" s="26"/>
      <c r="Q94" s="26"/>
      <c r="W94" s="32">
        <f t="shared" si="30"/>
        <v>0.94912720342116264</v>
      </c>
      <c r="X94" s="32">
        <f t="shared" si="31"/>
        <v>1</v>
      </c>
      <c r="Y94" s="32">
        <f t="shared" si="32"/>
        <v>0</v>
      </c>
      <c r="Z94" s="32">
        <f t="shared" si="33"/>
        <v>2.4936122670619827E-7</v>
      </c>
      <c r="AA94" s="32">
        <f t="shared" si="34"/>
        <v>1.3961115473995585</v>
      </c>
      <c r="AC94" s="32">
        <f t="shared" si="35"/>
        <v>0.71468353925207562</v>
      </c>
      <c r="AD94" s="32">
        <f t="shared" si="36"/>
        <v>0.80029260043321915</v>
      </c>
      <c r="AE94" s="32">
        <f t="shared" si="37"/>
        <v>1.6447983388704093E-2</v>
      </c>
      <c r="AF94" s="32">
        <f t="shared" si="38"/>
        <v>0.20326353963216998</v>
      </c>
      <c r="AG94" s="32">
        <f t="shared" si="39"/>
        <v>1.3170754202801633</v>
      </c>
      <c r="AI94" s="32">
        <f t="shared" si="40"/>
        <v>1.3961115473995585</v>
      </c>
      <c r="AJ94" s="32">
        <f t="shared" si="41"/>
        <v>1.3170754202801633</v>
      </c>
      <c r="AK94" s="32">
        <f t="shared" si="42"/>
        <v>2.7131869676797216</v>
      </c>
      <c r="AL94" s="32">
        <f t="shared" si="43"/>
        <v>0.48543481741934918</v>
      </c>
    </row>
    <row r="95" spans="1:38" x14ac:dyDescent="0.25">
      <c r="A95" s="6" t="s">
        <v>20</v>
      </c>
      <c r="B95" s="6">
        <v>1</v>
      </c>
      <c r="C95" s="6">
        <v>1</v>
      </c>
      <c r="D95" s="6">
        <v>99.991510866091403</v>
      </c>
      <c r="E95" s="6">
        <v>7.9897730904442306E-3</v>
      </c>
      <c r="F95" s="26"/>
      <c r="G95" s="27">
        <f t="shared" si="29"/>
        <v>1</v>
      </c>
      <c r="H95" s="27">
        <f t="shared" si="29"/>
        <v>1</v>
      </c>
      <c r="I95" s="27">
        <f t="shared" si="29"/>
        <v>9998.3022452836758</v>
      </c>
      <c r="J95" s="27">
        <f t="shared" si="29"/>
        <v>6.3836474036786756E-5</v>
      </c>
      <c r="K95" s="26"/>
      <c r="L95" s="28">
        <f t="shared" si="25"/>
        <v>2.5768403601503658E-2</v>
      </c>
      <c r="M95" s="28">
        <f t="shared" si="26"/>
        <v>0.10540925533894598</v>
      </c>
      <c r="N95" s="28">
        <f t="shared" si="27"/>
        <v>0.12823880428546919</v>
      </c>
      <c r="O95" s="28">
        <f t="shared" si="28"/>
        <v>3.6061596354717445E-5</v>
      </c>
      <c r="P95" s="26"/>
      <c r="Q95" s="26"/>
      <c r="W95" s="32">
        <f t="shared" si="30"/>
        <v>0.94912720342116264</v>
      </c>
      <c r="X95" s="32">
        <f t="shared" si="31"/>
        <v>1</v>
      </c>
      <c r="Y95" s="32">
        <f t="shared" si="32"/>
        <v>9998.3022452836758</v>
      </c>
      <c r="Z95" s="32">
        <f t="shared" si="33"/>
        <v>6.3836474036786756E-5</v>
      </c>
      <c r="AA95" s="32">
        <f t="shared" si="34"/>
        <v>100.00125717371543</v>
      </c>
      <c r="AC95" s="32">
        <f t="shared" si="35"/>
        <v>0.71468353925207562</v>
      </c>
      <c r="AD95" s="32">
        <f t="shared" si="36"/>
        <v>0.80029260043321915</v>
      </c>
      <c r="AE95" s="32">
        <f t="shared" si="37"/>
        <v>9972.6709324099684</v>
      </c>
      <c r="AF95" s="32">
        <f t="shared" si="38"/>
        <v>0.19656557742847053</v>
      </c>
      <c r="AG95" s="32">
        <f t="shared" si="39"/>
        <v>99.871830233189797</v>
      </c>
      <c r="AI95" s="32">
        <f t="shared" si="40"/>
        <v>100.00125717371543</v>
      </c>
      <c r="AJ95" s="32">
        <f t="shared" si="41"/>
        <v>99.871830233189797</v>
      </c>
      <c r="AK95" s="32">
        <f t="shared" si="42"/>
        <v>199.87308740690523</v>
      </c>
      <c r="AL95" s="32">
        <f t="shared" si="43"/>
        <v>0.49967622719445431</v>
      </c>
    </row>
    <row r="96" spans="1:38" x14ac:dyDescent="0.25">
      <c r="A96" s="6" t="s">
        <v>23</v>
      </c>
      <c r="B96" s="6">
        <v>1</v>
      </c>
      <c r="C96" s="6">
        <v>1</v>
      </c>
      <c r="D96" s="6">
        <v>100</v>
      </c>
      <c r="E96" s="6">
        <v>0</v>
      </c>
      <c r="F96" s="26"/>
      <c r="G96" s="27">
        <f t="shared" si="29"/>
        <v>1</v>
      </c>
      <c r="H96" s="27">
        <f t="shared" si="29"/>
        <v>1</v>
      </c>
      <c r="I96" s="27">
        <f t="shared" si="29"/>
        <v>10000</v>
      </c>
      <c r="J96" s="27">
        <f t="shared" si="29"/>
        <v>0</v>
      </c>
      <c r="K96" s="26"/>
      <c r="L96" s="28">
        <f t="shared" si="25"/>
        <v>2.5768403601503658E-2</v>
      </c>
      <c r="M96" s="28">
        <f t="shared" si="26"/>
        <v>0.10540925533894598</v>
      </c>
      <c r="N96" s="28">
        <f t="shared" si="27"/>
        <v>0.12824969157352423</v>
      </c>
      <c r="O96" s="28">
        <f t="shared" si="28"/>
        <v>0</v>
      </c>
      <c r="P96" s="26"/>
      <c r="Q96" s="26"/>
      <c r="W96" s="32">
        <f t="shared" si="30"/>
        <v>0.94912720342116264</v>
      </c>
      <c r="X96" s="32">
        <f t="shared" si="31"/>
        <v>1</v>
      </c>
      <c r="Y96" s="32">
        <f t="shared" si="32"/>
        <v>10000</v>
      </c>
      <c r="Z96" s="32">
        <f t="shared" si="33"/>
        <v>0</v>
      </c>
      <c r="AA96" s="32">
        <f t="shared" si="34"/>
        <v>100.00974516117627</v>
      </c>
      <c r="AC96" s="32">
        <f t="shared" si="35"/>
        <v>0.71468353925207562</v>
      </c>
      <c r="AD96" s="32">
        <f t="shared" si="36"/>
        <v>0.80029260043321915</v>
      </c>
      <c r="AE96" s="32">
        <f t="shared" si="37"/>
        <v>9974.3665096686836</v>
      </c>
      <c r="AF96" s="32">
        <f t="shared" si="38"/>
        <v>0.20371406022537725</v>
      </c>
      <c r="AG96" s="32">
        <f t="shared" si="39"/>
        <v>99.880354424023722</v>
      </c>
      <c r="AI96" s="32">
        <f t="shared" si="40"/>
        <v>100.00974516117627</v>
      </c>
      <c r="AJ96" s="32">
        <f t="shared" si="41"/>
        <v>99.880354424023722</v>
      </c>
      <c r="AK96" s="32">
        <f t="shared" si="42"/>
        <v>199.89009958520001</v>
      </c>
      <c r="AL96" s="32">
        <f t="shared" si="43"/>
        <v>0.49967634530819421</v>
      </c>
    </row>
    <row r="97" spans="1:38" x14ac:dyDescent="0.25">
      <c r="A97" s="6" t="s">
        <v>130</v>
      </c>
      <c r="B97" s="6">
        <v>4</v>
      </c>
      <c r="C97" s="6">
        <v>0</v>
      </c>
      <c r="D97" s="6">
        <v>33.988994087567917</v>
      </c>
      <c r="E97" s="6">
        <v>56.955846516458934</v>
      </c>
      <c r="F97" s="26"/>
      <c r="G97" s="27">
        <f t="shared" si="29"/>
        <v>16</v>
      </c>
      <c r="H97" s="27">
        <f t="shared" si="29"/>
        <v>0</v>
      </c>
      <c r="I97" s="27">
        <f t="shared" si="29"/>
        <v>1155.2517190847268</v>
      </c>
      <c r="J97" s="27">
        <f t="shared" si="29"/>
        <v>3243.9684524064273</v>
      </c>
      <c r="K97" s="26"/>
      <c r="L97" s="28">
        <f t="shared" si="25"/>
        <v>0.10307361440601463</v>
      </c>
      <c r="M97" s="28">
        <f t="shared" si="26"/>
        <v>0</v>
      </c>
      <c r="N97" s="28">
        <f t="shared" si="27"/>
        <v>4.3590780086249239E-2</v>
      </c>
      <c r="O97" s="28">
        <f t="shared" si="28"/>
        <v>0.25706847038926162</v>
      </c>
      <c r="P97" s="26"/>
      <c r="Q97" s="26"/>
      <c r="W97" s="32">
        <f t="shared" si="30"/>
        <v>15.794516781812142</v>
      </c>
      <c r="X97" s="32">
        <f t="shared" si="31"/>
        <v>0</v>
      </c>
      <c r="Y97" s="32">
        <f t="shared" si="32"/>
        <v>1155.2517190847268</v>
      </c>
      <c r="Z97" s="32">
        <f t="shared" si="33"/>
        <v>3243.9684524064273</v>
      </c>
      <c r="AA97" s="32">
        <f t="shared" si="34"/>
        <v>66.445576890211186</v>
      </c>
      <c r="AC97" s="32">
        <f t="shared" si="35"/>
        <v>14.787021009597945</v>
      </c>
      <c r="AD97" s="32">
        <f t="shared" si="36"/>
        <v>1.1111111111111112E-2</v>
      </c>
      <c r="AE97" s="32">
        <f t="shared" si="37"/>
        <v>1146.5500110508658</v>
      </c>
      <c r="AF97" s="32">
        <f t="shared" si="38"/>
        <v>3192.7584723888003</v>
      </c>
      <c r="AG97" s="32">
        <f t="shared" si="39"/>
        <v>65.985654619472967</v>
      </c>
      <c r="AI97" s="32">
        <f t="shared" si="40"/>
        <v>66.445576890211186</v>
      </c>
      <c r="AJ97" s="32">
        <f t="shared" si="41"/>
        <v>65.985654619472967</v>
      </c>
      <c r="AK97" s="32">
        <f t="shared" si="42"/>
        <v>132.43123150968415</v>
      </c>
      <c r="AL97" s="32">
        <f t="shared" si="43"/>
        <v>0.49826354302721793</v>
      </c>
    </row>
    <row r="98" spans="1:38" x14ac:dyDescent="0.25">
      <c r="A98" s="6" t="s">
        <v>131</v>
      </c>
      <c r="B98" s="6">
        <v>4</v>
      </c>
      <c r="C98" s="6">
        <v>1</v>
      </c>
      <c r="D98" s="6">
        <v>48.706156120166192</v>
      </c>
      <c r="E98" s="6">
        <v>42.50584252157239</v>
      </c>
      <c r="F98" s="26"/>
      <c r="G98" s="27">
        <f t="shared" si="29"/>
        <v>16</v>
      </c>
      <c r="H98" s="27">
        <f t="shared" si="29"/>
        <v>1</v>
      </c>
      <c r="I98" s="27">
        <f t="shared" si="29"/>
        <v>2372.2896440020027</v>
      </c>
      <c r="J98" s="27">
        <f t="shared" si="29"/>
        <v>1806.7466484687116</v>
      </c>
      <c r="K98" s="26"/>
      <c r="L98" s="28">
        <f t="shared" si="25"/>
        <v>0.10307361440601463</v>
      </c>
      <c r="M98" s="28">
        <f t="shared" si="26"/>
        <v>0.10540925533894598</v>
      </c>
      <c r="N98" s="28">
        <f t="shared" si="27"/>
        <v>6.2465495001432329E-2</v>
      </c>
      <c r="O98" s="28">
        <f t="shared" si="28"/>
        <v>0.19184881953198293</v>
      </c>
      <c r="P98" s="26"/>
      <c r="Q98" s="26"/>
      <c r="W98" s="32">
        <f t="shared" si="30"/>
        <v>15.794516781812142</v>
      </c>
      <c r="X98" s="32">
        <f t="shared" si="31"/>
        <v>1</v>
      </c>
      <c r="Y98" s="32">
        <f t="shared" si="32"/>
        <v>2372.2896440020027</v>
      </c>
      <c r="Z98" s="32">
        <f t="shared" si="33"/>
        <v>1806.7466484687116</v>
      </c>
      <c r="AA98" s="32">
        <f t="shared" si="34"/>
        <v>64.775232992653343</v>
      </c>
      <c r="AC98" s="32">
        <f t="shared" si="35"/>
        <v>14.787021009597945</v>
      </c>
      <c r="AD98" s="32">
        <f t="shared" si="36"/>
        <v>0.80029260043321915</v>
      </c>
      <c r="AE98" s="32">
        <f t="shared" si="37"/>
        <v>2359.8129929851052</v>
      </c>
      <c r="AF98" s="32">
        <f t="shared" si="38"/>
        <v>1768.5805986225403</v>
      </c>
      <c r="AG98" s="32">
        <f t="shared" si="39"/>
        <v>64.373759446048183</v>
      </c>
      <c r="AI98" s="32">
        <f t="shared" si="40"/>
        <v>64.775232992653343</v>
      </c>
      <c r="AJ98" s="32">
        <f t="shared" si="41"/>
        <v>64.373759446048183</v>
      </c>
      <c r="AK98" s="32">
        <f t="shared" si="42"/>
        <v>129.14899243870153</v>
      </c>
      <c r="AL98" s="32">
        <f t="shared" si="43"/>
        <v>0.49844569617221091</v>
      </c>
    </row>
    <row r="99" spans="1:38" s="26" customFormat="1" x14ac:dyDescent="0.25">
      <c r="A99" s="23" t="s">
        <v>25</v>
      </c>
      <c r="B99" s="23">
        <v>1</v>
      </c>
      <c r="C99" s="23">
        <v>1</v>
      </c>
      <c r="D99" s="23">
        <v>100</v>
      </c>
      <c r="E99" s="23">
        <v>0</v>
      </c>
      <c r="G99" s="27">
        <f t="shared" si="29"/>
        <v>1</v>
      </c>
      <c r="H99" s="27">
        <f t="shared" si="29"/>
        <v>1</v>
      </c>
      <c r="I99" s="27">
        <f t="shared" si="29"/>
        <v>10000</v>
      </c>
      <c r="J99" s="27">
        <f t="shared" si="29"/>
        <v>0</v>
      </c>
      <c r="L99" s="28">
        <f t="shared" si="25"/>
        <v>2.5768403601503658E-2</v>
      </c>
      <c r="M99" s="28">
        <f t="shared" si="26"/>
        <v>0.10540925533894598</v>
      </c>
      <c r="N99" s="28">
        <f t="shared" si="27"/>
        <v>0.12824969157352423</v>
      </c>
      <c r="O99" s="28">
        <f t="shared" si="28"/>
        <v>0</v>
      </c>
      <c r="R99" s="29"/>
      <c r="S99" s="30"/>
      <c r="T99" s="31"/>
      <c r="U99" s="29"/>
      <c r="W99" s="32">
        <f t="shared" si="30"/>
        <v>0.94912720342116264</v>
      </c>
      <c r="X99" s="32">
        <f t="shared" si="31"/>
        <v>1</v>
      </c>
      <c r="Y99" s="32">
        <f t="shared" si="32"/>
        <v>10000</v>
      </c>
      <c r="Z99" s="32">
        <f t="shared" si="33"/>
        <v>0</v>
      </c>
      <c r="AA99" s="32">
        <f t="shared" si="34"/>
        <v>100.00974516117627</v>
      </c>
      <c r="AB99" s="29"/>
      <c r="AC99" s="32">
        <f t="shared" si="35"/>
        <v>0.71468353925207562</v>
      </c>
      <c r="AD99" s="32">
        <f t="shared" si="36"/>
        <v>0.80029260043321915</v>
      </c>
      <c r="AE99" s="32">
        <f t="shared" si="37"/>
        <v>9974.3665096686836</v>
      </c>
      <c r="AF99" s="32">
        <f t="shared" si="38"/>
        <v>0.20371406022537725</v>
      </c>
      <c r="AG99" s="32">
        <f t="shared" si="39"/>
        <v>99.880354424023722</v>
      </c>
      <c r="AH99" s="29"/>
      <c r="AI99" s="32">
        <f t="shared" si="40"/>
        <v>100.00974516117627</v>
      </c>
      <c r="AJ99" s="32">
        <f t="shared" si="41"/>
        <v>99.880354424023722</v>
      </c>
      <c r="AK99" s="32">
        <f t="shared" si="42"/>
        <v>199.89009958520001</v>
      </c>
      <c r="AL99" s="32">
        <f t="shared" si="43"/>
        <v>0.49967634530819421</v>
      </c>
    </row>
    <row r="100" spans="1:38" x14ac:dyDescent="0.25">
      <c r="A100" s="6" t="s">
        <v>132</v>
      </c>
      <c r="B100" s="6">
        <v>6</v>
      </c>
      <c r="C100" s="6">
        <v>0</v>
      </c>
      <c r="D100" s="6">
        <v>75.875629194630861</v>
      </c>
      <c r="E100" s="6">
        <v>24.021752157238733</v>
      </c>
      <c r="F100" s="26"/>
      <c r="G100" s="27">
        <f t="shared" si="29"/>
        <v>36</v>
      </c>
      <c r="H100" s="27">
        <f t="shared" si="29"/>
        <v>0</v>
      </c>
      <c r="I100" s="27">
        <f t="shared" si="29"/>
        <v>5757.1111056811187</v>
      </c>
      <c r="J100" s="27">
        <f t="shared" si="29"/>
        <v>577.04457670380373</v>
      </c>
      <c r="K100" s="26"/>
      <c r="L100" s="28">
        <f t="shared" si="25"/>
        <v>0.15461042160902194</v>
      </c>
      <c r="M100" s="28">
        <f t="shared" si="26"/>
        <v>0</v>
      </c>
      <c r="N100" s="28">
        <f t="shared" si="27"/>
        <v>9.7310260421584971E-2</v>
      </c>
      <c r="O100" s="28">
        <f t="shared" si="28"/>
        <v>0.10842144329023018</v>
      </c>
      <c r="P100" s="26"/>
      <c r="Q100" s="26"/>
      <c r="W100" s="32">
        <f t="shared" si="30"/>
        <v>35.691443167406128</v>
      </c>
      <c r="X100" s="32">
        <f t="shared" si="31"/>
        <v>0</v>
      </c>
      <c r="Y100" s="32">
        <f t="shared" si="32"/>
        <v>5757.1111056811187</v>
      </c>
      <c r="Z100" s="32">
        <f t="shared" si="33"/>
        <v>577.04457670380373</v>
      </c>
      <c r="AA100" s="32">
        <f t="shared" si="34"/>
        <v>79.811322038620105</v>
      </c>
      <c r="AC100" s="32">
        <f t="shared" si="35"/>
        <v>34.16857932316185</v>
      </c>
      <c r="AD100" s="32">
        <f t="shared" si="36"/>
        <v>1.1111111111111112E-2</v>
      </c>
      <c r="AE100" s="32">
        <f t="shared" si="37"/>
        <v>5737.6655015801898</v>
      </c>
      <c r="AF100" s="32">
        <f t="shared" si="38"/>
        <v>555.56400210598315</v>
      </c>
      <c r="AG100" s="32">
        <f t="shared" si="39"/>
        <v>79.545013634548113</v>
      </c>
      <c r="AI100" s="32">
        <f t="shared" si="40"/>
        <v>79.811322038620105</v>
      </c>
      <c r="AJ100" s="32">
        <f t="shared" si="41"/>
        <v>79.545013634548113</v>
      </c>
      <c r="AK100" s="32">
        <f t="shared" si="42"/>
        <v>159.35633567316822</v>
      </c>
      <c r="AL100" s="32">
        <f t="shared" si="43"/>
        <v>0.49916442480009648</v>
      </c>
    </row>
    <row r="101" spans="1:38" x14ac:dyDescent="0.25">
      <c r="A101" s="6" t="s">
        <v>133</v>
      </c>
      <c r="B101" s="6">
        <v>6</v>
      </c>
      <c r="C101" s="6">
        <v>0</v>
      </c>
      <c r="D101" s="6">
        <v>85.28608381271971</v>
      </c>
      <c r="E101" s="6">
        <v>4.9936081815276441E-4</v>
      </c>
      <c r="F101" s="26"/>
      <c r="G101" s="27">
        <f t="shared" si="29"/>
        <v>36</v>
      </c>
      <c r="H101" s="27">
        <f t="shared" si="29"/>
        <v>0</v>
      </c>
      <c r="I101" s="27">
        <f t="shared" si="29"/>
        <v>7273.7160921102513</v>
      </c>
      <c r="J101" s="27">
        <f t="shared" si="29"/>
        <v>2.4936122670619827E-7</v>
      </c>
      <c r="K101" s="26"/>
      <c r="L101" s="28">
        <f t="shared" si="25"/>
        <v>0.15461042160902194</v>
      </c>
      <c r="M101" s="28">
        <f t="shared" si="26"/>
        <v>0</v>
      </c>
      <c r="N101" s="28">
        <f t="shared" si="27"/>
        <v>0.1093791394449504</v>
      </c>
      <c r="O101" s="28">
        <f t="shared" si="28"/>
        <v>2.2538497721698403E-6</v>
      </c>
      <c r="P101" s="26"/>
      <c r="Q101" s="26"/>
      <c r="W101" s="32">
        <f t="shared" si="30"/>
        <v>35.691443167406128</v>
      </c>
      <c r="X101" s="32">
        <f t="shared" si="31"/>
        <v>0</v>
      </c>
      <c r="Y101" s="32">
        <f t="shared" si="32"/>
        <v>7273.7160921102513</v>
      </c>
      <c r="Z101" s="32">
        <f t="shared" si="33"/>
        <v>2.4936122670619827E-7</v>
      </c>
      <c r="AA101" s="32">
        <f t="shared" si="34"/>
        <v>85.495073165224085</v>
      </c>
      <c r="AC101" s="32">
        <f t="shared" si="35"/>
        <v>34.16857932316185</v>
      </c>
      <c r="AD101" s="32">
        <f t="shared" si="36"/>
        <v>1.1111111111111112E-2</v>
      </c>
      <c r="AE101" s="32">
        <f t="shared" si="37"/>
        <v>7251.8567122046488</v>
      </c>
      <c r="AF101" s="32">
        <f t="shared" si="38"/>
        <v>0.20326353963216998</v>
      </c>
      <c r="AG101" s="32">
        <f t="shared" si="39"/>
        <v>85.359473207011732</v>
      </c>
      <c r="AI101" s="32">
        <f t="shared" si="40"/>
        <v>85.495073165224085</v>
      </c>
      <c r="AJ101" s="32">
        <f t="shared" si="41"/>
        <v>85.359473207011732</v>
      </c>
      <c r="AK101" s="32">
        <f t="shared" si="42"/>
        <v>170.8545463722358</v>
      </c>
      <c r="AL101" s="32">
        <f t="shared" si="43"/>
        <v>0.49960317134928062</v>
      </c>
    </row>
    <row r="102" spans="1:38" x14ac:dyDescent="0.25">
      <c r="A102" s="6" t="s">
        <v>134</v>
      </c>
      <c r="B102" s="6">
        <v>1</v>
      </c>
      <c r="C102" s="6">
        <v>1</v>
      </c>
      <c r="D102" s="6">
        <v>100</v>
      </c>
      <c r="E102" s="6">
        <v>0</v>
      </c>
      <c r="F102" s="26"/>
      <c r="G102" s="27">
        <f t="shared" si="29"/>
        <v>1</v>
      </c>
      <c r="H102" s="27">
        <f t="shared" si="29"/>
        <v>1</v>
      </c>
      <c r="I102" s="27">
        <f t="shared" si="29"/>
        <v>10000</v>
      </c>
      <c r="J102" s="27">
        <f t="shared" si="29"/>
        <v>0</v>
      </c>
      <c r="K102" s="26"/>
      <c r="L102" s="28">
        <f t="shared" si="25"/>
        <v>2.5768403601503658E-2</v>
      </c>
      <c r="M102" s="28">
        <f t="shared" si="26"/>
        <v>0.10540925533894598</v>
      </c>
      <c r="N102" s="28">
        <f t="shared" si="27"/>
        <v>0.12824969157352423</v>
      </c>
      <c r="O102" s="28">
        <f t="shared" si="28"/>
        <v>0</v>
      </c>
      <c r="P102" s="26"/>
      <c r="Q102" s="26"/>
      <c r="W102" s="32">
        <f t="shared" si="30"/>
        <v>0.94912720342116264</v>
      </c>
      <c r="X102" s="32">
        <f t="shared" si="31"/>
        <v>1</v>
      </c>
      <c r="Y102" s="32">
        <f t="shared" si="32"/>
        <v>10000</v>
      </c>
      <c r="Z102" s="32">
        <f t="shared" si="33"/>
        <v>0</v>
      </c>
      <c r="AA102" s="32">
        <f t="shared" si="34"/>
        <v>100.00974516117627</v>
      </c>
      <c r="AC102" s="32">
        <f t="shared" si="35"/>
        <v>0.71468353925207562</v>
      </c>
      <c r="AD102" s="32">
        <f t="shared" si="36"/>
        <v>0.80029260043321915</v>
      </c>
      <c r="AE102" s="32">
        <f t="shared" si="37"/>
        <v>9974.3665096686836</v>
      </c>
      <c r="AF102" s="32">
        <f t="shared" si="38"/>
        <v>0.20371406022537725</v>
      </c>
      <c r="AG102" s="32">
        <f t="shared" si="39"/>
        <v>99.880354424023722</v>
      </c>
      <c r="AI102" s="32">
        <f t="shared" si="40"/>
        <v>100.00974516117627</v>
      </c>
      <c r="AJ102" s="32">
        <f t="shared" si="41"/>
        <v>99.880354424023722</v>
      </c>
      <c r="AK102" s="32">
        <f t="shared" si="42"/>
        <v>199.89009958520001</v>
      </c>
      <c r="AL102" s="32">
        <f t="shared" si="43"/>
        <v>0.49967634530819421</v>
      </c>
    </row>
    <row r="103" spans="1:38" x14ac:dyDescent="0.25">
      <c r="A103" s="6" t="s">
        <v>135</v>
      </c>
      <c r="B103" s="6">
        <v>6</v>
      </c>
      <c r="C103" s="6">
        <v>0</v>
      </c>
      <c r="D103" s="6">
        <v>0</v>
      </c>
      <c r="E103" s="6">
        <v>4.9936081815276441E-4</v>
      </c>
      <c r="F103" s="26"/>
      <c r="G103" s="27">
        <f t="shared" si="29"/>
        <v>36</v>
      </c>
      <c r="H103" s="27">
        <f t="shared" si="29"/>
        <v>0</v>
      </c>
      <c r="I103" s="27">
        <f t="shared" si="29"/>
        <v>0</v>
      </c>
      <c r="J103" s="27">
        <f t="shared" si="29"/>
        <v>2.4936122670619827E-7</v>
      </c>
      <c r="K103" s="26"/>
      <c r="L103" s="28">
        <f t="shared" si="25"/>
        <v>0.15461042160902194</v>
      </c>
      <c r="M103" s="28">
        <f t="shared" si="26"/>
        <v>0</v>
      </c>
      <c r="N103" s="28">
        <f t="shared" si="27"/>
        <v>0</v>
      </c>
      <c r="O103" s="28">
        <f t="shared" si="28"/>
        <v>2.2538497721698403E-6</v>
      </c>
      <c r="P103" s="26"/>
      <c r="Q103" s="26"/>
      <c r="W103" s="32">
        <f t="shared" si="30"/>
        <v>35.691443167406128</v>
      </c>
      <c r="X103" s="32">
        <f t="shared" si="31"/>
        <v>0</v>
      </c>
      <c r="Y103" s="32">
        <f t="shared" si="32"/>
        <v>0</v>
      </c>
      <c r="Z103" s="32">
        <f t="shared" si="33"/>
        <v>2.4936122670619827E-7</v>
      </c>
      <c r="AA103" s="32">
        <f t="shared" si="34"/>
        <v>5.974231617268229</v>
      </c>
      <c r="AC103" s="32">
        <f t="shared" si="35"/>
        <v>34.16857932316185</v>
      </c>
      <c r="AD103" s="32">
        <f t="shared" si="36"/>
        <v>1.1111111111111112E-2</v>
      </c>
      <c r="AE103" s="32">
        <f t="shared" si="37"/>
        <v>1.6447983388704093E-2</v>
      </c>
      <c r="AF103" s="32">
        <f t="shared" si="38"/>
        <v>0.20326353963216998</v>
      </c>
      <c r="AG103" s="32">
        <f t="shared" si="39"/>
        <v>5.8651003365069414</v>
      </c>
      <c r="AI103" s="32">
        <f t="shared" si="40"/>
        <v>5.974231617268229</v>
      </c>
      <c r="AJ103" s="32">
        <f t="shared" si="41"/>
        <v>5.8651003365069414</v>
      </c>
      <c r="AK103" s="32">
        <f t="shared" si="42"/>
        <v>11.83933195377517</v>
      </c>
      <c r="AL103" s="32">
        <f t="shared" si="43"/>
        <v>0.4953911554643719</v>
      </c>
    </row>
    <row r="104" spans="1:38" x14ac:dyDescent="0.25">
      <c r="A104" s="6" t="s">
        <v>136</v>
      </c>
      <c r="B104" s="6">
        <v>4</v>
      </c>
      <c r="C104" s="6">
        <v>1</v>
      </c>
      <c r="D104" s="6">
        <v>7.5723074464685212</v>
      </c>
      <c r="E104" s="6">
        <v>5.7925854905720671E-2</v>
      </c>
      <c r="F104" s="26"/>
      <c r="G104" s="27">
        <f t="shared" si="29"/>
        <v>16</v>
      </c>
      <c r="H104" s="27">
        <f t="shared" si="29"/>
        <v>1</v>
      </c>
      <c r="I104" s="27">
        <f t="shared" si="29"/>
        <v>57.339840063842615</v>
      </c>
      <c r="J104" s="27">
        <f t="shared" si="29"/>
        <v>3.3554046665586037E-3</v>
      </c>
      <c r="K104" s="26"/>
      <c r="L104" s="28">
        <f t="shared" si="25"/>
        <v>0.10307361440601463</v>
      </c>
      <c r="M104" s="28">
        <f t="shared" si="26"/>
        <v>0.10540925533894598</v>
      </c>
      <c r="N104" s="28">
        <f t="shared" si="27"/>
        <v>9.7114609450948859E-3</v>
      </c>
      <c r="O104" s="28">
        <f t="shared" si="28"/>
        <v>2.614465735717015E-4</v>
      </c>
      <c r="P104" s="26"/>
      <c r="Q104" s="26"/>
      <c r="W104" s="32">
        <f t="shared" si="30"/>
        <v>15.794516781812142</v>
      </c>
      <c r="X104" s="32">
        <f t="shared" si="31"/>
        <v>1</v>
      </c>
      <c r="Y104" s="32">
        <f t="shared" si="32"/>
        <v>57.339840063842615</v>
      </c>
      <c r="Z104" s="32">
        <f t="shared" si="33"/>
        <v>3.3554046665586037E-3</v>
      </c>
      <c r="AA104" s="32">
        <f t="shared" si="34"/>
        <v>8.6103259084846098</v>
      </c>
      <c r="AC104" s="32">
        <f t="shared" si="35"/>
        <v>14.787021009597945</v>
      </c>
      <c r="AD104" s="32">
        <f t="shared" si="36"/>
        <v>0.80029260043321915</v>
      </c>
      <c r="AE104" s="32">
        <f t="shared" si="37"/>
        <v>55.413995858212346</v>
      </c>
      <c r="AF104" s="32">
        <f t="shared" si="38"/>
        <v>0.15478015017759555</v>
      </c>
      <c r="AG104" s="32">
        <f t="shared" si="39"/>
        <v>8.4354069029550143</v>
      </c>
      <c r="AI104" s="32">
        <f t="shared" si="40"/>
        <v>8.6103259084846098</v>
      </c>
      <c r="AJ104" s="32">
        <f t="shared" si="41"/>
        <v>8.4354069029550143</v>
      </c>
      <c r="AK104" s="32">
        <f t="shared" si="42"/>
        <v>17.045732811439624</v>
      </c>
      <c r="AL104" s="32">
        <f t="shared" si="43"/>
        <v>0.49486912626565971</v>
      </c>
    </row>
    <row r="105" spans="1:38" x14ac:dyDescent="0.25">
      <c r="A105" s="6" t="s">
        <v>27</v>
      </c>
      <c r="B105" s="6">
        <v>6</v>
      </c>
      <c r="C105" s="6">
        <v>0</v>
      </c>
      <c r="D105" s="6">
        <v>99.998501917545539</v>
      </c>
      <c r="E105" s="6">
        <v>1.4980824544582932E-3</v>
      </c>
      <c r="F105" s="26"/>
      <c r="G105" s="27">
        <f t="shared" si="29"/>
        <v>36</v>
      </c>
      <c r="H105" s="27">
        <f t="shared" si="29"/>
        <v>0</v>
      </c>
      <c r="I105" s="27">
        <f t="shared" si="29"/>
        <v>9999.7003857533582</v>
      </c>
      <c r="J105" s="27">
        <f t="shared" si="29"/>
        <v>2.244251040355784E-6</v>
      </c>
      <c r="K105" s="26"/>
      <c r="L105" s="28">
        <f t="shared" si="25"/>
        <v>0.15461042160902194</v>
      </c>
      <c r="M105" s="28">
        <f t="shared" si="26"/>
        <v>0</v>
      </c>
      <c r="N105" s="28">
        <f t="shared" si="27"/>
        <v>0.12824777028739687</v>
      </c>
      <c r="O105" s="28">
        <f t="shared" si="28"/>
        <v>6.7615493165095218E-6</v>
      </c>
      <c r="P105" s="26"/>
      <c r="Q105" s="26"/>
      <c r="W105" s="32">
        <f t="shared" si="30"/>
        <v>35.691443167406128</v>
      </c>
      <c r="X105" s="32">
        <f t="shared" si="31"/>
        <v>0</v>
      </c>
      <c r="Y105" s="32">
        <f t="shared" si="32"/>
        <v>9999.7003857533582</v>
      </c>
      <c r="Z105" s="32">
        <f t="shared" si="33"/>
        <v>2.244251040355784E-6</v>
      </c>
      <c r="AA105" s="32">
        <f t="shared" si="34"/>
        <v>100.17680285956932</v>
      </c>
      <c r="AC105" s="32">
        <f t="shared" si="35"/>
        <v>34.16857932316185</v>
      </c>
      <c r="AD105" s="32">
        <f t="shared" si="36"/>
        <v>1.1111111111111112E-2</v>
      </c>
      <c r="AE105" s="32">
        <f t="shared" si="37"/>
        <v>9974.0672796792678</v>
      </c>
      <c r="AF105" s="32">
        <f t="shared" si="38"/>
        <v>0.20236399461311569</v>
      </c>
      <c r="AG105" s="32">
        <f t="shared" si="39"/>
        <v>100.04223775040298</v>
      </c>
      <c r="AI105" s="32">
        <f t="shared" si="40"/>
        <v>100.17680285956932</v>
      </c>
      <c r="AJ105" s="32">
        <f t="shared" si="41"/>
        <v>100.04223775040298</v>
      </c>
      <c r="AK105" s="32">
        <f t="shared" si="42"/>
        <v>200.2190406099723</v>
      </c>
      <c r="AL105" s="32">
        <f t="shared" si="43"/>
        <v>0.49966395526430357</v>
      </c>
    </row>
    <row r="106" spans="1:38" x14ac:dyDescent="0.25">
      <c r="A106" s="6" t="s">
        <v>28</v>
      </c>
      <c r="B106" s="6">
        <v>6</v>
      </c>
      <c r="C106" s="6">
        <v>0</v>
      </c>
      <c r="D106" s="6">
        <v>99.998501917545539</v>
      </c>
      <c r="E106" s="6">
        <v>7.4904122722914662E-4</v>
      </c>
      <c r="F106" s="26"/>
      <c r="G106" s="27">
        <f t="shared" si="29"/>
        <v>36</v>
      </c>
      <c r="H106" s="27">
        <f t="shared" si="29"/>
        <v>0</v>
      </c>
      <c r="I106" s="27">
        <f t="shared" si="29"/>
        <v>9999.7003857533582</v>
      </c>
      <c r="J106" s="27">
        <f t="shared" si="29"/>
        <v>5.6106276008894601E-7</v>
      </c>
      <c r="K106" s="26"/>
      <c r="L106" s="28">
        <f t="shared" si="25"/>
        <v>0.15461042160902194</v>
      </c>
      <c r="M106" s="28">
        <f t="shared" si="26"/>
        <v>0</v>
      </c>
      <c r="N106" s="28">
        <f t="shared" si="27"/>
        <v>0.12824777028739687</v>
      </c>
      <c r="O106" s="28">
        <f t="shared" si="28"/>
        <v>3.3807746582547609E-6</v>
      </c>
      <c r="P106" s="26"/>
      <c r="Q106" s="26"/>
      <c r="W106" s="32">
        <f t="shared" si="30"/>
        <v>35.691443167406128</v>
      </c>
      <c r="X106" s="32">
        <f t="shared" si="31"/>
        <v>0</v>
      </c>
      <c r="Y106" s="32">
        <f t="shared" si="32"/>
        <v>9999.7003857533582</v>
      </c>
      <c r="Z106" s="32">
        <f t="shared" si="33"/>
        <v>5.6106276008894601E-7</v>
      </c>
      <c r="AA106" s="32">
        <f t="shared" si="34"/>
        <v>100.17680285116823</v>
      </c>
      <c r="AC106" s="32">
        <f t="shared" si="35"/>
        <v>34.16857932316185</v>
      </c>
      <c r="AD106" s="32">
        <f t="shared" si="36"/>
        <v>1.1111111111111112E-2</v>
      </c>
      <c r="AE106" s="32">
        <f t="shared" si="37"/>
        <v>9974.0672796792678</v>
      </c>
      <c r="AF106" s="32">
        <f t="shared" si="38"/>
        <v>0.2030384663564864</v>
      </c>
      <c r="AG106" s="32">
        <f t="shared" si="39"/>
        <v>100.04224112133782</v>
      </c>
      <c r="AI106" s="32">
        <f t="shared" si="40"/>
        <v>100.17680285116823</v>
      </c>
      <c r="AJ106" s="32">
        <f t="shared" si="41"/>
        <v>100.04224112133782</v>
      </c>
      <c r="AK106" s="32">
        <f t="shared" si="42"/>
        <v>200.21904397250606</v>
      </c>
      <c r="AL106" s="32">
        <f t="shared" si="43"/>
        <v>0.49966396370904437</v>
      </c>
    </row>
    <row r="107" spans="1:38" x14ac:dyDescent="0.25">
      <c r="A107" s="6" t="s">
        <v>137</v>
      </c>
      <c r="B107" s="6">
        <v>2</v>
      </c>
      <c r="C107" s="6">
        <v>1</v>
      </c>
      <c r="D107" s="6">
        <v>0</v>
      </c>
      <c r="E107" s="6">
        <v>4.9936081815276441E-4</v>
      </c>
      <c r="F107" s="26"/>
      <c r="G107" s="27">
        <f t="shared" si="29"/>
        <v>4</v>
      </c>
      <c r="H107" s="27">
        <f t="shared" si="29"/>
        <v>1</v>
      </c>
      <c r="I107" s="27">
        <f t="shared" si="29"/>
        <v>0</v>
      </c>
      <c r="J107" s="27">
        <f t="shared" si="29"/>
        <v>2.4936122670619827E-7</v>
      </c>
      <c r="K107" s="26"/>
      <c r="L107" s="28">
        <f t="shared" si="25"/>
        <v>5.1536807203007316E-2</v>
      </c>
      <c r="M107" s="28">
        <f t="shared" si="26"/>
        <v>0.10540925533894598</v>
      </c>
      <c r="N107" s="28">
        <f t="shared" si="27"/>
        <v>0</v>
      </c>
      <c r="O107" s="28">
        <f t="shared" si="28"/>
        <v>2.2538497721698403E-6</v>
      </c>
      <c r="P107" s="26"/>
      <c r="Q107" s="26"/>
      <c r="W107" s="32">
        <f t="shared" si="30"/>
        <v>3.8975903962181557</v>
      </c>
      <c r="X107" s="32">
        <f t="shared" si="31"/>
        <v>1</v>
      </c>
      <c r="Y107" s="32">
        <f t="shared" si="32"/>
        <v>0</v>
      </c>
      <c r="Z107" s="32">
        <f t="shared" si="33"/>
        <v>2.4936122670619827E-7</v>
      </c>
      <c r="AA107" s="32">
        <f t="shared" si="34"/>
        <v>2.2130500775127939</v>
      </c>
      <c r="AC107" s="32">
        <f t="shared" si="35"/>
        <v>3.4054626960340322</v>
      </c>
      <c r="AD107" s="32">
        <f t="shared" si="36"/>
        <v>0.80029260043321915</v>
      </c>
      <c r="AE107" s="32">
        <f t="shared" si="37"/>
        <v>1.6447983388704093E-2</v>
      </c>
      <c r="AF107" s="32">
        <f t="shared" si="38"/>
        <v>0.20326353963216998</v>
      </c>
      <c r="AG107" s="32">
        <f t="shared" si="39"/>
        <v>2.1036793528216524</v>
      </c>
      <c r="AI107" s="32">
        <f t="shared" si="40"/>
        <v>2.2130500775127939</v>
      </c>
      <c r="AJ107" s="32">
        <f t="shared" si="41"/>
        <v>2.1036793528216524</v>
      </c>
      <c r="AK107" s="32">
        <f t="shared" si="42"/>
        <v>4.3167294303344459</v>
      </c>
      <c r="AL107" s="32">
        <f t="shared" si="43"/>
        <v>0.48733176048485077</v>
      </c>
    </row>
    <row r="108" spans="1:38" x14ac:dyDescent="0.25">
      <c r="A108" s="6" t="s">
        <v>138</v>
      </c>
      <c r="B108" s="6">
        <v>6</v>
      </c>
      <c r="C108" s="6">
        <v>0</v>
      </c>
      <c r="D108" s="6">
        <v>74.811740971556404</v>
      </c>
      <c r="E108" s="6">
        <v>6.7663390859699593E-2</v>
      </c>
      <c r="F108" s="26"/>
      <c r="G108" s="27">
        <f t="shared" si="29"/>
        <v>36</v>
      </c>
      <c r="H108" s="27">
        <f t="shared" si="29"/>
        <v>0</v>
      </c>
      <c r="I108" s="27">
        <f t="shared" si="29"/>
        <v>5596.796587195251</v>
      </c>
      <c r="J108" s="27">
        <f t="shared" si="29"/>
        <v>4.5783344626324782E-3</v>
      </c>
      <c r="K108" s="26"/>
      <c r="L108" s="28">
        <f t="shared" si="25"/>
        <v>0.15461042160902194</v>
      </c>
      <c r="M108" s="28">
        <f t="shared" si="26"/>
        <v>0</v>
      </c>
      <c r="N108" s="28">
        <f t="shared" si="27"/>
        <v>9.5945827056804933E-2</v>
      </c>
      <c r="O108" s="28">
        <f t="shared" si="28"/>
        <v>3.0539664412901346E-4</v>
      </c>
      <c r="P108" s="26"/>
      <c r="Q108" s="26"/>
      <c r="W108" s="32">
        <f t="shared" si="30"/>
        <v>35.691443167406128</v>
      </c>
      <c r="X108" s="32">
        <f t="shared" si="31"/>
        <v>0</v>
      </c>
      <c r="Y108" s="32">
        <f t="shared" si="32"/>
        <v>5596.796587195251</v>
      </c>
      <c r="Z108" s="32">
        <f t="shared" si="33"/>
        <v>4.5783344626324782E-3</v>
      </c>
      <c r="AA108" s="32">
        <f t="shared" si="34"/>
        <v>75.04993410188392</v>
      </c>
      <c r="AC108" s="32">
        <f t="shared" si="35"/>
        <v>34.16857932316185</v>
      </c>
      <c r="AD108" s="32">
        <f t="shared" si="36"/>
        <v>1.1111111111111112E-2</v>
      </c>
      <c r="AE108" s="32">
        <f t="shared" si="37"/>
        <v>5577.6238697672779</v>
      </c>
      <c r="AF108" s="32">
        <f t="shared" si="38"/>
        <v>0.14721306586220706</v>
      </c>
      <c r="AG108" s="32">
        <f t="shared" si="39"/>
        <v>74.912954642487662</v>
      </c>
      <c r="AI108" s="32">
        <f t="shared" si="40"/>
        <v>75.04993410188392</v>
      </c>
      <c r="AJ108" s="32">
        <f t="shared" si="41"/>
        <v>74.912954642487662</v>
      </c>
      <c r="AK108" s="32">
        <f t="shared" si="42"/>
        <v>149.96288874437158</v>
      </c>
      <c r="AL108" s="32">
        <f t="shared" si="43"/>
        <v>0.49954328880784049</v>
      </c>
    </row>
    <row r="109" spans="1:38" x14ac:dyDescent="0.25">
      <c r="A109" s="6" t="s">
        <v>29</v>
      </c>
      <c r="B109" s="6">
        <v>4</v>
      </c>
      <c r="C109" s="6">
        <v>1</v>
      </c>
      <c r="D109" s="6">
        <v>100</v>
      </c>
      <c r="E109" s="6">
        <v>0</v>
      </c>
      <c r="F109" s="26"/>
      <c r="G109" s="27">
        <f t="shared" si="29"/>
        <v>16</v>
      </c>
      <c r="H109" s="27">
        <f t="shared" si="29"/>
        <v>1</v>
      </c>
      <c r="I109" s="27">
        <f t="shared" si="29"/>
        <v>10000</v>
      </c>
      <c r="J109" s="27">
        <f t="shared" si="29"/>
        <v>0</v>
      </c>
      <c r="K109" s="26"/>
      <c r="L109" s="28">
        <f t="shared" si="25"/>
        <v>0.10307361440601463</v>
      </c>
      <c r="M109" s="28">
        <f t="shared" si="26"/>
        <v>0.10540925533894598</v>
      </c>
      <c r="N109" s="28">
        <f t="shared" si="27"/>
        <v>0.12824969157352423</v>
      </c>
      <c r="O109" s="28">
        <f t="shared" si="28"/>
        <v>0</v>
      </c>
      <c r="P109" s="26"/>
      <c r="Q109" s="26"/>
      <c r="W109" s="32">
        <f t="shared" si="30"/>
        <v>15.794516781812142</v>
      </c>
      <c r="X109" s="32">
        <f t="shared" si="31"/>
        <v>1</v>
      </c>
      <c r="Y109" s="32">
        <f t="shared" si="32"/>
        <v>10000</v>
      </c>
      <c r="Z109" s="32">
        <f t="shared" si="33"/>
        <v>0</v>
      </c>
      <c r="AA109" s="32">
        <f t="shared" si="34"/>
        <v>100.08393735650998</v>
      </c>
      <c r="AC109" s="32">
        <f t="shared" si="35"/>
        <v>14.787021009597945</v>
      </c>
      <c r="AD109" s="32">
        <f t="shared" si="36"/>
        <v>0.80029260043321915</v>
      </c>
      <c r="AE109" s="32">
        <f t="shared" si="37"/>
        <v>9974.3665096686836</v>
      </c>
      <c r="AF109" s="32">
        <f t="shared" si="38"/>
        <v>0.20371406022537725</v>
      </c>
      <c r="AG109" s="32">
        <f t="shared" si="39"/>
        <v>99.950775571472889</v>
      </c>
      <c r="AI109" s="32">
        <f t="shared" si="40"/>
        <v>100.08393735650998</v>
      </c>
      <c r="AJ109" s="32">
        <f t="shared" si="41"/>
        <v>99.950775571472889</v>
      </c>
      <c r="AK109" s="32">
        <f t="shared" si="42"/>
        <v>200.03471292798287</v>
      </c>
      <c r="AL109" s="32">
        <f t="shared" si="43"/>
        <v>0.49966715330782357</v>
      </c>
    </row>
    <row r="110" spans="1:38" x14ac:dyDescent="0.25">
      <c r="A110" s="6" t="s">
        <v>139</v>
      </c>
      <c r="B110" s="6">
        <v>6</v>
      </c>
      <c r="C110" s="6">
        <v>0</v>
      </c>
      <c r="D110" s="6">
        <v>100</v>
      </c>
      <c r="E110" s="6">
        <v>0</v>
      </c>
      <c r="F110" s="26"/>
      <c r="G110" s="27">
        <f t="shared" si="29"/>
        <v>36</v>
      </c>
      <c r="H110" s="27">
        <f t="shared" si="29"/>
        <v>0</v>
      </c>
      <c r="I110" s="27">
        <f t="shared" si="29"/>
        <v>10000</v>
      </c>
      <c r="J110" s="27">
        <f t="shared" si="29"/>
        <v>0</v>
      </c>
      <c r="K110" s="26"/>
      <c r="L110" s="28">
        <f t="shared" si="25"/>
        <v>0.15461042160902194</v>
      </c>
      <c r="M110" s="28">
        <f t="shared" si="26"/>
        <v>0</v>
      </c>
      <c r="N110" s="28">
        <f t="shared" si="27"/>
        <v>0.12824969157352423</v>
      </c>
      <c r="O110" s="28">
        <f t="shared" si="28"/>
        <v>0</v>
      </c>
      <c r="P110" s="26"/>
      <c r="Q110" s="26"/>
      <c r="W110" s="32">
        <f t="shared" si="30"/>
        <v>35.691443167406128</v>
      </c>
      <c r="X110" s="32">
        <f t="shared" si="31"/>
        <v>0</v>
      </c>
      <c r="Y110" s="32">
        <f t="shared" si="32"/>
        <v>10000</v>
      </c>
      <c r="Z110" s="32">
        <f t="shared" si="33"/>
        <v>0</v>
      </c>
      <c r="AA110" s="32">
        <f t="shared" si="34"/>
        <v>100.17829826448146</v>
      </c>
      <c r="AC110" s="32">
        <f t="shared" si="35"/>
        <v>34.16857932316185</v>
      </c>
      <c r="AD110" s="32">
        <f t="shared" si="36"/>
        <v>1.1111111111111112E-2</v>
      </c>
      <c r="AE110" s="32">
        <f t="shared" si="37"/>
        <v>9974.3665096686836</v>
      </c>
      <c r="AF110" s="32">
        <f t="shared" si="38"/>
        <v>0.20371406022537725</v>
      </c>
      <c r="AG110" s="32">
        <f t="shared" si="39"/>
        <v>100.04374000487579</v>
      </c>
      <c r="AI110" s="32">
        <f t="shared" si="40"/>
        <v>100.17829826448146</v>
      </c>
      <c r="AJ110" s="32">
        <f t="shared" si="41"/>
        <v>100.04374000487579</v>
      </c>
      <c r="AK110" s="32">
        <f t="shared" si="42"/>
        <v>200.22203826935726</v>
      </c>
      <c r="AL110" s="32">
        <f t="shared" si="43"/>
        <v>0.49966397740036822</v>
      </c>
    </row>
    <row r="111" spans="1:38" x14ac:dyDescent="0.25">
      <c r="A111" s="6" t="s">
        <v>140</v>
      </c>
      <c r="B111" s="6">
        <v>2</v>
      </c>
      <c r="C111" s="6">
        <v>1</v>
      </c>
      <c r="D111" s="6">
        <v>98.982552333013743</v>
      </c>
      <c r="E111" s="6">
        <v>4.9936081815276441E-4</v>
      </c>
      <c r="F111" s="26"/>
      <c r="G111" s="27">
        <f t="shared" si="29"/>
        <v>4</v>
      </c>
      <c r="H111" s="27">
        <f t="shared" si="29"/>
        <v>1</v>
      </c>
      <c r="I111" s="27">
        <f t="shared" si="29"/>
        <v>9797.5456663578043</v>
      </c>
      <c r="J111" s="27">
        <f t="shared" si="29"/>
        <v>2.4936122670619827E-7</v>
      </c>
      <c r="K111" s="26"/>
      <c r="L111" s="28">
        <f t="shared" si="25"/>
        <v>5.1536807203007316E-2</v>
      </c>
      <c r="M111" s="28">
        <f t="shared" si="26"/>
        <v>0.10540925533894598</v>
      </c>
      <c r="N111" s="28">
        <f t="shared" si="27"/>
        <v>0.12694481807869232</v>
      </c>
      <c r="O111" s="28">
        <f t="shared" si="28"/>
        <v>2.2538497721698403E-6</v>
      </c>
      <c r="P111" s="26"/>
      <c r="Q111" s="26"/>
      <c r="W111" s="32">
        <f t="shared" si="30"/>
        <v>3.8975903962181557</v>
      </c>
      <c r="X111" s="32">
        <f t="shared" si="31"/>
        <v>1</v>
      </c>
      <c r="Y111" s="32">
        <f t="shared" si="32"/>
        <v>9797.5456663578043</v>
      </c>
      <c r="Z111" s="32">
        <f t="shared" si="33"/>
        <v>2.4936122670619827E-7</v>
      </c>
      <c r="AA111" s="32">
        <f t="shared" si="34"/>
        <v>99.007288908460595</v>
      </c>
      <c r="AC111" s="32">
        <f t="shared" si="35"/>
        <v>3.4054626960340322</v>
      </c>
      <c r="AD111" s="32">
        <f t="shared" si="36"/>
        <v>0.80029260043321915</v>
      </c>
      <c r="AE111" s="32">
        <f t="shared" si="37"/>
        <v>9772.1731507254535</v>
      </c>
      <c r="AF111" s="32">
        <f t="shared" si="38"/>
        <v>0.20326353963216998</v>
      </c>
      <c r="AG111" s="32">
        <f t="shared" si="39"/>
        <v>98.876600718074613</v>
      </c>
      <c r="AI111" s="32">
        <f t="shared" si="40"/>
        <v>99.007288908460595</v>
      </c>
      <c r="AJ111" s="32">
        <f t="shared" si="41"/>
        <v>98.876600718074613</v>
      </c>
      <c r="AK111" s="32">
        <f t="shared" si="42"/>
        <v>197.88388962653522</v>
      </c>
      <c r="AL111" s="32">
        <f t="shared" si="43"/>
        <v>0.49966978567423392</v>
      </c>
    </row>
    <row r="112" spans="1:38" x14ac:dyDescent="0.25">
      <c r="A112" s="6" t="s">
        <v>141</v>
      </c>
      <c r="B112" s="6">
        <v>1</v>
      </c>
      <c r="C112" s="6">
        <v>1</v>
      </c>
      <c r="D112" s="6">
        <v>92.424696388622564</v>
      </c>
      <c r="E112" s="6">
        <v>9.9872163630552891E-3</v>
      </c>
      <c r="F112" s="26"/>
      <c r="G112" s="27">
        <f t="shared" si="29"/>
        <v>1</v>
      </c>
      <c r="H112" s="27">
        <f t="shared" si="29"/>
        <v>1</v>
      </c>
      <c r="I112" s="27">
        <f t="shared" si="29"/>
        <v>8542.3245025290616</v>
      </c>
      <c r="J112" s="27">
        <f t="shared" si="29"/>
        <v>9.9744490682479321E-5</v>
      </c>
      <c r="K112" s="26"/>
      <c r="L112" s="28">
        <f t="shared" si="25"/>
        <v>2.5768403601503658E-2</v>
      </c>
      <c r="M112" s="28">
        <f t="shared" si="26"/>
        <v>0.10540925533894598</v>
      </c>
      <c r="N112" s="28">
        <f t="shared" si="27"/>
        <v>0.11853438805617461</v>
      </c>
      <c r="O112" s="28">
        <f t="shared" si="28"/>
        <v>4.5076995443396813E-5</v>
      </c>
      <c r="P112" s="26"/>
      <c r="Q112" s="26"/>
      <c r="W112" s="32">
        <f t="shared" si="30"/>
        <v>0.94912720342116264</v>
      </c>
      <c r="X112" s="32">
        <f t="shared" si="31"/>
        <v>1</v>
      </c>
      <c r="Y112" s="32">
        <f t="shared" si="32"/>
        <v>8542.3245025290616</v>
      </c>
      <c r="Z112" s="32">
        <f t="shared" si="33"/>
        <v>9.9744490682479321E-5</v>
      </c>
      <c r="AA112" s="32">
        <f t="shared" si="34"/>
        <v>92.435240733591286</v>
      </c>
      <c r="AC112" s="32">
        <f t="shared" si="35"/>
        <v>0.71468353925207562</v>
      </c>
      <c r="AD112" s="32">
        <f t="shared" si="36"/>
        <v>0.80029260043321915</v>
      </c>
      <c r="AE112" s="32">
        <f t="shared" si="37"/>
        <v>8518.6340729012136</v>
      </c>
      <c r="AF112" s="32">
        <f t="shared" si="38"/>
        <v>0.19479840562738038</v>
      </c>
      <c r="AG112" s="32">
        <f t="shared" si="39"/>
        <v>92.305708639533918</v>
      </c>
      <c r="AI112" s="32">
        <f t="shared" si="40"/>
        <v>92.435240733591286</v>
      </c>
      <c r="AJ112" s="32">
        <f t="shared" si="41"/>
        <v>92.305708639533918</v>
      </c>
      <c r="AK112" s="32">
        <f t="shared" si="42"/>
        <v>184.7409493731252</v>
      </c>
      <c r="AL112" s="32">
        <f t="shared" si="43"/>
        <v>0.49964942235466231</v>
      </c>
    </row>
    <row r="113" spans="1:38" x14ac:dyDescent="0.25">
      <c r="A113" s="6" t="s">
        <v>142</v>
      </c>
      <c r="B113" s="6">
        <v>1</v>
      </c>
      <c r="C113" s="6">
        <v>1</v>
      </c>
      <c r="D113" s="6">
        <v>0</v>
      </c>
      <c r="E113" s="6">
        <v>1.54801853627357E-2</v>
      </c>
      <c r="F113" s="26"/>
      <c r="G113" s="27">
        <f t="shared" si="29"/>
        <v>1</v>
      </c>
      <c r="H113" s="27">
        <f t="shared" si="29"/>
        <v>1</v>
      </c>
      <c r="I113" s="27">
        <f t="shared" si="29"/>
        <v>0</v>
      </c>
      <c r="J113" s="27">
        <f t="shared" si="29"/>
        <v>2.3963613886465661E-4</v>
      </c>
      <c r="K113" s="26"/>
      <c r="L113" s="28">
        <f t="shared" si="25"/>
        <v>2.5768403601503658E-2</v>
      </c>
      <c r="M113" s="28">
        <f t="shared" si="26"/>
        <v>0.10540925533894598</v>
      </c>
      <c r="N113" s="28">
        <f t="shared" si="27"/>
        <v>0</v>
      </c>
      <c r="O113" s="28">
        <f t="shared" si="28"/>
        <v>6.986934293726507E-5</v>
      </c>
      <c r="P113" s="26"/>
      <c r="Q113" s="26"/>
      <c r="W113" s="32">
        <f t="shared" si="30"/>
        <v>0.94912720342116264</v>
      </c>
      <c r="X113" s="32">
        <f t="shared" si="31"/>
        <v>1</v>
      </c>
      <c r="Y113" s="32">
        <f t="shared" si="32"/>
        <v>0</v>
      </c>
      <c r="Z113" s="32">
        <f t="shared" si="33"/>
        <v>2.3963613886465661E-4</v>
      </c>
      <c r="AA113" s="32">
        <f t="shared" si="34"/>
        <v>1.3961972781666734</v>
      </c>
      <c r="AC113" s="32">
        <f t="shared" si="35"/>
        <v>0.71468353925207562</v>
      </c>
      <c r="AD113" s="32">
        <f t="shared" si="36"/>
        <v>0.80029260043321915</v>
      </c>
      <c r="AE113" s="32">
        <f t="shared" si="37"/>
        <v>1.6447983388704093E-2</v>
      </c>
      <c r="AF113" s="32">
        <f t="shared" si="38"/>
        <v>0.18997982777678887</v>
      </c>
      <c r="AG113" s="32">
        <f t="shared" si="39"/>
        <v>1.3120228469240875</v>
      </c>
      <c r="AI113" s="32">
        <f t="shared" si="40"/>
        <v>1.3961972781666734</v>
      </c>
      <c r="AJ113" s="32">
        <f t="shared" si="41"/>
        <v>1.3120228469240875</v>
      </c>
      <c r="AK113" s="32">
        <f t="shared" si="42"/>
        <v>2.7082201250907607</v>
      </c>
      <c r="AL113" s="32">
        <f t="shared" si="43"/>
        <v>0.48445945540712559</v>
      </c>
    </row>
    <row r="114" spans="1:38" x14ac:dyDescent="0.25">
      <c r="A114" s="6" t="s">
        <v>143</v>
      </c>
      <c r="B114" s="6">
        <v>5</v>
      </c>
      <c r="C114" s="6">
        <v>1</v>
      </c>
      <c r="D114" s="6">
        <v>86.314767098114402</v>
      </c>
      <c r="E114" s="6">
        <v>1.431917146053052</v>
      </c>
      <c r="F114" s="26"/>
      <c r="G114" s="27">
        <f t="shared" si="29"/>
        <v>25</v>
      </c>
      <c r="H114" s="27">
        <f t="shared" si="29"/>
        <v>1</v>
      </c>
      <c r="I114" s="27">
        <f t="shared" si="29"/>
        <v>7450.2390192017328</v>
      </c>
      <c r="J114" s="27">
        <f t="shared" si="29"/>
        <v>2.0503867131607172</v>
      </c>
      <c r="K114" s="26"/>
      <c r="L114" s="28">
        <f t="shared" si="25"/>
        <v>0.12884201800751829</v>
      </c>
      <c r="M114" s="28">
        <f t="shared" si="26"/>
        <v>0.10540925533894598</v>
      </c>
      <c r="N114" s="28">
        <f t="shared" si="27"/>
        <v>0.11069842258573748</v>
      </c>
      <c r="O114" s="28">
        <f t="shared" si="28"/>
        <v>6.4629142216970177E-3</v>
      </c>
      <c r="P114" s="26"/>
      <c r="Q114" s="26"/>
      <c r="W114" s="32">
        <f t="shared" si="30"/>
        <v>24.742979974609135</v>
      </c>
      <c r="X114" s="32">
        <f t="shared" si="31"/>
        <v>1</v>
      </c>
      <c r="Y114" s="32">
        <f t="shared" si="32"/>
        <v>7450.2390192017328</v>
      </c>
      <c r="Z114" s="32">
        <f t="shared" si="33"/>
        <v>2.0503867131607172</v>
      </c>
      <c r="AA114" s="32">
        <f t="shared" si="34"/>
        <v>86.475617291173478</v>
      </c>
      <c r="AC114" s="32">
        <f t="shared" si="35"/>
        <v>23.477800166379897</v>
      </c>
      <c r="AD114" s="32">
        <f t="shared" si="36"/>
        <v>0.80029260043321915</v>
      </c>
      <c r="AE114" s="32">
        <f t="shared" si="37"/>
        <v>7428.1157826679728</v>
      </c>
      <c r="AF114" s="32">
        <f t="shared" si="38"/>
        <v>0.9615179290466912</v>
      </c>
      <c r="AG114" s="32">
        <f t="shared" si="39"/>
        <v>86.332817591943751</v>
      </c>
      <c r="AI114" s="32">
        <f t="shared" si="40"/>
        <v>86.475617291173478</v>
      </c>
      <c r="AJ114" s="32">
        <f t="shared" si="41"/>
        <v>86.332817591943751</v>
      </c>
      <c r="AK114" s="32">
        <f t="shared" si="42"/>
        <v>172.80843488311723</v>
      </c>
      <c r="AL114" s="32">
        <f t="shared" si="43"/>
        <v>0.4995868265940655</v>
      </c>
    </row>
    <row r="115" spans="1:38" s="26" customFormat="1" x14ac:dyDescent="0.25">
      <c r="A115" s="23" t="s">
        <v>144</v>
      </c>
      <c r="B115" s="23">
        <v>6</v>
      </c>
      <c r="C115" s="23">
        <v>0</v>
      </c>
      <c r="D115" s="23">
        <v>0</v>
      </c>
      <c r="E115" s="23">
        <v>2.4968040907638221E-4</v>
      </c>
      <c r="G115" s="27">
        <f t="shared" si="29"/>
        <v>36</v>
      </c>
      <c r="H115" s="27">
        <f t="shared" si="29"/>
        <v>0</v>
      </c>
      <c r="I115" s="27">
        <f t="shared" si="29"/>
        <v>0</v>
      </c>
      <c r="J115" s="27">
        <f t="shared" si="29"/>
        <v>6.2340306676549566E-8</v>
      </c>
      <c r="L115" s="28">
        <f t="shared" ref="L115" si="44">B115/$G$117</f>
        <v>0.15461042160902194</v>
      </c>
      <c r="M115" s="28">
        <f t="shared" ref="M115" si="45">C115/$H$117</f>
        <v>0</v>
      </c>
      <c r="N115" s="28">
        <f t="shared" ref="N115" si="46">D115/$I$117</f>
        <v>0</v>
      </c>
      <c r="O115" s="28">
        <f t="shared" ref="O115" si="47">E115/$J$117</f>
        <v>1.1269248860849202E-6</v>
      </c>
      <c r="R115" s="29"/>
      <c r="S115" s="30"/>
      <c r="T115" s="31"/>
      <c r="U115" s="29"/>
      <c r="W115" s="32">
        <f t="shared" si="30"/>
        <v>35.691443167406128</v>
      </c>
      <c r="X115" s="32">
        <f t="shared" si="31"/>
        <v>0</v>
      </c>
      <c r="Y115" s="32">
        <f t="shared" si="32"/>
        <v>0</v>
      </c>
      <c r="Z115" s="32">
        <f t="shared" si="33"/>
        <v>6.2340306676549566E-8</v>
      </c>
      <c r="AA115" s="32">
        <f t="shared" si="34"/>
        <v>5.9742316016159291</v>
      </c>
      <c r="AB115" s="29"/>
      <c r="AC115" s="32">
        <f t="shared" si="35"/>
        <v>34.16857932316185</v>
      </c>
      <c r="AD115" s="32">
        <f t="shared" si="36"/>
        <v>1.1111111111111112E-2</v>
      </c>
      <c r="AE115" s="32">
        <f t="shared" si="37"/>
        <v>1.6447983388704093E-2</v>
      </c>
      <c r="AF115" s="32">
        <f t="shared" si="38"/>
        <v>0.20348873758846697</v>
      </c>
      <c r="AG115" s="32">
        <f t="shared" si="39"/>
        <v>5.8651195346088327</v>
      </c>
      <c r="AH115" s="29"/>
      <c r="AI115" s="32">
        <f t="shared" si="40"/>
        <v>5.9742316016159291</v>
      </c>
      <c r="AJ115" s="32">
        <f t="shared" si="41"/>
        <v>5.8651195346088327</v>
      </c>
      <c r="AK115" s="32">
        <f t="shared" si="42"/>
        <v>11.839351136224762</v>
      </c>
      <c r="AL115" s="32">
        <f t="shared" si="43"/>
        <v>0.49539197436786686</v>
      </c>
    </row>
    <row r="116" spans="1:38" s="26" customFormat="1" x14ac:dyDescent="0.25">
      <c r="B116" s="45"/>
      <c r="C116" s="45"/>
      <c r="D116" s="46"/>
      <c r="E116" s="46"/>
      <c r="L116" s="46"/>
      <c r="R116" s="29"/>
      <c r="S116" s="30"/>
      <c r="T116" s="31"/>
      <c r="U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</row>
    <row r="117" spans="1:38" x14ac:dyDescent="0.25">
      <c r="F117" s="7" t="s">
        <v>31</v>
      </c>
      <c r="G117" s="8">
        <f>SQRT(SUM(G3:G115))</f>
        <v>38.80721582386451</v>
      </c>
      <c r="H117" s="8">
        <f t="shared" ref="H117:J117" si="48">SQRT(SUM(H3:H115))</f>
        <v>9.4868329805051381</v>
      </c>
      <c r="I117" s="8">
        <f t="shared" si="48"/>
        <v>779.72897067491999</v>
      </c>
      <c r="J117" s="8">
        <f t="shared" si="48"/>
        <v>221.55905168072343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C1:AF1"/>
    <mergeCell ref="AI1:AL1"/>
    <mergeCell ref="A1:E1"/>
    <mergeCell ref="G1:J1"/>
    <mergeCell ref="L1:O1"/>
    <mergeCell ref="R1:U1"/>
    <mergeCell ref="W1:Z1"/>
  </mergeCells>
  <pageMargins left="0.25" right="0.25" top="0.75" bottom="0.75" header="0.3" footer="0.3"/>
  <pageSetup scale="4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5E7D-05E1-4566-9FB5-363B9DB171D2}">
  <dimension ref="A1:H114"/>
  <sheetViews>
    <sheetView zoomScaleNormal="100" workbookViewId="0">
      <selection activeCell="D17" sqref="D17"/>
    </sheetView>
  </sheetViews>
  <sheetFormatPr defaultRowHeight="15" x14ac:dyDescent="0.25"/>
  <cols>
    <col min="1" max="1" width="37.42578125" bestFit="1" customWidth="1"/>
    <col min="2" max="3" width="19.28515625" customWidth="1"/>
    <col min="4" max="4" width="44.7109375" style="18" customWidth="1"/>
    <col min="5" max="5" width="22.140625" customWidth="1"/>
  </cols>
  <sheetData>
    <row r="1" spans="1:5" x14ac:dyDescent="0.25">
      <c r="A1" s="3" t="s">
        <v>0</v>
      </c>
      <c r="B1" s="3" t="s">
        <v>57</v>
      </c>
      <c r="C1" s="34"/>
    </row>
    <row r="2" spans="1:5" x14ac:dyDescent="0.25">
      <c r="A2" s="35" t="s">
        <v>23</v>
      </c>
      <c r="B2" s="6">
        <v>0.49967634530819421</v>
      </c>
      <c r="C2" s="25"/>
      <c r="D2" s="18">
        <f>$B$2-B3</f>
        <v>0</v>
      </c>
    </row>
    <row r="3" spans="1:5" x14ac:dyDescent="0.25">
      <c r="A3" s="35" t="s">
        <v>25</v>
      </c>
      <c r="B3" s="6">
        <v>0.49967634530819421</v>
      </c>
      <c r="C3" s="25"/>
      <c r="D3" s="18">
        <f>$B$2-B3</f>
        <v>0</v>
      </c>
      <c r="E3">
        <f>(($B$2-B3)/$B$2)*100</f>
        <v>0</v>
      </c>
    </row>
    <row r="4" spans="1:5" x14ac:dyDescent="0.25">
      <c r="A4" s="35" t="s">
        <v>87</v>
      </c>
      <c r="B4" s="6">
        <v>0.49967634530819421</v>
      </c>
      <c r="C4" s="25"/>
      <c r="D4" s="18">
        <f t="shared" ref="D4:D67" si="0">$B$2-B4</f>
        <v>0</v>
      </c>
      <c r="E4">
        <f t="shared" ref="E4:E67" si="1">(($B$2-B4)/$B$2)*100</f>
        <v>0</v>
      </c>
    </row>
    <row r="5" spans="1:5" x14ac:dyDescent="0.25">
      <c r="A5" s="35" t="s">
        <v>134</v>
      </c>
      <c r="B5" s="6">
        <v>0.49967634530819421</v>
      </c>
      <c r="C5" s="25"/>
      <c r="D5" s="18">
        <f t="shared" si="0"/>
        <v>0</v>
      </c>
      <c r="E5">
        <f t="shared" si="1"/>
        <v>0</v>
      </c>
    </row>
    <row r="6" spans="1:5" x14ac:dyDescent="0.25">
      <c r="A6" s="6" t="s">
        <v>114</v>
      </c>
      <c r="B6" s="6">
        <v>0.49967634166858688</v>
      </c>
      <c r="C6" s="25"/>
      <c r="D6" s="18">
        <f t="shared" si="0"/>
        <v>3.6396073377353844E-9</v>
      </c>
      <c r="E6">
        <f t="shared" si="1"/>
        <v>7.2839296314707867E-7</v>
      </c>
    </row>
    <row r="7" spans="1:5" x14ac:dyDescent="0.25">
      <c r="A7" s="6" t="s">
        <v>113</v>
      </c>
      <c r="B7" s="6">
        <v>0.49967634166858688</v>
      </c>
      <c r="C7" s="25"/>
      <c r="D7" s="18">
        <f t="shared" si="0"/>
        <v>3.6396073377353844E-9</v>
      </c>
      <c r="E7">
        <f t="shared" si="1"/>
        <v>7.2839296314707867E-7</v>
      </c>
    </row>
    <row r="8" spans="1:5" x14ac:dyDescent="0.25">
      <c r="A8" s="6" t="s">
        <v>112</v>
      </c>
      <c r="B8" s="6">
        <v>0.49967634166858688</v>
      </c>
      <c r="C8" s="25"/>
      <c r="D8" s="18">
        <f t="shared" si="0"/>
        <v>3.6396073377353844E-9</v>
      </c>
      <c r="E8">
        <f t="shared" si="1"/>
        <v>7.2839296314707867E-7</v>
      </c>
    </row>
    <row r="9" spans="1:5" x14ac:dyDescent="0.25">
      <c r="A9" s="6" t="s">
        <v>100</v>
      </c>
      <c r="B9" s="6">
        <v>0.49967632547862617</v>
      </c>
      <c r="C9" s="25"/>
      <c r="D9" s="18">
        <f t="shared" si="0"/>
        <v>1.982956804313929E-8</v>
      </c>
      <c r="E9">
        <f t="shared" si="1"/>
        <v>3.9684824445529148E-6</v>
      </c>
    </row>
    <row r="10" spans="1:5" x14ac:dyDescent="0.25">
      <c r="A10" s="6" t="s">
        <v>102</v>
      </c>
      <c r="B10" s="6">
        <v>0.49967630276210029</v>
      </c>
      <c r="C10" s="25"/>
      <c r="D10" s="18">
        <f t="shared" si="0"/>
        <v>4.254609392573272E-8</v>
      </c>
      <c r="E10">
        <f t="shared" si="1"/>
        <v>8.5147304500657951E-6</v>
      </c>
    </row>
    <row r="11" spans="1:5" x14ac:dyDescent="0.25">
      <c r="A11" s="6" t="s">
        <v>121</v>
      </c>
      <c r="B11" s="6">
        <v>0.49967623271669392</v>
      </c>
      <c r="C11" s="25"/>
      <c r="D11" s="18">
        <f t="shared" si="0"/>
        <v>1.1259150028974929E-7</v>
      </c>
      <c r="E11">
        <f t="shared" si="1"/>
        <v>2.2532885806372172E-5</v>
      </c>
    </row>
    <row r="12" spans="1:5" x14ac:dyDescent="0.25">
      <c r="A12" s="6" t="s">
        <v>20</v>
      </c>
      <c r="B12" s="6">
        <v>0.49967622719445431</v>
      </c>
      <c r="C12" s="25"/>
      <c r="D12" s="18">
        <f t="shared" si="0"/>
        <v>1.1811373989978335E-7</v>
      </c>
      <c r="E12">
        <f t="shared" si="1"/>
        <v>2.3638049110956465E-5</v>
      </c>
    </row>
    <row r="13" spans="1:5" x14ac:dyDescent="0.25">
      <c r="A13" s="6" t="s">
        <v>107</v>
      </c>
      <c r="B13" s="6">
        <v>0.49967609373583816</v>
      </c>
      <c r="C13" s="25"/>
      <c r="D13" s="18">
        <f t="shared" si="0"/>
        <v>2.5157235605810513E-7</v>
      </c>
      <c r="E13">
        <f t="shared" si="1"/>
        <v>5.034706133686164E-5</v>
      </c>
    </row>
    <row r="14" spans="1:5" x14ac:dyDescent="0.25">
      <c r="A14" s="6" t="s">
        <v>111</v>
      </c>
      <c r="B14" s="6">
        <v>0.49967606735745584</v>
      </c>
      <c r="C14" s="25"/>
      <c r="D14" s="18">
        <f t="shared" si="0"/>
        <v>2.7795073836989204E-7</v>
      </c>
      <c r="E14">
        <f t="shared" si="1"/>
        <v>5.5626155006088076E-5</v>
      </c>
    </row>
    <row r="15" spans="1:5" x14ac:dyDescent="0.25">
      <c r="A15" s="6" t="s">
        <v>69</v>
      </c>
      <c r="B15" s="6">
        <v>0.49967593019747797</v>
      </c>
      <c r="C15" s="25"/>
      <c r="D15" s="18">
        <f t="shared" si="0"/>
        <v>4.1511071624533713E-7</v>
      </c>
      <c r="E15">
        <f t="shared" si="1"/>
        <v>8.3075919071034257E-5</v>
      </c>
    </row>
    <row r="16" spans="1:5" x14ac:dyDescent="0.25">
      <c r="A16" s="6" t="s">
        <v>68</v>
      </c>
      <c r="B16" s="6">
        <v>0.49967580586977339</v>
      </c>
      <c r="C16" s="25"/>
      <c r="D16" s="18">
        <f t="shared" si="0"/>
        <v>5.3943842082126991E-7</v>
      </c>
      <c r="E16">
        <f t="shared" si="1"/>
        <v>1.0795756610982874E-4</v>
      </c>
    </row>
    <row r="17" spans="1:5" x14ac:dyDescent="0.25">
      <c r="A17" s="6" t="s">
        <v>67</v>
      </c>
      <c r="B17" s="6">
        <v>0.4996756537448972</v>
      </c>
      <c r="C17" s="25"/>
      <c r="D17" s="18">
        <f t="shared" si="0"/>
        <v>6.9156329701725028E-7</v>
      </c>
      <c r="E17">
        <f t="shared" si="1"/>
        <v>1.3840224847760257E-4</v>
      </c>
    </row>
    <row r="18" spans="1:5" x14ac:dyDescent="0.25">
      <c r="A18" s="6" t="s">
        <v>103</v>
      </c>
      <c r="B18" s="6">
        <v>0.49967491699648586</v>
      </c>
      <c r="C18" s="25"/>
      <c r="D18" s="18">
        <f t="shared" si="0"/>
        <v>1.4283117083513375E-6</v>
      </c>
      <c r="E18">
        <f t="shared" si="1"/>
        <v>2.8584737335732242E-4</v>
      </c>
    </row>
    <row r="19" spans="1:5" x14ac:dyDescent="0.25">
      <c r="A19" s="6" t="s">
        <v>101</v>
      </c>
      <c r="B19" s="6">
        <v>0.49967339467317462</v>
      </c>
      <c r="C19" s="25"/>
      <c r="D19" s="18">
        <f t="shared" si="0"/>
        <v>2.9506350195940279E-6</v>
      </c>
      <c r="E19">
        <f t="shared" si="1"/>
        <v>5.9050924609491226E-4</v>
      </c>
    </row>
    <row r="20" spans="1:5" x14ac:dyDescent="0.25">
      <c r="A20" s="6" t="s">
        <v>104</v>
      </c>
      <c r="B20" s="6">
        <v>0.49967334828732196</v>
      </c>
      <c r="C20" s="25"/>
      <c r="D20" s="18">
        <f t="shared" si="0"/>
        <v>2.9970208722529534E-6</v>
      </c>
      <c r="E20">
        <f t="shared" si="1"/>
        <v>5.9979242571597585E-4</v>
      </c>
    </row>
    <row r="21" spans="1:5" x14ac:dyDescent="0.25">
      <c r="A21" s="6" t="s">
        <v>99</v>
      </c>
      <c r="B21" s="6">
        <v>0.49967283420782099</v>
      </c>
      <c r="C21" s="25"/>
      <c r="D21" s="18">
        <f t="shared" si="0"/>
        <v>3.5111003732213319E-6</v>
      </c>
      <c r="E21">
        <f t="shared" si="1"/>
        <v>7.0267492271536855E-4</v>
      </c>
    </row>
    <row r="22" spans="1:5" x14ac:dyDescent="0.25">
      <c r="A22" s="6" t="s">
        <v>115</v>
      </c>
      <c r="B22" s="6">
        <v>0.49967014470708127</v>
      </c>
      <c r="C22" s="25"/>
      <c r="D22" s="18">
        <f t="shared" si="0"/>
        <v>6.2006011129489558E-6</v>
      </c>
      <c r="E22">
        <f t="shared" si="1"/>
        <v>1.2409234840053318E-3</v>
      </c>
    </row>
    <row r="23" spans="1:5" x14ac:dyDescent="0.25">
      <c r="A23" s="6" t="s">
        <v>13</v>
      </c>
      <c r="B23" s="6">
        <v>0.49967007750250331</v>
      </c>
      <c r="C23" s="25"/>
      <c r="D23" s="18">
        <f t="shared" si="0"/>
        <v>6.2678056909071245E-6</v>
      </c>
      <c r="E23">
        <f t="shared" si="1"/>
        <v>1.2543731056632707E-3</v>
      </c>
    </row>
    <row r="24" spans="1:5" x14ac:dyDescent="0.25">
      <c r="A24" s="6" t="s">
        <v>140</v>
      </c>
      <c r="B24" s="6">
        <v>0.49966978567423392</v>
      </c>
      <c r="C24" s="25"/>
      <c r="D24" s="18">
        <f t="shared" si="0"/>
        <v>6.5596339602902454E-6</v>
      </c>
      <c r="E24">
        <f t="shared" si="1"/>
        <v>1.3127765646469304E-3</v>
      </c>
    </row>
    <row r="25" spans="1:5" x14ac:dyDescent="0.25">
      <c r="A25" s="35" t="s">
        <v>29</v>
      </c>
      <c r="B25" s="6">
        <v>0.49966715330782357</v>
      </c>
      <c r="C25" s="25"/>
      <c r="D25" s="18">
        <f t="shared" si="0"/>
        <v>9.192000370639164E-6</v>
      </c>
      <c r="E25">
        <f t="shared" si="1"/>
        <v>1.8395908585525798E-3</v>
      </c>
    </row>
    <row r="26" spans="1:5" x14ac:dyDescent="0.25">
      <c r="A26" s="35" t="s">
        <v>66</v>
      </c>
      <c r="B26" s="6">
        <v>0.49966715330782357</v>
      </c>
      <c r="C26" s="25"/>
      <c r="D26" s="18">
        <f t="shared" si="0"/>
        <v>9.192000370639164E-6</v>
      </c>
      <c r="E26">
        <f t="shared" si="1"/>
        <v>1.8395908585525798E-3</v>
      </c>
    </row>
    <row r="27" spans="1:5" x14ac:dyDescent="0.25">
      <c r="A27" s="35" t="s">
        <v>118</v>
      </c>
      <c r="B27" s="6">
        <v>0.49966660950004632</v>
      </c>
      <c r="C27" s="25"/>
      <c r="D27" s="18">
        <f t="shared" si="0"/>
        <v>9.735808147892655E-6</v>
      </c>
      <c r="E27">
        <f t="shared" si="1"/>
        <v>1.9484228619803341E-3</v>
      </c>
    </row>
    <row r="28" spans="1:5" x14ac:dyDescent="0.25">
      <c r="A28" s="6" t="s">
        <v>91</v>
      </c>
      <c r="B28" s="6">
        <v>0.4996664628168267</v>
      </c>
      <c r="C28" s="25"/>
      <c r="D28" s="18">
        <f t="shared" si="0"/>
        <v>9.8824913675188419E-6</v>
      </c>
      <c r="E28">
        <f t="shared" si="1"/>
        <v>1.9777785080907608E-3</v>
      </c>
    </row>
    <row r="29" spans="1:5" x14ac:dyDescent="0.25">
      <c r="A29" s="35" t="s">
        <v>117</v>
      </c>
      <c r="B29" s="6">
        <v>0.49966640056085493</v>
      </c>
      <c r="C29" s="25"/>
      <c r="D29" s="18">
        <f t="shared" si="0"/>
        <v>9.9447473392855201E-6</v>
      </c>
      <c r="E29">
        <f t="shared" si="1"/>
        <v>1.9902377674395856E-3</v>
      </c>
    </row>
    <row r="30" spans="1:5" x14ac:dyDescent="0.25">
      <c r="A30" s="6" t="s">
        <v>22</v>
      </c>
      <c r="B30" s="6">
        <v>0.4996662861304581</v>
      </c>
      <c r="C30" s="25"/>
      <c r="D30" s="18">
        <f t="shared" si="0"/>
        <v>1.0059177736110314E-5</v>
      </c>
      <c r="E30">
        <f t="shared" si="1"/>
        <v>2.0131386707741661E-3</v>
      </c>
    </row>
    <row r="31" spans="1:5" x14ac:dyDescent="0.25">
      <c r="A31" s="35" t="s">
        <v>92</v>
      </c>
      <c r="B31" s="6">
        <v>0.49966619915559185</v>
      </c>
      <c r="C31" s="25"/>
      <c r="D31" s="18">
        <f t="shared" si="0"/>
        <v>1.0146152602363845E-5</v>
      </c>
      <c r="E31">
        <f t="shared" si="1"/>
        <v>2.0305449112476641E-3</v>
      </c>
    </row>
    <row r="32" spans="1:5" x14ac:dyDescent="0.25">
      <c r="A32" s="35" t="s">
        <v>116</v>
      </c>
      <c r="B32" s="6">
        <v>0.49966613518409148</v>
      </c>
      <c r="C32" s="25"/>
      <c r="D32" s="18">
        <f t="shared" si="0"/>
        <v>1.0210124102738583E-5</v>
      </c>
      <c r="E32">
        <f t="shared" si="1"/>
        <v>2.0433474985575117E-3</v>
      </c>
    </row>
    <row r="33" spans="1:8" x14ac:dyDescent="0.25">
      <c r="A33" s="35" t="s">
        <v>120</v>
      </c>
      <c r="B33" s="6">
        <v>0.49966610977758741</v>
      </c>
      <c r="C33" s="25"/>
      <c r="D33" s="18">
        <f t="shared" si="0"/>
        <v>1.023553060680582E-5</v>
      </c>
      <c r="E33">
        <f t="shared" si="1"/>
        <v>2.048432090675149E-3</v>
      </c>
    </row>
    <row r="34" spans="1:8" x14ac:dyDescent="0.25">
      <c r="A34" s="6" t="s">
        <v>18</v>
      </c>
      <c r="B34" s="6">
        <v>0.49966456693145966</v>
      </c>
      <c r="C34" s="25"/>
      <c r="D34" s="18">
        <f t="shared" si="0"/>
        <v>1.1778376734550289E-5</v>
      </c>
      <c r="E34">
        <f t="shared" si="1"/>
        <v>2.3572011853563992E-3</v>
      </c>
    </row>
    <row r="35" spans="1:8" x14ac:dyDescent="0.25">
      <c r="A35" s="35" t="s">
        <v>84</v>
      </c>
      <c r="B35" s="6">
        <v>0.49966422940661653</v>
      </c>
      <c r="C35" s="25"/>
      <c r="D35" s="18">
        <f t="shared" si="0"/>
        <v>1.211590157768061E-5</v>
      </c>
      <c r="E35">
        <f t="shared" si="1"/>
        <v>2.4247498788856361E-3</v>
      </c>
    </row>
    <row r="36" spans="1:8" x14ac:dyDescent="0.25">
      <c r="A36" s="35" t="s">
        <v>95</v>
      </c>
      <c r="B36" s="6">
        <v>0.49966408667271045</v>
      </c>
      <c r="C36" s="25"/>
      <c r="D36" s="18">
        <f t="shared" si="0"/>
        <v>1.2258635483763936E-5</v>
      </c>
      <c r="E36">
        <f t="shared" si="1"/>
        <v>2.4533151506707725E-3</v>
      </c>
    </row>
    <row r="37" spans="1:8" x14ac:dyDescent="0.25">
      <c r="A37" s="35" t="s">
        <v>139</v>
      </c>
      <c r="B37" s="6">
        <v>0.49966397740036822</v>
      </c>
      <c r="C37" s="25"/>
      <c r="D37" s="18">
        <f t="shared" si="0"/>
        <v>1.2367907825994173E-5</v>
      </c>
      <c r="E37">
        <f t="shared" si="1"/>
        <v>2.4751837748824795E-3</v>
      </c>
    </row>
    <row r="38" spans="1:8" x14ac:dyDescent="0.25">
      <c r="A38" s="35" t="s">
        <v>85</v>
      </c>
      <c r="B38" s="6">
        <v>0.49966397740036822</v>
      </c>
      <c r="C38" s="25"/>
      <c r="D38" s="18">
        <f t="shared" si="0"/>
        <v>1.2367907825994173E-5</v>
      </c>
      <c r="E38">
        <f t="shared" si="1"/>
        <v>2.4751837748824795E-3</v>
      </c>
    </row>
    <row r="39" spans="1:8" x14ac:dyDescent="0.25">
      <c r="A39" s="6" t="s">
        <v>16</v>
      </c>
      <c r="B39" s="6">
        <v>0.49966396846443789</v>
      </c>
      <c r="C39" s="25"/>
      <c r="D39" s="18">
        <f t="shared" si="0"/>
        <v>1.2376843756323197E-5</v>
      </c>
      <c r="E39">
        <f t="shared" si="1"/>
        <v>2.4769721185599275E-3</v>
      </c>
    </row>
    <row r="40" spans="1:8" x14ac:dyDescent="0.25">
      <c r="A40" s="35" t="s">
        <v>28</v>
      </c>
      <c r="B40" s="6">
        <v>0.49966396370904437</v>
      </c>
      <c r="C40" s="25"/>
      <c r="D40" s="18">
        <f t="shared" si="0"/>
        <v>1.23815991498466E-5</v>
      </c>
      <c r="E40">
        <f t="shared" si="1"/>
        <v>2.4779238133055474E-3</v>
      </c>
    </row>
    <row r="41" spans="1:8" x14ac:dyDescent="0.25">
      <c r="A41" s="35" t="s">
        <v>27</v>
      </c>
      <c r="B41" s="6">
        <v>0.49966395526430357</v>
      </c>
      <c r="C41" s="25"/>
      <c r="D41" s="18">
        <f t="shared" si="0"/>
        <v>1.2390043890642133E-5</v>
      </c>
      <c r="E41">
        <f t="shared" si="1"/>
        <v>2.4796138554447891E-3</v>
      </c>
    </row>
    <row r="42" spans="1:8" x14ac:dyDescent="0.25">
      <c r="A42" s="35" t="s">
        <v>124</v>
      </c>
      <c r="B42" s="6">
        <v>0.49966380887657669</v>
      </c>
      <c r="C42" s="25"/>
      <c r="D42" s="18">
        <f t="shared" si="0"/>
        <v>1.2536431617526933E-5</v>
      </c>
      <c r="E42">
        <f t="shared" si="1"/>
        <v>2.5089103647271149E-3</v>
      </c>
    </row>
    <row r="43" spans="1:8" x14ac:dyDescent="0.25">
      <c r="A43" s="35" t="s">
        <v>78</v>
      </c>
      <c r="B43" s="6">
        <v>0.49965768120675791</v>
      </c>
      <c r="C43" s="25"/>
      <c r="D43" s="18">
        <f t="shared" si="0"/>
        <v>1.8664101436305369E-5</v>
      </c>
      <c r="E43">
        <f t="shared" si="1"/>
        <v>3.7352381419603884E-3</v>
      </c>
    </row>
    <row r="44" spans="1:8" x14ac:dyDescent="0.25">
      <c r="A44" s="35" t="s">
        <v>119</v>
      </c>
      <c r="B44" s="6">
        <v>0.49965735031291225</v>
      </c>
      <c r="C44" s="25"/>
      <c r="D44" s="18">
        <f t="shared" si="0"/>
        <v>1.8994995281962357E-5</v>
      </c>
      <c r="E44">
        <f t="shared" si="1"/>
        <v>3.801459776977531E-3</v>
      </c>
    </row>
    <row r="45" spans="1:8" x14ac:dyDescent="0.25">
      <c r="A45" s="35" t="s">
        <v>105</v>
      </c>
      <c r="B45" s="6">
        <v>0.49965723149629587</v>
      </c>
      <c r="C45" s="25"/>
      <c r="D45" s="18">
        <f t="shared" si="0"/>
        <v>1.9113811898341382E-5</v>
      </c>
      <c r="E45">
        <f t="shared" si="1"/>
        <v>3.825238492438984E-3</v>
      </c>
    </row>
    <row r="46" spans="1:8" x14ac:dyDescent="0.25">
      <c r="A46" s="35" t="s">
        <v>17</v>
      </c>
      <c r="B46" s="6">
        <v>0.49965590393760323</v>
      </c>
      <c r="C46" s="25"/>
      <c r="D46" s="18">
        <f t="shared" si="0"/>
        <v>2.0441370590984498E-5</v>
      </c>
      <c r="E46">
        <f t="shared" si="1"/>
        <v>4.0909222105314016E-3</v>
      </c>
    </row>
    <row r="47" spans="1:8" x14ac:dyDescent="0.25">
      <c r="A47" s="35" t="s">
        <v>77</v>
      </c>
      <c r="B47" s="6">
        <v>0.49965496198755971</v>
      </c>
      <c r="C47" s="25"/>
      <c r="D47" s="18">
        <f t="shared" si="0"/>
        <v>2.1383320634504877E-5</v>
      </c>
      <c r="E47">
        <f t="shared" si="1"/>
        <v>4.2794342448442121E-3</v>
      </c>
      <c r="H47" s="24"/>
    </row>
    <row r="48" spans="1:8" x14ac:dyDescent="0.25">
      <c r="A48" s="6" t="s">
        <v>86</v>
      </c>
      <c r="B48" s="6">
        <v>0.49965192274798814</v>
      </c>
      <c r="C48" s="25"/>
      <c r="D48" s="18">
        <f t="shared" si="0"/>
        <v>2.4422560206072141E-5</v>
      </c>
      <c r="E48">
        <f t="shared" si="1"/>
        <v>4.8876758796753943E-3</v>
      </c>
    </row>
    <row r="49" spans="1:5" x14ac:dyDescent="0.25">
      <c r="A49" s="6" t="s">
        <v>72</v>
      </c>
      <c r="B49" s="6">
        <v>0.49965097929978169</v>
      </c>
      <c r="C49" s="25"/>
      <c r="D49" s="18">
        <f t="shared" si="0"/>
        <v>2.536600841251957E-5</v>
      </c>
      <c r="E49">
        <f t="shared" si="1"/>
        <v>5.0764877406542282E-3</v>
      </c>
    </row>
    <row r="50" spans="1:5" x14ac:dyDescent="0.25">
      <c r="A50" s="35" t="s">
        <v>82</v>
      </c>
      <c r="B50" s="6">
        <v>0.49965024017949239</v>
      </c>
      <c r="C50" s="25"/>
      <c r="D50" s="18">
        <f t="shared" si="0"/>
        <v>2.6105128701825464E-5</v>
      </c>
      <c r="E50">
        <f t="shared" si="1"/>
        <v>5.22440754839498E-3</v>
      </c>
    </row>
    <row r="51" spans="1:5" x14ac:dyDescent="0.25">
      <c r="A51" s="6" t="s">
        <v>141</v>
      </c>
      <c r="B51" s="6">
        <v>0.49964942235466231</v>
      </c>
      <c r="C51" s="25"/>
      <c r="D51" s="18">
        <f t="shared" si="0"/>
        <v>2.6922953531904881E-5</v>
      </c>
      <c r="E51">
        <f t="shared" si="1"/>
        <v>5.3880784601278526E-3</v>
      </c>
    </row>
    <row r="52" spans="1:5" x14ac:dyDescent="0.25">
      <c r="A52" s="35" t="s">
        <v>71</v>
      </c>
      <c r="B52" s="6">
        <v>0.4996470041542313</v>
      </c>
      <c r="C52" s="25"/>
      <c r="D52" s="18">
        <f t="shared" si="0"/>
        <v>2.9341153962914035E-5</v>
      </c>
      <c r="E52">
        <f t="shared" si="1"/>
        <v>5.8720318138767956E-3</v>
      </c>
    </row>
    <row r="53" spans="1:5" x14ac:dyDescent="0.25">
      <c r="A53" s="6" t="s">
        <v>12</v>
      </c>
      <c r="B53" s="6">
        <v>0.49964189730145764</v>
      </c>
      <c r="C53" s="25"/>
      <c r="D53" s="18">
        <f t="shared" si="0"/>
        <v>3.4448006736575998E-5</v>
      </c>
      <c r="E53">
        <f t="shared" si="1"/>
        <v>6.8940639395945165E-3</v>
      </c>
    </row>
    <row r="54" spans="1:5" x14ac:dyDescent="0.25">
      <c r="A54" s="35" t="s">
        <v>96</v>
      </c>
      <c r="B54" s="6">
        <v>0.49963294067014208</v>
      </c>
      <c r="C54" s="25"/>
      <c r="D54" s="18">
        <f t="shared" si="0"/>
        <v>4.3404638052135791E-5</v>
      </c>
      <c r="E54">
        <f t="shared" si="1"/>
        <v>8.6865504960744831E-3</v>
      </c>
    </row>
    <row r="55" spans="1:5" x14ac:dyDescent="0.25">
      <c r="A55" s="35" t="s">
        <v>133</v>
      </c>
      <c r="B55" s="6">
        <v>0.49960317134928062</v>
      </c>
      <c r="C55" s="25"/>
      <c r="D55" s="18">
        <f t="shared" si="0"/>
        <v>7.3173958913597126E-5</v>
      </c>
      <c r="E55">
        <f t="shared" si="1"/>
        <v>1.4644271156855409E-2</v>
      </c>
    </row>
    <row r="56" spans="1:5" x14ac:dyDescent="0.25">
      <c r="A56" s="6" t="s">
        <v>106</v>
      </c>
      <c r="B56" s="6">
        <v>0.49959416909823451</v>
      </c>
      <c r="C56" s="25"/>
      <c r="D56" s="18">
        <f t="shared" si="0"/>
        <v>8.2176209959705648E-5</v>
      </c>
      <c r="E56">
        <f t="shared" si="1"/>
        <v>1.6445887569286551E-2</v>
      </c>
    </row>
    <row r="57" spans="1:5" x14ac:dyDescent="0.25">
      <c r="A57" s="35" t="s">
        <v>143</v>
      </c>
      <c r="B57" s="6">
        <v>0.4995868265940655</v>
      </c>
      <c r="C57" s="25"/>
      <c r="D57" s="18">
        <f t="shared" si="0"/>
        <v>8.9518714128711263E-5</v>
      </c>
      <c r="E57">
        <f t="shared" si="1"/>
        <v>1.79153395931715E-2</v>
      </c>
    </row>
    <row r="58" spans="1:5" x14ac:dyDescent="0.25">
      <c r="A58" s="6" t="s">
        <v>62</v>
      </c>
      <c r="B58" s="6">
        <v>0.49958415750465096</v>
      </c>
      <c r="C58" s="25"/>
      <c r="D58" s="18">
        <f t="shared" si="0"/>
        <v>9.2187803543253288E-5</v>
      </c>
      <c r="E58">
        <f t="shared" si="1"/>
        <v>1.8449503245224264E-2</v>
      </c>
    </row>
    <row r="59" spans="1:5" x14ac:dyDescent="0.25">
      <c r="A59" s="6" t="s">
        <v>79</v>
      </c>
      <c r="B59" s="6">
        <v>0.4995768141380274</v>
      </c>
      <c r="C59" s="25"/>
      <c r="D59" s="18">
        <f t="shared" si="0"/>
        <v>9.9531170166811123E-5</v>
      </c>
      <c r="E59">
        <f t="shared" si="1"/>
        <v>1.9919127871746965E-2</v>
      </c>
    </row>
    <row r="60" spans="1:5" x14ac:dyDescent="0.25">
      <c r="A60" s="6" t="s">
        <v>88</v>
      </c>
      <c r="B60" s="6">
        <v>0.49954388181901777</v>
      </c>
      <c r="C60" s="25"/>
      <c r="D60" s="18">
        <f t="shared" si="0"/>
        <v>1.3246348917644868E-4</v>
      </c>
      <c r="E60">
        <f t="shared" si="1"/>
        <v>2.6509857915076377E-2</v>
      </c>
    </row>
    <row r="61" spans="1:5" x14ac:dyDescent="0.25">
      <c r="A61" s="35" t="s">
        <v>138</v>
      </c>
      <c r="B61" s="6">
        <v>0.49954328880784049</v>
      </c>
      <c r="C61" s="25"/>
      <c r="D61" s="18">
        <f t="shared" si="0"/>
        <v>1.3305650035372318E-4</v>
      </c>
      <c r="E61">
        <f t="shared" si="1"/>
        <v>2.662853697259885E-2</v>
      </c>
    </row>
    <row r="62" spans="1:5" x14ac:dyDescent="0.25">
      <c r="A62" s="6" t="s">
        <v>63</v>
      </c>
      <c r="B62" s="6">
        <v>0.49946282246773643</v>
      </c>
      <c r="C62" s="25"/>
      <c r="D62" s="18">
        <f t="shared" si="0"/>
        <v>2.1352284045778047E-4</v>
      </c>
      <c r="E62">
        <f t="shared" si="1"/>
        <v>4.2732229064412132E-2</v>
      </c>
    </row>
    <row r="63" spans="1:5" x14ac:dyDescent="0.25">
      <c r="A63" s="35" t="s">
        <v>108</v>
      </c>
      <c r="B63" s="6">
        <v>0.49941268486752038</v>
      </c>
      <c r="C63" s="25"/>
      <c r="D63" s="18">
        <f t="shared" si="0"/>
        <v>2.6366044067382965E-4</v>
      </c>
      <c r="E63">
        <f t="shared" si="1"/>
        <v>5.2766244219787338E-2</v>
      </c>
    </row>
    <row r="64" spans="1:5" x14ac:dyDescent="0.25">
      <c r="A64" s="35" t="s">
        <v>110</v>
      </c>
      <c r="B64" s="6">
        <v>0.49941268486752038</v>
      </c>
      <c r="C64" s="25"/>
      <c r="D64" s="18">
        <f t="shared" si="0"/>
        <v>2.6366044067382965E-4</v>
      </c>
      <c r="E64">
        <f t="shared" si="1"/>
        <v>5.2766244219787338E-2</v>
      </c>
    </row>
    <row r="65" spans="1:5" x14ac:dyDescent="0.25">
      <c r="A65" s="35" t="s">
        <v>109</v>
      </c>
      <c r="B65" s="6">
        <v>0.49941268486752038</v>
      </c>
      <c r="C65" s="25"/>
      <c r="D65" s="18">
        <f t="shared" si="0"/>
        <v>2.6366044067382965E-4</v>
      </c>
      <c r="E65">
        <f t="shared" si="1"/>
        <v>5.2766244219787338E-2</v>
      </c>
    </row>
    <row r="66" spans="1:5" x14ac:dyDescent="0.25">
      <c r="A66" s="6" t="s">
        <v>64</v>
      </c>
      <c r="B66" s="6">
        <v>0.49939194668683978</v>
      </c>
      <c r="C66" s="25"/>
      <c r="D66" s="18">
        <f t="shared" si="0"/>
        <v>2.8439862135443139E-4</v>
      </c>
      <c r="E66">
        <f t="shared" si="1"/>
        <v>5.6916566898722779E-2</v>
      </c>
    </row>
    <row r="67" spans="1:5" x14ac:dyDescent="0.25">
      <c r="A67" s="6" t="s">
        <v>60</v>
      </c>
      <c r="B67" s="6">
        <v>0.49937613966801192</v>
      </c>
      <c r="C67" s="25"/>
      <c r="D67" s="18">
        <f t="shared" si="0"/>
        <v>3.002056401822939E-4</v>
      </c>
      <c r="E67">
        <f t="shared" si="1"/>
        <v>6.0080018396134159E-2</v>
      </c>
    </row>
    <row r="68" spans="1:5" x14ac:dyDescent="0.25">
      <c r="A68" s="35" t="s">
        <v>97</v>
      </c>
      <c r="B68" s="6">
        <v>0.49932627580078737</v>
      </c>
      <c r="C68" s="25"/>
      <c r="D68" s="18">
        <f t="shared" ref="D68:D114" si="2">$B$2-B68</f>
        <v>3.5006950740684717E-4</v>
      </c>
      <c r="E68">
        <f t="shared" ref="E68:E114" si="3">(($B$2-B68)/$B$2)*100</f>
        <v>7.0059251492269187E-2</v>
      </c>
    </row>
    <row r="69" spans="1:5" x14ac:dyDescent="0.25">
      <c r="A69" s="35" t="s">
        <v>132</v>
      </c>
      <c r="B69" s="6">
        <v>0.49916442480009648</v>
      </c>
      <c r="C69" s="25"/>
      <c r="D69" s="18">
        <f t="shared" si="2"/>
        <v>5.119205080977296E-4</v>
      </c>
      <c r="E69">
        <f t="shared" si="3"/>
        <v>0.10245041873694928</v>
      </c>
    </row>
    <row r="70" spans="1:5" x14ac:dyDescent="0.25">
      <c r="A70" s="35" t="s">
        <v>94</v>
      </c>
      <c r="B70" s="6">
        <v>0.4989258520341216</v>
      </c>
      <c r="C70" s="25"/>
      <c r="D70" s="18">
        <f t="shared" si="2"/>
        <v>7.5049327407261668E-4</v>
      </c>
      <c r="E70">
        <f t="shared" si="3"/>
        <v>0.15019587801574269</v>
      </c>
    </row>
    <row r="71" spans="1:5" x14ac:dyDescent="0.25">
      <c r="A71" s="35" t="s">
        <v>5</v>
      </c>
      <c r="B71" s="6">
        <v>0.49886403406173546</v>
      </c>
      <c r="C71" s="25"/>
      <c r="D71" s="18">
        <f t="shared" si="2"/>
        <v>8.123112464587523E-4</v>
      </c>
      <c r="E71">
        <f t="shared" si="3"/>
        <v>0.1625674807475084</v>
      </c>
    </row>
    <row r="72" spans="1:5" x14ac:dyDescent="0.25">
      <c r="A72" s="35" t="s">
        <v>26</v>
      </c>
      <c r="B72" s="6">
        <v>0.49873103011184705</v>
      </c>
      <c r="C72" s="25"/>
      <c r="D72" s="18">
        <f t="shared" si="2"/>
        <v>9.4531519634716288E-4</v>
      </c>
      <c r="E72">
        <f t="shared" si="3"/>
        <v>0.1891855008193562</v>
      </c>
    </row>
    <row r="73" spans="1:5" x14ac:dyDescent="0.25">
      <c r="A73" s="35" t="s">
        <v>58</v>
      </c>
      <c r="B73" s="6">
        <v>0.49867238229894062</v>
      </c>
      <c r="C73" s="25"/>
      <c r="D73" s="18">
        <f t="shared" si="2"/>
        <v>1.0039630092535945E-3</v>
      </c>
      <c r="E73">
        <f t="shared" si="3"/>
        <v>0.20092266097454792</v>
      </c>
    </row>
    <row r="74" spans="1:5" x14ac:dyDescent="0.25">
      <c r="A74" s="35" t="s">
        <v>131</v>
      </c>
      <c r="B74" s="6">
        <v>0.49844569617221091</v>
      </c>
      <c r="C74" s="25"/>
      <c r="D74" s="18">
        <f t="shared" si="2"/>
        <v>1.2306491359833083E-3</v>
      </c>
      <c r="E74">
        <f t="shared" si="3"/>
        <v>0.24628925254091405</v>
      </c>
    </row>
    <row r="75" spans="1:5" x14ac:dyDescent="0.25">
      <c r="A75" s="35" t="s">
        <v>130</v>
      </c>
      <c r="B75" s="6">
        <v>0.49826354302721793</v>
      </c>
      <c r="C75" s="25"/>
      <c r="D75" s="18">
        <f t="shared" si="2"/>
        <v>1.4128022809762886E-3</v>
      </c>
      <c r="E75">
        <f t="shared" si="3"/>
        <v>0.28274347870217659</v>
      </c>
    </row>
    <row r="76" spans="1:5" x14ac:dyDescent="0.25">
      <c r="A76" s="6" t="s">
        <v>65</v>
      </c>
      <c r="B76" s="6">
        <v>0.4981291131889749</v>
      </c>
      <c r="C76" s="25"/>
      <c r="D76" s="18">
        <f t="shared" si="2"/>
        <v>1.5472321192193106E-3</v>
      </c>
      <c r="E76">
        <f t="shared" si="3"/>
        <v>0.30964686116269857</v>
      </c>
    </row>
    <row r="77" spans="1:5" x14ac:dyDescent="0.25">
      <c r="A77" s="35" t="s">
        <v>74</v>
      </c>
      <c r="B77" s="6">
        <v>0.49806455968434021</v>
      </c>
      <c r="C77" s="25"/>
      <c r="D77" s="18">
        <f t="shared" si="2"/>
        <v>1.6117856238540007E-3</v>
      </c>
      <c r="E77">
        <f t="shared" si="3"/>
        <v>0.32256592472070517</v>
      </c>
    </row>
    <row r="78" spans="1:5" x14ac:dyDescent="0.25">
      <c r="A78" s="35" t="s">
        <v>75</v>
      </c>
      <c r="B78" s="6">
        <v>0.49804397513456511</v>
      </c>
      <c r="C78" s="25"/>
      <c r="D78" s="18">
        <f t="shared" si="2"/>
        <v>1.6323701736291052E-3</v>
      </c>
      <c r="E78">
        <f t="shared" si="3"/>
        <v>0.32668550131631291</v>
      </c>
    </row>
    <row r="79" spans="1:5" x14ac:dyDescent="0.25">
      <c r="A79" s="35" t="s">
        <v>76</v>
      </c>
      <c r="B79" s="6">
        <v>0.49795917994654854</v>
      </c>
      <c r="C79" s="25"/>
      <c r="D79" s="18">
        <f t="shared" si="2"/>
        <v>1.7171653616456783E-3</v>
      </c>
      <c r="E79">
        <f t="shared" si="3"/>
        <v>0.34365552377440478</v>
      </c>
    </row>
    <row r="80" spans="1:5" x14ac:dyDescent="0.25">
      <c r="A80" s="35" t="s">
        <v>98</v>
      </c>
      <c r="B80" s="6">
        <v>0.4977728952713425</v>
      </c>
      <c r="C80" s="25"/>
      <c r="D80" s="18">
        <f t="shared" si="2"/>
        <v>1.9034500368517171E-3</v>
      </c>
      <c r="E80">
        <f t="shared" si="3"/>
        <v>0.38093659120038842</v>
      </c>
    </row>
    <row r="81" spans="1:5" x14ac:dyDescent="0.25">
      <c r="A81" s="35" t="s">
        <v>14</v>
      </c>
      <c r="B81" s="6">
        <v>0.49721978398814143</v>
      </c>
      <c r="C81" s="25"/>
      <c r="D81" s="18">
        <f t="shared" si="2"/>
        <v>2.4565613200527858E-3</v>
      </c>
      <c r="E81">
        <f t="shared" si="3"/>
        <v>0.49163050104715467</v>
      </c>
    </row>
    <row r="82" spans="1:5" x14ac:dyDescent="0.25">
      <c r="A82" s="35" t="s">
        <v>15</v>
      </c>
      <c r="B82" s="6">
        <v>0.49544540297263701</v>
      </c>
      <c r="C82" s="25"/>
      <c r="D82" s="18">
        <f t="shared" si="2"/>
        <v>4.2309423355572084E-3</v>
      </c>
      <c r="E82">
        <f t="shared" si="3"/>
        <v>0.84673656763712035</v>
      </c>
    </row>
    <row r="83" spans="1:5" x14ac:dyDescent="0.25">
      <c r="A83" s="7" t="s">
        <v>128</v>
      </c>
      <c r="B83" s="6">
        <v>0.49539197436786686</v>
      </c>
      <c r="C83" s="25"/>
      <c r="D83" s="18">
        <f t="shared" si="2"/>
        <v>4.2843709403273533E-3</v>
      </c>
      <c r="E83">
        <f t="shared" si="3"/>
        <v>0.85742921003891148</v>
      </c>
    </row>
    <row r="84" spans="1:5" x14ac:dyDescent="0.25">
      <c r="A84" s="35" t="s">
        <v>144</v>
      </c>
      <c r="B84" s="6">
        <v>0.49539197436786686</v>
      </c>
      <c r="C84" s="25"/>
      <c r="D84" s="18">
        <f t="shared" si="2"/>
        <v>4.2843709403273533E-3</v>
      </c>
      <c r="E84">
        <f t="shared" si="3"/>
        <v>0.85742921003891148</v>
      </c>
    </row>
    <row r="85" spans="1:5" x14ac:dyDescent="0.25">
      <c r="A85" s="6" t="s">
        <v>135</v>
      </c>
      <c r="B85" s="6">
        <v>0.4953911554643719</v>
      </c>
      <c r="C85" s="25"/>
      <c r="D85" s="18">
        <f t="shared" si="2"/>
        <v>4.2851898438223124E-3</v>
      </c>
      <c r="E85">
        <f t="shared" si="3"/>
        <v>0.85759309682335672</v>
      </c>
    </row>
    <row r="86" spans="1:5" x14ac:dyDescent="0.25">
      <c r="A86" s="35" t="s">
        <v>83</v>
      </c>
      <c r="B86" s="6">
        <v>0.4953911554643719</v>
      </c>
      <c r="C86" s="25"/>
      <c r="D86" s="18">
        <f t="shared" si="2"/>
        <v>4.2851898438223124E-3</v>
      </c>
      <c r="E86">
        <f t="shared" si="3"/>
        <v>0.85759309682335672</v>
      </c>
    </row>
    <row r="87" spans="1:5" x14ac:dyDescent="0.25">
      <c r="A87" s="6" t="s">
        <v>6</v>
      </c>
      <c r="B87" s="6">
        <v>0.49524970217405256</v>
      </c>
      <c r="C87" s="25"/>
      <c r="D87" s="18">
        <f t="shared" si="2"/>
        <v>4.4266431341416501E-3</v>
      </c>
      <c r="E87">
        <f t="shared" si="3"/>
        <v>0.88590207955738853</v>
      </c>
    </row>
    <row r="88" spans="1:5" x14ac:dyDescent="0.25">
      <c r="A88" s="35" t="s">
        <v>136</v>
      </c>
      <c r="B88" s="6">
        <v>0.49486912626565971</v>
      </c>
      <c r="C88" s="25"/>
      <c r="D88" s="18">
        <f t="shared" si="2"/>
        <v>4.8072190425345052E-3</v>
      </c>
      <c r="E88">
        <f t="shared" si="3"/>
        <v>0.96206656322093287</v>
      </c>
    </row>
    <row r="89" spans="1:5" x14ac:dyDescent="0.25">
      <c r="A89" s="6" t="s">
        <v>19</v>
      </c>
      <c r="B89" s="6">
        <v>0.49331826985949212</v>
      </c>
      <c r="C89" s="25"/>
      <c r="D89" s="18">
        <f t="shared" si="2"/>
        <v>6.3580754487020941E-3</v>
      </c>
      <c r="E89">
        <f t="shared" si="3"/>
        <v>1.2724387512841959</v>
      </c>
    </row>
    <row r="90" spans="1:5" x14ac:dyDescent="0.25">
      <c r="A90" s="35" t="s">
        <v>93</v>
      </c>
      <c r="B90" s="6">
        <v>0.4894042247989836</v>
      </c>
      <c r="C90" s="25"/>
      <c r="D90" s="18">
        <f t="shared" si="2"/>
        <v>1.0272120509210614E-2</v>
      </c>
      <c r="E90">
        <f t="shared" si="3"/>
        <v>2.0557548112218313</v>
      </c>
    </row>
    <row r="91" spans="1:5" x14ac:dyDescent="0.25">
      <c r="A91" s="35" t="s">
        <v>81</v>
      </c>
      <c r="B91" s="6">
        <v>0.48939087948015136</v>
      </c>
      <c r="C91" s="25"/>
      <c r="D91" s="18">
        <f t="shared" si="2"/>
        <v>1.028546582804285E-2</v>
      </c>
      <c r="E91">
        <f t="shared" si="3"/>
        <v>2.0584256038173874</v>
      </c>
    </row>
    <row r="92" spans="1:5" x14ac:dyDescent="0.25">
      <c r="A92" s="6" t="s">
        <v>127</v>
      </c>
      <c r="B92" s="6">
        <v>0.48733176048485077</v>
      </c>
      <c r="C92" s="25"/>
      <c r="D92" s="18">
        <f t="shared" si="2"/>
        <v>1.2344584823343441E-2</v>
      </c>
      <c r="E92">
        <f t="shared" si="3"/>
        <v>2.4705161529568609</v>
      </c>
    </row>
    <row r="93" spans="1:5" x14ac:dyDescent="0.25">
      <c r="A93" s="23" t="s">
        <v>89</v>
      </c>
      <c r="B93" s="6">
        <v>0.48733176048485077</v>
      </c>
      <c r="C93" s="25"/>
      <c r="D93" s="18">
        <f t="shared" si="2"/>
        <v>1.2344584823343441E-2</v>
      </c>
      <c r="E93">
        <f t="shared" si="3"/>
        <v>2.4705161529568609</v>
      </c>
    </row>
    <row r="94" spans="1:5" x14ac:dyDescent="0.25">
      <c r="A94" s="6" t="s">
        <v>90</v>
      </c>
      <c r="B94" s="6">
        <v>0.48733176048485077</v>
      </c>
      <c r="C94" s="25"/>
      <c r="D94" s="18">
        <f t="shared" si="2"/>
        <v>1.2344584823343441E-2</v>
      </c>
      <c r="E94">
        <f t="shared" si="3"/>
        <v>2.4705161529568609</v>
      </c>
    </row>
    <row r="95" spans="1:5" x14ac:dyDescent="0.25">
      <c r="A95" s="6" t="s">
        <v>126</v>
      </c>
      <c r="B95" s="6">
        <v>0.48733176048485077</v>
      </c>
      <c r="C95" s="25"/>
      <c r="D95" s="18">
        <f t="shared" si="2"/>
        <v>1.2344584823343441E-2</v>
      </c>
      <c r="E95">
        <f t="shared" si="3"/>
        <v>2.4705161529568609</v>
      </c>
    </row>
    <row r="96" spans="1:5" x14ac:dyDescent="0.25">
      <c r="A96" s="6" t="s">
        <v>21</v>
      </c>
      <c r="B96" s="6">
        <v>0.48733176048485077</v>
      </c>
      <c r="C96" s="25"/>
      <c r="D96" s="18">
        <f t="shared" si="2"/>
        <v>1.2344584823343441E-2</v>
      </c>
      <c r="E96">
        <f t="shared" si="3"/>
        <v>2.4705161529568609</v>
      </c>
    </row>
    <row r="97" spans="1:5" x14ac:dyDescent="0.25">
      <c r="A97" s="6" t="s">
        <v>73</v>
      </c>
      <c r="B97" s="6">
        <v>0.48733176048485077</v>
      </c>
      <c r="C97" s="25"/>
      <c r="D97" s="18">
        <f t="shared" si="2"/>
        <v>1.2344584823343441E-2</v>
      </c>
      <c r="E97">
        <f t="shared" si="3"/>
        <v>2.4705161529568609</v>
      </c>
    </row>
    <row r="98" spans="1:5" x14ac:dyDescent="0.25">
      <c r="A98" s="6" t="s">
        <v>137</v>
      </c>
      <c r="B98" s="6">
        <v>0.48733176048485077</v>
      </c>
      <c r="C98" s="25"/>
      <c r="D98" s="18">
        <f t="shared" si="2"/>
        <v>1.2344584823343441E-2</v>
      </c>
      <c r="E98">
        <f t="shared" si="3"/>
        <v>2.4705161529568609</v>
      </c>
    </row>
    <row r="99" spans="1:5" x14ac:dyDescent="0.25">
      <c r="A99" s="6" t="s">
        <v>122</v>
      </c>
      <c r="B99" s="6">
        <v>0.48627952435766369</v>
      </c>
      <c r="C99" s="25"/>
      <c r="D99" s="18">
        <f t="shared" si="2"/>
        <v>1.3396820950530519E-2</v>
      </c>
      <c r="E99">
        <f t="shared" si="3"/>
        <v>2.6810996910945475</v>
      </c>
    </row>
    <row r="100" spans="1:5" x14ac:dyDescent="0.25">
      <c r="A100" s="6" t="s">
        <v>7</v>
      </c>
      <c r="B100" s="6">
        <v>0.48543481741934918</v>
      </c>
      <c r="C100" s="25"/>
      <c r="D100" s="18">
        <f t="shared" si="2"/>
        <v>1.4241527888845029E-2</v>
      </c>
      <c r="E100">
        <f t="shared" si="3"/>
        <v>2.8501505069368513</v>
      </c>
    </row>
    <row r="101" spans="1:5" x14ac:dyDescent="0.25">
      <c r="A101" s="6" t="s">
        <v>129</v>
      </c>
      <c r="B101" s="6">
        <v>0.48543481741934918</v>
      </c>
      <c r="C101" s="25"/>
      <c r="D101" s="18">
        <f t="shared" si="2"/>
        <v>1.4241527888845029E-2</v>
      </c>
      <c r="E101">
        <f t="shared" si="3"/>
        <v>2.8501505069368513</v>
      </c>
    </row>
    <row r="102" spans="1:5" x14ac:dyDescent="0.25">
      <c r="A102" s="6" t="s">
        <v>24</v>
      </c>
      <c r="B102" s="6">
        <v>0.48538613671603953</v>
      </c>
      <c r="C102" s="25"/>
      <c r="D102" s="18">
        <f t="shared" si="2"/>
        <v>1.4290208592154685E-2</v>
      </c>
      <c r="E102">
        <f t="shared" si="3"/>
        <v>2.8598929539761704</v>
      </c>
    </row>
    <row r="103" spans="1:5" x14ac:dyDescent="0.25">
      <c r="A103" s="6" t="s">
        <v>8</v>
      </c>
      <c r="B103" s="6">
        <v>0.48524003680320982</v>
      </c>
      <c r="C103" s="25"/>
      <c r="D103" s="18">
        <f t="shared" si="2"/>
        <v>1.4436308504984396E-2</v>
      </c>
      <c r="E103">
        <f t="shared" si="3"/>
        <v>2.8891318631623952</v>
      </c>
    </row>
    <row r="104" spans="1:5" x14ac:dyDescent="0.25">
      <c r="A104" s="6" t="s">
        <v>70</v>
      </c>
      <c r="B104" s="6">
        <v>0.48524003680320982</v>
      </c>
      <c r="C104" s="25"/>
      <c r="D104" s="18">
        <f t="shared" si="2"/>
        <v>1.4436308504984396E-2</v>
      </c>
      <c r="E104">
        <f t="shared" si="3"/>
        <v>2.8891318631623952</v>
      </c>
    </row>
    <row r="105" spans="1:5" x14ac:dyDescent="0.25">
      <c r="A105" s="6" t="s">
        <v>61</v>
      </c>
      <c r="B105" s="6">
        <v>0.48520755853531128</v>
      </c>
      <c r="C105" s="25"/>
      <c r="D105" s="18">
        <f t="shared" si="2"/>
        <v>1.4468786772882936E-2</v>
      </c>
      <c r="E105">
        <f t="shared" si="3"/>
        <v>2.8956317241631213</v>
      </c>
    </row>
    <row r="106" spans="1:5" x14ac:dyDescent="0.25">
      <c r="A106" s="35" t="s">
        <v>80</v>
      </c>
      <c r="B106" s="6">
        <v>0.4849745295127641</v>
      </c>
      <c r="C106" s="25"/>
      <c r="D106" s="18">
        <f t="shared" si="2"/>
        <v>1.4701815795430118E-2</v>
      </c>
      <c r="E106">
        <f t="shared" si="3"/>
        <v>2.9422677165880686</v>
      </c>
    </row>
    <row r="107" spans="1:5" x14ac:dyDescent="0.25">
      <c r="A107" s="6" t="s">
        <v>142</v>
      </c>
      <c r="B107" s="6">
        <v>0.48445945540712559</v>
      </c>
      <c r="C107" s="25"/>
      <c r="D107" s="18">
        <f t="shared" si="2"/>
        <v>1.521688990106862E-2</v>
      </c>
      <c r="E107">
        <f t="shared" si="3"/>
        <v>3.0453492633682768</v>
      </c>
    </row>
    <row r="108" spans="1:5" x14ac:dyDescent="0.25">
      <c r="A108" s="6" t="s">
        <v>123</v>
      </c>
      <c r="B108" s="6">
        <v>0.48296284418946189</v>
      </c>
      <c r="C108" s="25"/>
      <c r="D108" s="18">
        <f t="shared" si="2"/>
        <v>1.6713501118732321E-2</v>
      </c>
      <c r="E108">
        <f t="shared" si="3"/>
        <v>3.3448653864980615</v>
      </c>
    </row>
    <row r="109" spans="1:5" x14ac:dyDescent="0.25">
      <c r="A109" s="6" t="s">
        <v>9</v>
      </c>
      <c r="B109" s="6">
        <v>0.48033585126807615</v>
      </c>
      <c r="C109" s="25"/>
      <c r="D109" s="18">
        <f t="shared" si="2"/>
        <v>1.9340494040118061E-2</v>
      </c>
      <c r="E109">
        <f t="shared" si="3"/>
        <v>3.87060428649851</v>
      </c>
    </row>
    <row r="110" spans="1:5" x14ac:dyDescent="0.25">
      <c r="A110" s="6" t="s">
        <v>30</v>
      </c>
      <c r="B110" s="6">
        <v>0.47717608012364932</v>
      </c>
      <c r="C110" s="25"/>
      <c r="D110" s="18">
        <f t="shared" si="2"/>
        <v>2.2500265184544899E-2</v>
      </c>
      <c r="E110">
        <f t="shared" si="3"/>
        <v>4.5029678502525501</v>
      </c>
    </row>
    <row r="111" spans="1:5" x14ac:dyDescent="0.25">
      <c r="A111" s="6" t="s">
        <v>10</v>
      </c>
      <c r="B111" s="6">
        <v>0.47674538091321433</v>
      </c>
      <c r="C111" s="25"/>
      <c r="D111" s="18">
        <f t="shared" si="2"/>
        <v>2.293096439497988E-2</v>
      </c>
      <c r="E111">
        <f t="shared" si="3"/>
        <v>4.5891634875844165</v>
      </c>
    </row>
    <row r="112" spans="1:5" x14ac:dyDescent="0.25">
      <c r="A112" s="6" t="s">
        <v>125</v>
      </c>
      <c r="B112" s="6">
        <v>0.47655928333879893</v>
      </c>
      <c r="C112" s="25"/>
      <c r="D112" s="18">
        <f t="shared" si="2"/>
        <v>2.3117061969395281E-2</v>
      </c>
      <c r="E112">
        <f t="shared" si="3"/>
        <v>4.6264071106141644</v>
      </c>
    </row>
    <row r="113" spans="1:5" x14ac:dyDescent="0.25">
      <c r="A113" s="6" t="s">
        <v>59</v>
      </c>
      <c r="B113" s="6">
        <v>0.46715862232028982</v>
      </c>
      <c r="C113" s="25"/>
      <c r="D113" s="18">
        <f t="shared" si="2"/>
        <v>3.2517722987904396E-2</v>
      </c>
      <c r="E113">
        <f t="shared" si="3"/>
        <v>6.5077571298372883</v>
      </c>
    </row>
    <row r="114" spans="1:5" x14ac:dyDescent="0.25">
      <c r="A114" s="6" t="s">
        <v>11</v>
      </c>
      <c r="B114" s="6">
        <v>0.46366364688126044</v>
      </c>
      <c r="C114" s="25"/>
      <c r="D114" s="18">
        <f t="shared" si="2"/>
        <v>3.6012698426933776E-2</v>
      </c>
      <c r="E114">
        <f t="shared" si="3"/>
        <v>7.2072049767978488</v>
      </c>
    </row>
  </sheetData>
  <autoFilter ref="A1:B1" xr:uid="{8EE420C5-8C25-4B80-A730-D0BF6FC01918}">
    <sortState xmlns:xlrd2="http://schemas.microsoft.com/office/spreadsheetml/2017/richdata2" ref="A2:B114">
      <sortCondition descending="1" ref="B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CBB0-FF96-4008-A815-63D9E89AEF8E}">
  <dimension ref="A1:F115"/>
  <sheetViews>
    <sheetView workbookViewId="0">
      <selection activeCell="F115" sqref="A1:F115"/>
    </sheetView>
  </sheetViews>
  <sheetFormatPr defaultRowHeight="15" x14ac:dyDescent="0.25"/>
  <cols>
    <col min="1" max="1" width="34.85546875" bestFit="1" customWidth="1"/>
    <col min="2" max="2" width="9.85546875" bestFit="1" customWidth="1"/>
    <col min="4" max="4" width="8.5703125" style="1" bestFit="1" customWidth="1"/>
    <col min="5" max="5" width="9.28515625" style="1" bestFit="1" customWidth="1"/>
    <col min="6" max="6" width="12" bestFit="1" customWidth="1"/>
  </cols>
  <sheetData>
    <row r="1" spans="1:6" x14ac:dyDescent="0.25">
      <c r="A1" s="39" t="s">
        <v>40</v>
      </c>
      <c r="B1" s="40"/>
      <c r="C1" s="40"/>
      <c r="D1" s="40"/>
      <c r="E1" s="40"/>
      <c r="F1" s="47" t="s">
        <v>147</v>
      </c>
    </row>
    <row r="2" spans="1:6" x14ac:dyDescent="0.25">
      <c r="A2" s="3" t="s">
        <v>0</v>
      </c>
      <c r="B2" s="4" t="s">
        <v>1</v>
      </c>
      <c r="C2" s="4" t="s">
        <v>2</v>
      </c>
      <c r="D2" s="5" t="s">
        <v>145</v>
      </c>
      <c r="E2" s="5" t="s">
        <v>146</v>
      </c>
      <c r="F2" s="40"/>
    </row>
    <row r="3" spans="1:6" x14ac:dyDescent="0.25">
      <c r="A3" s="6" t="s">
        <v>5</v>
      </c>
      <c r="B3" s="6">
        <v>1</v>
      </c>
      <c r="C3" s="6">
        <v>1</v>
      </c>
      <c r="D3" s="5">
        <v>0</v>
      </c>
      <c r="E3" s="5">
        <v>100</v>
      </c>
      <c r="F3" s="6">
        <v>0.49886403406173546</v>
      </c>
    </row>
    <row r="4" spans="1:6" x14ac:dyDescent="0.25">
      <c r="A4" s="6" t="s">
        <v>58</v>
      </c>
      <c r="B4" s="6">
        <v>4</v>
      </c>
      <c r="C4" s="6">
        <v>1</v>
      </c>
      <c r="D4" s="5">
        <v>0</v>
      </c>
      <c r="E4" s="5">
        <v>86.331495685522526</v>
      </c>
      <c r="F4" s="6">
        <v>0.49867238229894062</v>
      </c>
    </row>
    <row r="5" spans="1:6" x14ac:dyDescent="0.25">
      <c r="A5" s="6" t="s">
        <v>7</v>
      </c>
      <c r="B5" s="6">
        <v>1</v>
      </c>
      <c r="C5" s="6">
        <v>1</v>
      </c>
      <c r="D5" s="5">
        <v>0</v>
      </c>
      <c r="E5" s="5">
        <v>4.9936081815276441E-4</v>
      </c>
      <c r="F5" s="6">
        <v>0.48543481741934918</v>
      </c>
    </row>
    <row r="6" spans="1:6" x14ac:dyDescent="0.25">
      <c r="A6" s="6" t="s">
        <v>8</v>
      </c>
      <c r="B6" s="6">
        <v>1</v>
      </c>
      <c r="C6" s="6">
        <v>1</v>
      </c>
      <c r="D6" s="5">
        <v>0</v>
      </c>
      <c r="E6" s="5">
        <v>3.4955257270693511E-3</v>
      </c>
      <c r="F6" s="6">
        <v>0.48524003680320982</v>
      </c>
    </row>
    <row r="7" spans="1:6" x14ac:dyDescent="0.25">
      <c r="A7" s="6" t="s">
        <v>9</v>
      </c>
      <c r="B7" s="6">
        <v>1</v>
      </c>
      <c r="C7" s="6">
        <v>1</v>
      </c>
      <c r="D7" s="5">
        <v>1.5804769894534993</v>
      </c>
      <c r="E7" s="5">
        <v>3.1459731543624157E-2</v>
      </c>
      <c r="F7" s="6">
        <v>0.48033585126807615</v>
      </c>
    </row>
    <row r="8" spans="1:6" x14ac:dyDescent="0.25">
      <c r="A8" s="6" t="s">
        <v>10</v>
      </c>
      <c r="B8" s="6">
        <v>1</v>
      </c>
      <c r="C8" s="6">
        <v>1</v>
      </c>
      <c r="D8" s="5">
        <v>1.5852209172259508</v>
      </c>
      <c r="E8" s="5">
        <v>0.15679929689996805</v>
      </c>
      <c r="F8" s="6">
        <v>0.47674538091321433</v>
      </c>
    </row>
    <row r="9" spans="1:6" x14ac:dyDescent="0.25">
      <c r="A9" s="6" t="s">
        <v>11</v>
      </c>
      <c r="B9" s="6">
        <v>1</v>
      </c>
      <c r="C9" s="6">
        <v>1</v>
      </c>
      <c r="D9" s="5">
        <v>1.3407837967401726</v>
      </c>
      <c r="E9" s="5">
        <v>3.0723174336848831</v>
      </c>
      <c r="F9" s="6">
        <v>0.46366364688126044</v>
      </c>
    </row>
    <row r="10" spans="1:6" x14ac:dyDescent="0.25">
      <c r="A10" s="6" t="s">
        <v>12</v>
      </c>
      <c r="B10" s="6">
        <v>1</v>
      </c>
      <c r="C10" s="6">
        <v>1</v>
      </c>
      <c r="D10" s="5">
        <v>94.439617289868977</v>
      </c>
      <c r="E10" s="5">
        <v>1.2034595717481622</v>
      </c>
      <c r="F10" s="6">
        <v>0.49964189730145764</v>
      </c>
    </row>
    <row r="11" spans="1:6" x14ac:dyDescent="0.25">
      <c r="A11" s="6" t="s">
        <v>13</v>
      </c>
      <c r="B11" s="6">
        <v>1</v>
      </c>
      <c r="C11" s="6">
        <v>1</v>
      </c>
      <c r="D11" s="5">
        <v>99.085670341962285</v>
      </c>
      <c r="E11" s="5">
        <v>0.28263822307446468</v>
      </c>
      <c r="F11" s="6">
        <v>0.49967007750250331</v>
      </c>
    </row>
    <row r="12" spans="1:6" x14ac:dyDescent="0.25">
      <c r="A12" s="6" t="s">
        <v>59</v>
      </c>
      <c r="B12" s="6">
        <v>1</v>
      </c>
      <c r="C12" s="6">
        <v>1</v>
      </c>
      <c r="D12" s="5">
        <v>1.3407837967401726</v>
      </c>
      <c r="E12" s="5">
        <v>0.37901486097794823</v>
      </c>
      <c r="F12" s="6">
        <v>0.46715862232028982</v>
      </c>
    </row>
    <row r="13" spans="1:6" x14ac:dyDescent="0.25">
      <c r="A13" s="6" t="s">
        <v>30</v>
      </c>
      <c r="B13" s="6">
        <v>1</v>
      </c>
      <c r="C13" s="6">
        <v>1</v>
      </c>
      <c r="D13" s="5">
        <v>1.2851050655161393</v>
      </c>
      <c r="E13" s="5">
        <v>6.4667225950783003E-2</v>
      </c>
      <c r="F13" s="6">
        <v>0.47717608012364932</v>
      </c>
    </row>
    <row r="14" spans="1:6" x14ac:dyDescent="0.25">
      <c r="A14" s="6" t="s">
        <v>60</v>
      </c>
      <c r="B14" s="6">
        <v>1</v>
      </c>
      <c r="C14" s="6">
        <v>1</v>
      </c>
      <c r="D14" s="5">
        <v>83.132340604026851</v>
      </c>
      <c r="E14" s="5">
        <v>15.61051853627357</v>
      </c>
      <c r="F14" s="6">
        <v>0.49937613966801192</v>
      </c>
    </row>
    <row r="15" spans="1:6" x14ac:dyDescent="0.25">
      <c r="A15" s="6" t="s">
        <v>61</v>
      </c>
      <c r="B15" s="6">
        <v>1</v>
      </c>
      <c r="C15" s="6">
        <v>1</v>
      </c>
      <c r="D15" s="5">
        <v>0</v>
      </c>
      <c r="E15" s="5">
        <v>3.9948865452221153E-3</v>
      </c>
      <c r="F15" s="6">
        <v>0.48520755853531128</v>
      </c>
    </row>
    <row r="16" spans="1:6" x14ac:dyDescent="0.25">
      <c r="A16" s="6" t="s">
        <v>62</v>
      </c>
      <c r="B16" s="6">
        <v>1</v>
      </c>
      <c r="C16" s="6">
        <v>1</v>
      </c>
      <c r="D16" s="5">
        <v>78.054590124640455</v>
      </c>
      <c r="E16" s="5">
        <v>6.7413710450623205E-3</v>
      </c>
      <c r="F16" s="6">
        <v>0.49958415750465096</v>
      </c>
    </row>
    <row r="17" spans="1:6" x14ac:dyDescent="0.25">
      <c r="A17" s="6" t="s">
        <v>63</v>
      </c>
      <c r="B17" s="6">
        <v>1</v>
      </c>
      <c r="C17" s="6">
        <v>1</v>
      </c>
      <c r="D17" s="5">
        <v>60.68756991051454</v>
      </c>
      <c r="E17" s="5">
        <v>2.3719638862256313E-2</v>
      </c>
      <c r="F17" s="6">
        <v>0.49946282246773643</v>
      </c>
    </row>
    <row r="18" spans="1:6" x14ac:dyDescent="0.25">
      <c r="A18" s="6" t="s">
        <v>64</v>
      </c>
      <c r="B18" s="6">
        <v>1</v>
      </c>
      <c r="C18" s="6">
        <v>1</v>
      </c>
      <c r="D18" s="5">
        <v>54.071788111217643</v>
      </c>
      <c r="E18" s="5">
        <v>0.1263382869926494</v>
      </c>
      <c r="F18" s="6">
        <v>0.49939194668683978</v>
      </c>
    </row>
    <row r="19" spans="1:6" x14ac:dyDescent="0.25">
      <c r="A19" s="6" t="s">
        <v>65</v>
      </c>
      <c r="B19" s="6">
        <v>4</v>
      </c>
      <c r="C19" s="6">
        <v>1</v>
      </c>
      <c r="D19" s="5">
        <v>0</v>
      </c>
      <c r="E19" s="5">
        <v>61.570439837008628</v>
      </c>
      <c r="F19" s="6">
        <v>0.4981291131889749</v>
      </c>
    </row>
    <row r="20" spans="1:6" x14ac:dyDescent="0.25">
      <c r="A20" s="6" t="s">
        <v>66</v>
      </c>
      <c r="B20" s="6">
        <v>4</v>
      </c>
      <c r="C20" s="6">
        <v>1</v>
      </c>
      <c r="D20" s="5">
        <v>100</v>
      </c>
      <c r="E20" s="5">
        <v>0</v>
      </c>
      <c r="F20" s="6">
        <v>0.49966715330782357</v>
      </c>
    </row>
    <row r="21" spans="1:6" x14ac:dyDescent="0.25">
      <c r="A21" s="6" t="s">
        <v>67</v>
      </c>
      <c r="B21" s="6">
        <v>1</v>
      </c>
      <c r="C21" s="6">
        <v>1</v>
      </c>
      <c r="D21" s="5">
        <v>99.860428651326302</v>
      </c>
      <c r="E21" s="5">
        <v>2.0723473953339726E-2</v>
      </c>
      <c r="F21" s="6">
        <v>0.4996756537448972</v>
      </c>
    </row>
    <row r="22" spans="1:6" x14ac:dyDescent="0.25">
      <c r="A22" s="6" t="s">
        <v>68</v>
      </c>
      <c r="B22" s="6">
        <v>1</v>
      </c>
      <c r="C22" s="6">
        <v>1</v>
      </c>
      <c r="D22" s="5">
        <v>99.903373681687441</v>
      </c>
      <c r="E22" s="5">
        <v>1.9724752317034196E-2</v>
      </c>
      <c r="F22" s="6">
        <v>0.49967580586977339</v>
      </c>
    </row>
    <row r="23" spans="1:6" x14ac:dyDescent="0.25">
      <c r="A23" s="6" t="s">
        <v>69</v>
      </c>
      <c r="B23" s="6">
        <v>1</v>
      </c>
      <c r="C23" s="6">
        <v>1</v>
      </c>
      <c r="D23" s="5">
        <v>99.920601629913705</v>
      </c>
      <c r="E23" s="5">
        <v>1.3732422499201024E-2</v>
      </c>
      <c r="F23" s="6">
        <v>0.49967593019747797</v>
      </c>
    </row>
    <row r="24" spans="1:6" x14ac:dyDescent="0.25">
      <c r="A24" s="6" t="s">
        <v>70</v>
      </c>
      <c r="B24" s="6">
        <v>1</v>
      </c>
      <c r="C24" s="6">
        <v>1</v>
      </c>
      <c r="D24" s="5">
        <v>0</v>
      </c>
      <c r="E24" s="5">
        <v>3.4955257270693511E-3</v>
      </c>
      <c r="F24" s="6">
        <v>0.48524003680320982</v>
      </c>
    </row>
    <row r="25" spans="1:6" x14ac:dyDescent="0.25">
      <c r="A25" s="6" t="s">
        <v>24</v>
      </c>
      <c r="B25" s="6">
        <v>1</v>
      </c>
      <c r="C25" s="6">
        <v>1</v>
      </c>
      <c r="D25" s="5">
        <v>0</v>
      </c>
      <c r="E25" s="5">
        <v>1.2484020453819111E-3</v>
      </c>
      <c r="F25" s="6">
        <v>0.48538613671603953</v>
      </c>
    </row>
    <row r="26" spans="1:6" x14ac:dyDescent="0.25">
      <c r="A26" s="6" t="s">
        <v>71</v>
      </c>
      <c r="B26" s="6">
        <v>4</v>
      </c>
      <c r="C26" s="6">
        <v>1</v>
      </c>
      <c r="D26" s="5">
        <v>96.333193512304248</v>
      </c>
      <c r="E26" s="5">
        <v>0.57776046660274849</v>
      </c>
      <c r="F26" s="6">
        <v>0.4996470041542313</v>
      </c>
    </row>
    <row r="27" spans="1:6" x14ac:dyDescent="0.25">
      <c r="A27" s="6" t="s">
        <v>72</v>
      </c>
      <c r="B27" s="6">
        <v>1</v>
      </c>
      <c r="C27" s="6">
        <v>1</v>
      </c>
      <c r="D27" s="5">
        <v>92.906080217321829</v>
      </c>
      <c r="E27" s="5">
        <v>3.1210051134547778E-2</v>
      </c>
      <c r="F27" s="6">
        <v>0.49965097929978169</v>
      </c>
    </row>
    <row r="28" spans="1:6" x14ac:dyDescent="0.25">
      <c r="A28" s="6" t="s">
        <v>14</v>
      </c>
      <c r="B28" s="6">
        <v>5</v>
      </c>
      <c r="C28" s="6">
        <v>1</v>
      </c>
      <c r="D28" s="5">
        <v>0</v>
      </c>
      <c r="E28" s="5">
        <v>41.776526046660273</v>
      </c>
      <c r="F28" s="6">
        <v>0.49721978398814143</v>
      </c>
    </row>
    <row r="29" spans="1:6" x14ac:dyDescent="0.25">
      <c r="A29" s="6" t="s">
        <v>15</v>
      </c>
      <c r="B29" s="6">
        <v>6</v>
      </c>
      <c r="C29" s="6">
        <v>0</v>
      </c>
      <c r="D29" s="5">
        <v>0</v>
      </c>
      <c r="E29" s="5">
        <v>25.243688079258547</v>
      </c>
      <c r="F29" s="6">
        <v>0.49544540297263701</v>
      </c>
    </row>
    <row r="30" spans="1:6" x14ac:dyDescent="0.25">
      <c r="A30" s="6" t="s">
        <v>16</v>
      </c>
      <c r="B30" s="6">
        <v>6</v>
      </c>
      <c r="C30" s="6">
        <v>0</v>
      </c>
      <c r="D30" s="5">
        <v>99.998252237136469</v>
      </c>
      <c r="E30" s="5">
        <v>2.4968040907638221E-4</v>
      </c>
      <c r="F30" s="6">
        <v>0.49966396846443789</v>
      </c>
    </row>
    <row r="31" spans="1:6" x14ac:dyDescent="0.25">
      <c r="A31" s="6" t="s">
        <v>73</v>
      </c>
      <c r="B31" s="6">
        <v>2</v>
      </c>
      <c r="C31" s="6">
        <v>1</v>
      </c>
      <c r="D31" s="5">
        <v>0</v>
      </c>
      <c r="E31" s="5">
        <v>4.9936081815276441E-4</v>
      </c>
      <c r="F31" s="6">
        <v>0.48733176048485077</v>
      </c>
    </row>
    <row r="32" spans="1:6" x14ac:dyDescent="0.25">
      <c r="A32" s="6" t="s">
        <v>74</v>
      </c>
      <c r="B32" s="6">
        <v>5</v>
      </c>
      <c r="C32" s="6">
        <v>1</v>
      </c>
      <c r="D32" s="5">
        <v>13.693722035794185</v>
      </c>
      <c r="E32" s="5">
        <v>60.349252956216048</v>
      </c>
      <c r="F32" s="6">
        <v>0.49806455968434021</v>
      </c>
    </row>
    <row r="33" spans="1:6" x14ac:dyDescent="0.25">
      <c r="A33" s="6" t="s">
        <v>75</v>
      </c>
      <c r="B33" s="6">
        <v>5</v>
      </c>
      <c r="C33" s="6">
        <v>1</v>
      </c>
      <c r="D33" s="5">
        <v>13.643536273569831</v>
      </c>
      <c r="E33" s="5">
        <v>59.707823985298816</v>
      </c>
      <c r="F33" s="6">
        <v>0.49804397513456511</v>
      </c>
    </row>
    <row r="34" spans="1:6" x14ac:dyDescent="0.25">
      <c r="A34" s="6" t="s">
        <v>76</v>
      </c>
      <c r="B34" s="6">
        <v>5</v>
      </c>
      <c r="C34" s="6">
        <v>1</v>
      </c>
      <c r="D34" s="5">
        <v>17.424946069031638</v>
      </c>
      <c r="E34" s="5">
        <v>56.160364733141577</v>
      </c>
      <c r="F34" s="6">
        <v>0.49795917994654854</v>
      </c>
    </row>
    <row r="35" spans="1:6" x14ac:dyDescent="0.25">
      <c r="A35" s="6" t="s">
        <v>26</v>
      </c>
      <c r="B35" s="6">
        <v>5</v>
      </c>
      <c r="C35" s="6">
        <v>1</v>
      </c>
      <c r="D35" s="5">
        <v>0</v>
      </c>
      <c r="E35" s="5">
        <v>90.449724352828369</v>
      </c>
      <c r="F35" s="6">
        <v>0.49873103011184705</v>
      </c>
    </row>
    <row r="36" spans="1:6" x14ac:dyDescent="0.25">
      <c r="A36" s="6" t="s">
        <v>77</v>
      </c>
      <c r="B36" s="6">
        <v>5</v>
      </c>
      <c r="C36" s="6">
        <v>1</v>
      </c>
      <c r="D36" s="5">
        <v>99.357322627037391</v>
      </c>
      <c r="E36" s="5">
        <v>0.61371444550974752</v>
      </c>
      <c r="F36" s="6">
        <v>0.49965496198755971</v>
      </c>
    </row>
    <row r="37" spans="1:6" x14ac:dyDescent="0.25">
      <c r="A37" s="6" t="s">
        <v>78</v>
      </c>
      <c r="B37" s="6">
        <v>5</v>
      </c>
      <c r="C37" s="6">
        <v>1</v>
      </c>
      <c r="D37" s="5">
        <v>99.554070789389584</v>
      </c>
      <c r="E37" s="5">
        <v>0.43793943751997444</v>
      </c>
      <c r="F37" s="6">
        <v>0.49965768120675791</v>
      </c>
    </row>
    <row r="38" spans="1:6" x14ac:dyDescent="0.25">
      <c r="A38" s="6" t="s">
        <v>79</v>
      </c>
      <c r="B38" s="6">
        <v>5</v>
      </c>
      <c r="C38" s="6">
        <v>1</v>
      </c>
      <c r="D38" s="5">
        <v>91.438708453179927</v>
      </c>
      <c r="E38" s="5">
        <v>4.102748481943113</v>
      </c>
      <c r="F38" s="6">
        <v>0.4995768141380274</v>
      </c>
    </row>
    <row r="39" spans="1:6" x14ac:dyDescent="0.25">
      <c r="A39" s="6" t="s">
        <v>17</v>
      </c>
      <c r="B39" s="6">
        <v>4</v>
      </c>
      <c r="C39" s="6">
        <v>1</v>
      </c>
      <c r="D39" s="5">
        <v>98.476699824224994</v>
      </c>
      <c r="E39" s="5">
        <v>0.50884867369766695</v>
      </c>
      <c r="F39" s="6">
        <v>0.49965590393760323</v>
      </c>
    </row>
    <row r="40" spans="1:6" x14ac:dyDescent="0.25">
      <c r="A40" s="6" t="s">
        <v>80</v>
      </c>
      <c r="B40" s="6">
        <v>5</v>
      </c>
      <c r="C40" s="6">
        <v>1</v>
      </c>
      <c r="D40" s="5">
        <v>0</v>
      </c>
      <c r="E40" s="5">
        <v>5.0400487376158516</v>
      </c>
      <c r="F40" s="6">
        <v>0.4849745295127641</v>
      </c>
    </row>
    <row r="41" spans="1:6" x14ac:dyDescent="0.25">
      <c r="A41" s="6" t="s">
        <v>81</v>
      </c>
      <c r="B41" s="6">
        <v>5</v>
      </c>
      <c r="C41" s="6">
        <v>1</v>
      </c>
      <c r="D41" s="5">
        <v>6.3481244007670172</v>
      </c>
      <c r="E41" s="5">
        <v>5.4090763822307446</v>
      </c>
      <c r="F41" s="6">
        <v>0.48939087948015136</v>
      </c>
    </row>
    <row r="42" spans="1:6" x14ac:dyDescent="0.25">
      <c r="A42" s="6" t="s">
        <v>82</v>
      </c>
      <c r="B42" s="6">
        <v>6</v>
      </c>
      <c r="C42" s="6">
        <v>0</v>
      </c>
      <c r="D42" s="5">
        <v>96.337188398849477</v>
      </c>
      <c r="E42" s="5">
        <v>3.3207494407158838E-2</v>
      </c>
      <c r="F42" s="6">
        <v>0.49965024017949239</v>
      </c>
    </row>
    <row r="43" spans="1:6" x14ac:dyDescent="0.25">
      <c r="A43" s="6" t="s">
        <v>83</v>
      </c>
      <c r="B43" s="6">
        <v>6</v>
      </c>
      <c r="C43" s="6">
        <v>0</v>
      </c>
      <c r="D43" s="5">
        <v>0</v>
      </c>
      <c r="E43" s="5">
        <v>4.9936081815276441E-4</v>
      </c>
      <c r="F43" s="6">
        <v>0.4953911554643719</v>
      </c>
    </row>
    <row r="44" spans="1:6" x14ac:dyDescent="0.25">
      <c r="A44" s="6" t="s">
        <v>84</v>
      </c>
      <c r="B44" s="6">
        <v>5</v>
      </c>
      <c r="C44" s="6">
        <v>1</v>
      </c>
      <c r="D44" s="5">
        <v>100</v>
      </c>
      <c r="E44" s="5">
        <v>0</v>
      </c>
      <c r="F44" s="6">
        <v>0.49966422940661653</v>
      </c>
    </row>
    <row r="45" spans="1:6" x14ac:dyDescent="0.25">
      <c r="A45" s="6" t="s">
        <v>85</v>
      </c>
      <c r="B45" s="6">
        <v>6</v>
      </c>
      <c r="C45" s="6">
        <v>0</v>
      </c>
      <c r="D45" s="5">
        <v>100</v>
      </c>
      <c r="E45" s="5">
        <v>0</v>
      </c>
      <c r="F45" s="6">
        <v>0.49966397740036822</v>
      </c>
    </row>
    <row r="46" spans="1:6" x14ac:dyDescent="0.25">
      <c r="A46" s="6" t="s">
        <v>6</v>
      </c>
      <c r="B46" s="6">
        <v>1</v>
      </c>
      <c r="C46" s="6">
        <v>1</v>
      </c>
      <c r="D46" s="5">
        <v>7.5723074464685212</v>
      </c>
      <c r="E46" s="5">
        <v>6.0672339405560889E-2</v>
      </c>
      <c r="F46" s="6">
        <v>0.49524970217405256</v>
      </c>
    </row>
    <row r="47" spans="1:6" x14ac:dyDescent="0.25">
      <c r="A47" s="6" t="s">
        <v>86</v>
      </c>
      <c r="B47" s="6">
        <v>1</v>
      </c>
      <c r="C47" s="6">
        <v>1</v>
      </c>
      <c r="D47" s="5">
        <v>93.062879514221791</v>
      </c>
      <c r="E47" s="5">
        <v>4.4942473633748804E-3</v>
      </c>
      <c r="F47" s="6">
        <v>0.49965192274798814</v>
      </c>
    </row>
    <row r="48" spans="1:6" x14ac:dyDescent="0.25">
      <c r="A48" s="6" t="s">
        <v>87</v>
      </c>
      <c r="B48" s="6">
        <v>1</v>
      </c>
      <c r="C48" s="6">
        <v>1</v>
      </c>
      <c r="D48" s="5">
        <v>100</v>
      </c>
      <c r="E48" s="5">
        <v>0</v>
      </c>
      <c r="F48" s="6">
        <v>0.49967634530819421</v>
      </c>
    </row>
    <row r="49" spans="1:6" x14ac:dyDescent="0.25">
      <c r="A49" s="6" t="s">
        <v>88</v>
      </c>
      <c r="B49" s="6">
        <v>1</v>
      </c>
      <c r="C49" s="6">
        <v>1</v>
      </c>
      <c r="D49" s="5">
        <v>74.802253116011514</v>
      </c>
      <c r="E49" s="5">
        <v>1.0975950782997761</v>
      </c>
      <c r="F49" s="6">
        <v>0.49954388181901777</v>
      </c>
    </row>
    <row r="50" spans="1:6" x14ac:dyDescent="0.25">
      <c r="A50" s="23" t="s">
        <v>89</v>
      </c>
      <c r="B50" s="23">
        <v>2</v>
      </c>
      <c r="C50" s="23">
        <v>1</v>
      </c>
      <c r="D50" s="28">
        <v>0</v>
      </c>
      <c r="E50" s="28">
        <v>4.9936081815276441E-4</v>
      </c>
      <c r="F50" s="6">
        <v>0.48733176048485077</v>
      </c>
    </row>
    <row r="51" spans="1:6" x14ac:dyDescent="0.25">
      <c r="A51" s="6" t="s">
        <v>90</v>
      </c>
      <c r="B51" s="6">
        <v>2</v>
      </c>
      <c r="C51" s="6">
        <v>1</v>
      </c>
      <c r="D51" s="5">
        <v>0</v>
      </c>
      <c r="E51" s="5">
        <v>4.9936081815276441E-4</v>
      </c>
      <c r="F51" s="6">
        <v>0.48733176048485077</v>
      </c>
    </row>
    <row r="52" spans="1:6" x14ac:dyDescent="0.25">
      <c r="A52" s="6" t="s">
        <v>91</v>
      </c>
      <c r="B52" s="6">
        <v>1</v>
      </c>
      <c r="C52" s="6">
        <v>1</v>
      </c>
      <c r="D52" s="5">
        <v>99.329108740811762</v>
      </c>
      <c r="E52" s="5">
        <v>0.670891259188239</v>
      </c>
      <c r="F52" s="6">
        <v>0.4996664628168267</v>
      </c>
    </row>
    <row r="53" spans="1:6" x14ac:dyDescent="0.25">
      <c r="A53" s="6" t="s">
        <v>92</v>
      </c>
      <c r="B53" s="6">
        <v>4</v>
      </c>
      <c r="C53" s="6">
        <v>1</v>
      </c>
      <c r="D53" s="5">
        <v>99.935332774049215</v>
      </c>
      <c r="E53" s="5">
        <v>6.4667225950783003E-2</v>
      </c>
      <c r="F53" s="6">
        <v>0.49966619915559185</v>
      </c>
    </row>
    <row r="54" spans="1:6" x14ac:dyDescent="0.25">
      <c r="A54" s="6" t="s">
        <v>93</v>
      </c>
      <c r="B54" s="6">
        <v>6</v>
      </c>
      <c r="C54" s="6">
        <v>0</v>
      </c>
      <c r="D54" s="5">
        <v>0</v>
      </c>
      <c r="E54" s="5">
        <v>8.8738914189837015</v>
      </c>
      <c r="F54" s="6">
        <v>0.4894042247989836</v>
      </c>
    </row>
    <row r="55" spans="1:6" x14ac:dyDescent="0.25">
      <c r="A55" s="6" t="s">
        <v>94</v>
      </c>
      <c r="B55" s="6">
        <v>4</v>
      </c>
      <c r="C55" s="6">
        <v>1</v>
      </c>
      <c r="D55" s="5">
        <v>64.909415947587092</v>
      </c>
      <c r="E55" s="5">
        <v>27.976939517417705</v>
      </c>
      <c r="F55" s="6">
        <v>0.4989258520341216</v>
      </c>
    </row>
    <row r="56" spans="1:6" x14ac:dyDescent="0.25">
      <c r="A56" s="6" t="s">
        <v>95</v>
      </c>
      <c r="B56" s="6">
        <v>5</v>
      </c>
      <c r="C56" s="6">
        <v>1</v>
      </c>
      <c r="D56" s="5">
        <v>99.989014062000635</v>
      </c>
      <c r="E56" s="5">
        <v>9.2381751358261432E-3</v>
      </c>
      <c r="F56" s="6">
        <v>0.49966408667271045</v>
      </c>
    </row>
    <row r="57" spans="1:6" x14ac:dyDescent="0.25">
      <c r="A57" s="6" t="s">
        <v>96</v>
      </c>
      <c r="B57" s="6">
        <v>6</v>
      </c>
      <c r="C57" s="6">
        <v>0</v>
      </c>
      <c r="D57" s="5">
        <v>91.892877117289871</v>
      </c>
      <c r="E57" s="5">
        <v>2.9961649089165865E-3</v>
      </c>
      <c r="F57" s="6">
        <v>0.49963294067014208</v>
      </c>
    </row>
    <row r="58" spans="1:6" x14ac:dyDescent="0.25">
      <c r="A58" s="6" t="s">
        <v>97</v>
      </c>
      <c r="B58" s="6">
        <v>6</v>
      </c>
      <c r="C58" s="6">
        <v>0</v>
      </c>
      <c r="D58" s="5">
        <v>59.665378315755838</v>
      </c>
      <c r="E58" s="5">
        <v>3.0830536912751678</v>
      </c>
      <c r="F58" s="6">
        <v>0.49932627580078737</v>
      </c>
    </row>
    <row r="59" spans="1:6" x14ac:dyDescent="0.25">
      <c r="A59" s="6" t="s">
        <v>98</v>
      </c>
      <c r="B59" s="6">
        <v>6</v>
      </c>
      <c r="C59" s="6">
        <v>0</v>
      </c>
      <c r="D59" s="5">
        <v>23.918384467881111</v>
      </c>
      <c r="E59" s="5">
        <v>3.9711669063598598</v>
      </c>
      <c r="F59" s="6">
        <v>0.4977728952713425</v>
      </c>
    </row>
    <row r="60" spans="1:6" x14ac:dyDescent="0.25">
      <c r="A60" s="6" t="s">
        <v>99</v>
      </c>
      <c r="B60" s="6">
        <v>1</v>
      </c>
      <c r="C60" s="6">
        <v>1</v>
      </c>
      <c r="D60" s="5">
        <v>98.97805808565036</v>
      </c>
      <c r="E60" s="5">
        <v>1.1984659635666346E-2</v>
      </c>
      <c r="F60" s="6">
        <v>0.49967283420782099</v>
      </c>
    </row>
    <row r="61" spans="1:6" x14ac:dyDescent="0.25">
      <c r="A61" s="6" t="s">
        <v>100</v>
      </c>
      <c r="B61" s="6">
        <v>1</v>
      </c>
      <c r="C61" s="6">
        <v>1</v>
      </c>
      <c r="D61" s="5">
        <v>99.998252237136469</v>
      </c>
      <c r="E61" s="5">
        <v>1.2484020453819111E-3</v>
      </c>
      <c r="F61" s="6">
        <v>0.49967632547862617</v>
      </c>
    </row>
    <row r="62" spans="1:6" x14ac:dyDescent="0.25">
      <c r="A62" s="6" t="s">
        <v>18</v>
      </c>
      <c r="B62" s="6">
        <v>1</v>
      </c>
      <c r="C62" s="6">
        <v>1</v>
      </c>
      <c r="D62" s="5">
        <v>98.770323985298816</v>
      </c>
      <c r="E62" s="5">
        <v>0.66639701182486422</v>
      </c>
      <c r="F62" s="6">
        <v>0.49966456693145966</v>
      </c>
    </row>
    <row r="63" spans="1:6" x14ac:dyDescent="0.25">
      <c r="A63" s="6" t="s">
        <v>19</v>
      </c>
      <c r="B63" s="6">
        <v>1</v>
      </c>
      <c r="C63" s="6">
        <v>1</v>
      </c>
      <c r="D63" s="5">
        <v>6.9009168264621277</v>
      </c>
      <c r="E63" s="5">
        <v>0.68786952700543302</v>
      </c>
      <c r="F63" s="6">
        <v>0.49331826985949212</v>
      </c>
    </row>
    <row r="64" spans="1:6" x14ac:dyDescent="0.25">
      <c r="A64" s="6" t="s">
        <v>101</v>
      </c>
      <c r="B64" s="6">
        <v>1</v>
      </c>
      <c r="C64" s="6">
        <v>1</v>
      </c>
      <c r="D64" s="5">
        <v>99.107392537551931</v>
      </c>
      <c r="E64" s="5">
        <v>7.4904122722914662E-4</v>
      </c>
      <c r="F64" s="6">
        <v>0.49967339467317462</v>
      </c>
    </row>
    <row r="65" spans="1:6" x14ac:dyDescent="0.25">
      <c r="A65" s="6" t="s">
        <v>102</v>
      </c>
      <c r="B65" s="6">
        <v>1</v>
      </c>
      <c r="C65" s="6">
        <v>1</v>
      </c>
      <c r="D65" s="5">
        <v>99.994756711409394</v>
      </c>
      <c r="E65" s="5">
        <v>2.2471236816874402E-3</v>
      </c>
      <c r="F65" s="6">
        <v>0.49967630276210029</v>
      </c>
    </row>
    <row r="66" spans="1:6" x14ac:dyDescent="0.25">
      <c r="A66" s="6" t="s">
        <v>22</v>
      </c>
      <c r="B66" s="6">
        <v>1</v>
      </c>
      <c r="C66" s="6">
        <v>1</v>
      </c>
      <c r="D66" s="5">
        <v>97.016568791946312</v>
      </c>
      <c r="E66" s="5">
        <v>9.9872163630552882E-4</v>
      </c>
      <c r="F66" s="6">
        <v>0.4996662861304581</v>
      </c>
    </row>
    <row r="67" spans="1:6" x14ac:dyDescent="0.25">
      <c r="A67" s="6" t="s">
        <v>103</v>
      </c>
      <c r="B67" s="6">
        <v>1</v>
      </c>
      <c r="C67" s="6">
        <v>1</v>
      </c>
      <c r="D67" s="5">
        <v>99.582784036433367</v>
      </c>
      <c r="E67" s="5">
        <v>5.2432885906040271E-3</v>
      </c>
      <c r="F67" s="6">
        <v>0.49967491699648586</v>
      </c>
    </row>
    <row r="68" spans="1:6" x14ac:dyDescent="0.25">
      <c r="A68" s="6" t="s">
        <v>104</v>
      </c>
      <c r="B68" s="6">
        <v>1</v>
      </c>
      <c r="C68" s="6">
        <v>1</v>
      </c>
      <c r="D68" s="5">
        <v>99.108141578779168</v>
      </c>
      <c r="E68" s="5">
        <v>4.9936081815276446E-3</v>
      </c>
      <c r="F68" s="6">
        <v>0.49967334828732196</v>
      </c>
    </row>
    <row r="69" spans="1:6" x14ac:dyDescent="0.25">
      <c r="A69" s="6" t="s">
        <v>105</v>
      </c>
      <c r="B69" s="6">
        <v>4</v>
      </c>
      <c r="C69" s="6">
        <v>1</v>
      </c>
      <c r="D69" s="5">
        <v>99.314876957494405</v>
      </c>
      <c r="E69" s="5">
        <v>0.66015500159795459</v>
      </c>
      <c r="F69" s="6">
        <v>0.49965723149629587</v>
      </c>
    </row>
    <row r="70" spans="1:6" x14ac:dyDescent="0.25">
      <c r="A70" s="6" t="s">
        <v>106</v>
      </c>
      <c r="B70" s="6">
        <v>1</v>
      </c>
      <c r="C70" s="6">
        <v>1</v>
      </c>
      <c r="D70" s="5">
        <v>79.935932007030999</v>
      </c>
      <c r="E70" s="5">
        <v>4.9936081815276441E-4</v>
      </c>
      <c r="F70" s="6">
        <v>0.49959416909823451</v>
      </c>
    </row>
    <row r="71" spans="1:6" x14ac:dyDescent="0.25">
      <c r="A71" s="6" t="s">
        <v>107</v>
      </c>
      <c r="B71" s="6">
        <v>1</v>
      </c>
      <c r="C71" s="6">
        <v>1</v>
      </c>
      <c r="D71" s="5">
        <v>99.929090763822302</v>
      </c>
      <c r="E71" s="5">
        <v>1.7477628635346756E-3</v>
      </c>
      <c r="F71" s="6">
        <v>0.49967609373583816</v>
      </c>
    </row>
    <row r="72" spans="1:6" x14ac:dyDescent="0.25">
      <c r="A72" s="6" t="s">
        <v>108</v>
      </c>
      <c r="B72" s="6">
        <v>6</v>
      </c>
      <c r="C72" s="6">
        <v>0</v>
      </c>
      <c r="D72" s="5">
        <v>58.800485378715237</v>
      </c>
      <c r="E72" s="5">
        <v>4.9936081815276441E-4</v>
      </c>
      <c r="F72" s="6">
        <v>0.49941268486752038</v>
      </c>
    </row>
    <row r="73" spans="1:6" x14ac:dyDescent="0.25">
      <c r="A73" s="6" t="s">
        <v>109</v>
      </c>
      <c r="B73" s="6">
        <v>6</v>
      </c>
      <c r="C73" s="6">
        <v>0</v>
      </c>
      <c r="D73" s="5">
        <v>58.800485378715237</v>
      </c>
      <c r="E73" s="5">
        <v>4.9936081815276441E-4</v>
      </c>
      <c r="F73" s="6">
        <v>0.49941268486752038</v>
      </c>
    </row>
    <row r="74" spans="1:6" x14ac:dyDescent="0.25">
      <c r="A74" s="6" t="s">
        <v>110</v>
      </c>
      <c r="B74" s="6">
        <v>6</v>
      </c>
      <c r="C74" s="6">
        <v>0</v>
      </c>
      <c r="D74" s="5">
        <v>58.800485378715237</v>
      </c>
      <c r="E74" s="5">
        <v>4.9936081815276441E-4</v>
      </c>
      <c r="F74" s="6">
        <v>0.49941268486752038</v>
      </c>
    </row>
    <row r="75" spans="1:6" x14ac:dyDescent="0.25">
      <c r="A75" s="6" t="s">
        <v>111</v>
      </c>
      <c r="B75" s="6">
        <v>1</v>
      </c>
      <c r="C75" s="6">
        <v>1</v>
      </c>
      <c r="D75" s="5">
        <v>99.979775886864815</v>
      </c>
      <c r="E75" s="5">
        <v>1.8726030680728669E-2</v>
      </c>
      <c r="F75" s="6">
        <v>0.49967606735745584</v>
      </c>
    </row>
    <row r="76" spans="1:6" x14ac:dyDescent="0.25">
      <c r="A76" s="6" t="s">
        <v>112</v>
      </c>
      <c r="B76" s="6">
        <v>1</v>
      </c>
      <c r="C76" s="6">
        <v>1</v>
      </c>
      <c r="D76" s="5">
        <v>99.999750319590916</v>
      </c>
      <c r="E76" s="5">
        <v>2.4968040907638221E-4</v>
      </c>
      <c r="F76" s="6">
        <v>0.49967634166858688</v>
      </c>
    </row>
    <row r="77" spans="1:6" x14ac:dyDescent="0.25">
      <c r="A77" s="6" t="s">
        <v>113</v>
      </c>
      <c r="B77" s="6">
        <v>1</v>
      </c>
      <c r="C77" s="6">
        <v>1</v>
      </c>
      <c r="D77" s="5">
        <v>99.999750319590916</v>
      </c>
      <c r="E77" s="5">
        <v>2.4968040907638221E-4</v>
      </c>
      <c r="F77" s="6">
        <v>0.49967634166858688</v>
      </c>
    </row>
    <row r="78" spans="1:6" x14ac:dyDescent="0.25">
      <c r="A78" s="6" t="s">
        <v>114</v>
      </c>
      <c r="B78" s="6">
        <v>1</v>
      </c>
      <c r="C78" s="6">
        <v>1</v>
      </c>
      <c r="D78" s="5">
        <v>99.999750319590916</v>
      </c>
      <c r="E78" s="5">
        <v>2.4968040907638221E-4</v>
      </c>
      <c r="F78" s="6">
        <v>0.49967634166858688</v>
      </c>
    </row>
    <row r="79" spans="1:6" x14ac:dyDescent="0.25">
      <c r="A79" s="6" t="s">
        <v>115</v>
      </c>
      <c r="B79" s="6">
        <v>3</v>
      </c>
      <c r="C79" s="6">
        <v>1</v>
      </c>
      <c r="D79" s="5">
        <v>99.999750319590916</v>
      </c>
      <c r="E79" s="5">
        <v>2.4968040907638221E-4</v>
      </c>
      <c r="F79" s="6">
        <v>0.49967014470708127</v>
      </c>
    </row>
    <row r="80" spans="1:6" x14ac:dyDescent="0.25">
      <c r="A80" s="6" t="s">
        <v>116</v>
      </c>
      <c r="B80" s="6">
        <v>4</v>
      </c>
      <c r="C80" s="6">
        <v>1</v>
      </c>
      <c r="D80" s="5">
        <v>99.929090763822302</v>
      </c>
      <c r="E80" s="5">
        <v>6.8412432086928737E-2</v>
      </c>
      <c r="F80" s="6">
        <v>0.49966613518409148</v>
      </c>
    </row>
    <row r="81" spans="1:6" x14ac:dyDescent="0.25">
      <c r="A81" s="6" t="s">
        <v>117</v>
      </c>
      <c r="B81" s="6">
        <v>4</v>
      </c>
      <c r="C81" s="6">
        <v>1</v>
      </c>
      <c r="D81" s="5">
        <v>99.929090763822302</v>
      </c>
      <c r="E81" s="5">
        <v>4.49424736337488E-2</v>
      </c>
      <c r="F81" s="6">
        <v>0.49966640056085493</v>
      </c>
    </row>
    <row r="82" spans="1:6" x14ac:dyDescent="0.25">
      <c r="A82" s="6" t="s">
        <v>118</v>
      </c>
      <c r="B82" s="6">
        <v>4</v>
      </c>
      <c r="C82" s="6">
        <v>1</v>
      </c>
      <c r="D82" s="5">
        <v>99.929090763822302</v>
      </c>
      <c r="E82" s="5">
        <v>2.6466123362096514E-2</v>
      </c>
      <c r="F82" s="6">
        <v>0.49966660950004632</v>
      </c>
    </row>
    <row r="83" spans="1:6" x14ac:dyDescent="0.25">
      <c r="A83" s="6" t="s">
        <v>119</v>
      </c>
      <c r="B83" s="6">
        <v>4</v>
      </c>
      <c r="C83" s="6">
        <v>1</v>
      </c>
      <c r="D83" s="5">
        <v>99.313878235858098</v>
      </c>
      <c r="E83" s="5">
        <v>0.64941874400767019</v>
      </c>
      <c r="F83" s="6">
        <v>0.49965735031291225</v>
      </c>
    </row>
    <row r="84" spans="1:6" x14ac:dyDescent="0.25">
      <c r="A84" s="6" t="s">
        <v>120</v>
      </c>
      <c r="B84" s="6">
        <v>4</v>
      </c>
      <c r="C84" s="6">
        <v>1</v>
      </c>
      <c r="D84" s="5">
        <v>99.929090763822302</v>
      </c>
      <c r="E84" s="5">
        <v>7.065955576861617E-2</v>
      </c>
      <c r="F84" s="6">
        <v>0.49966610977758741</v>
      </c>
    </row>
    <row r="85" spans="1:6" x14ac:dyDescent="0.25">
      <c r="A85" s="6" t="s">
        <v>121</v>
      </c>
      <c r="B85" s="6">
        <v>1</v>
      </c>
      <c r="C85" s="6">
        <v>1</v>
      </c>
      <c r="D85" s="5">
        <v>99.976779721955893</v>
      </c>
      <c r="E85" s="5">
        <v>3.2458453179929694E-3</v>
      </c>
      <c r="F85" s="6">
        <v>0.49967623271669392</v>
      </c>
    </row>
    <row r="86" spans="1:6" x14ac:dyDescent="0.25">
      <c r="A86" s="6" t="s">
        <v>122</v>
      </c>
      <c r="B86" s="6">
        <v>3</v>
      </c>
      <c r="C86" s="6">
        <v>1</v>
      </c>
      <c r="D86" s="5">
        <v>0</v>
      </c>
      <c r="E86" s="5">
        <v>8.3420721476510078</v>
      </c>
      <c r="F86" s="6">
        <v>0.48627952435766369</v>
      </c>
    </row>
    <row r="87" spans="1:6" x14ac:dyDescent="0.25">
      <c r="A87" s="6" t="s">
        <v>123</v>
      </c>
      <c r="B87" s="6">
        <v>3</v>
      </c>
      <c r="C87" s="6">
        <v>1</v>
      </c>
      <c r="D87" s="5">
        <v>0</v>
      </c>
      <c r="E87" s="5">
        <v>0.64018056887184405</v>
      </c>
      <c r="F87" s="6">
        <v>0.48296284418946189</v>
      </c>
    </row>
    <row r="88" spans="1:6" x14ac:dyDescent="0.25">
      <c r="A88" s="6" t="s">
        <v>21</v>
      </c>
      <c r="B88" s="6">
        <v>2</v>
      </c>
      <c r="C88" s="6">
        <v>1</v>
      </c>
      <c r="D88" s="5">
        <v>0</v>
      </c>
      <c r="E88" s="5">
        <v>4.9936081815276441E-4</v>
      </c>
      <c r="F88" s="6">
        <v>0.48733176048485077</v>
      </c>
    </row>
    <row r="89" spans="1:6" x14ac:dyDescent="0.25">
      <c r="A89" s="6" t="s">
        <v>124</v>
      </c>
      <c r="B89" s="6">
        <v>6</v>
      </c>
      <c r="C89" s="6">
        <v>0</v>
      </c>
      <c r="D89" s="5">
        <v>99.980025567273884</v>
      </c>
      <c r="E89" s="5">
        <v>8.7388143176733782E-3</v>
      </c>
      <c r="F89" s="6">
        <v>0.49966380887657669</v>
      </c>
    </row>
    <row r="90" spans="1:6" x14ac:dyDescent="0.25">
      <c r="A90" s="6" t="s">
        <v>125</v>
      </c>
      <c r="B90" s="6">
        <v>3</v>
      </c>
      <c r="C90" s="6">
        <v>1</v>
      </c>
      <c r="D90" s="5">
        <v>0</v>
      </c>
      <c r="E90" s="5">
        <v>1.4653743208692873</v>
      </c>
      <c r="F90" s="6">
        <v>0.47655928333879893</v>
      </c>
    </row>
    <row r="91" spans="1:6" x14ac:dyDescent="0.25">
      <c r="A91" s="6" t="s">
        <v>126</v>
      </c>
      <c r="B91" s="6">
        <v>2</v>
      </c>
      <c r="C91" s="6">
        <v>1</v>
      </c>
      <c r="D91" s="5">
        <v>0</v>
      </c>
      <c r="E91" s="5">
        <v>4.9936081815276441E-4</v>
      </c>
      <c r="F91" s="6">
        <v>0.48733176048485077</v>
      </c>
    </row>
    <row r="92" spans="1:6" x14ac:dyDescent="0.25">
      <c r="A92" s="6" t="s">
        <v>127</v>
      </c>
      <c r="B92" s="6">
        <v>2</v>
      </c>
      <c r="C92" s="6">
        <v>1</v>
      </c>
      <c r="D92" s="5">
        <v>0</v>
      </c>
      <c r="E92" s="5">
        <v>4.9936081815276441E-4</v>
      </c>
      <c r="F92" s="6">
        <v>0.48733176048485077</v>
      </c>
    </row>
    <row r="93" spans="1:6" x14ac:dyDescent="0.25">
      <c r="A93" s="6" t="s">
        <v>128</v>
      </c>
      <c r="B93" s="6">
        <v>6</v>
      </c>
      <c r="C93" s="6">
        <v>0</v>
      </c>
      <c r="D93" s="5">
        <v>0</v>
      </c>
      <c r="E93" s="5">
        <v>2.4968040907638221E-4</v>
      </c>
      <c r="F93" s="6">
        <v>0.49539197436786686</v>
      </c>
    </row>
    <row r="94" spans="1:6" x14ac:dyDescent="0.25">
      <c r="A94" s="6" t="s">
        <v>129</v>
      </c>
      <c r="B94" s="6">
        <v>1</v>
      </c>
      <c r="C94" s="6">
        <v>1</v>
      </c>
      <c r="D94" s="5">
        <v>0</v>
      </c>
      <c r="E94" s="5">
        <v>4.9936081815276441E-4</v>
      </c>
      <c r="F94" s="6">
        <v>0.48543481741934918</v>
      </c>
    </row>
    <row r="95" spans="1:6" x14ac:dyDescent="0.25">
      <c r="A95" s="6" t="s">
        <v>20</v>
      </c>
      <c r="B95" s="6">
        <v>1</v>
      </c>
      <c r="C95" s="6">
        <v>1</v>
      </c>
      <c r="D95" s="5">
        <v>99.991510866091403</v>
      </c>
      <c r="E95" s="5">
        <v>7.9897730904442306E-3</v>
      </c>
      <c r="F95" s="6">
        <v>0.49967622719445431</v>
      </c>
    </row>
    <row r="96" spans="1:6" x14ac:dyDescent="0.25">
      <c r="A96" s="6" t="s">
        <v>23</v>
      </c>
      <c r="B96" s="6">
        <v>1</v>
      </c>
      <c r="C96" s="6">
        <v>1</v>
      </c>
      <c r="D96" s="5">
        <v>100</v>
      </c>
      <c r="E96" s="5">
        <v>0</v>
      </c>
      <c r="F96" s="6">
        <v>0.49967634530819421</v>
      </c>
    </row>
    <row r="97" spans="1:6" x14ac:dyDescent="0.25">
      <c r="A97" s="6" t="s">
        <v>130</v>
      </c>
      <c r="B97" s="6">
        <v>4</v>
      </c>
      <c r="C97" s="6">
        <v>0</v>
      </c>
      <c r="D97" s="5">
        <v>33.988994087567917</v>
      </c>
      <c r="E97" s="5">
        <v>56.955846516458934</v>
      </c>
      <c r="F97" s="6">
        <v>0.49826354302721793</v>
      </c>
    </row>
    <row r="98" spans="1:6" x14ac:dyDescent="0.25">
      <c r="A98" s="6" t="s">
        <v>131</v>
      </c>
      <c r="B98" s="6">
        <v>4</v>
      </c>
      <c r="C98" s="6">
        <v>1</v>
      </c>
      <c r="D98" s="5">
        <v>48.706156120166192</v>
      </c>
      <c r="E98" s="5">
        <v>42.50584252157239</v>
      </c>
      <c r="F98" s="6">
        <v>0.49844569617221091</v>
      </c>
    </row>
    <row r="99" spans="1:6" x14ac:dyDescent="0.25">
      <c r="A99" s="23" t="s">
        <v>25</v>
      </c>
      <c r="B99" s="23">
        <v>1</v>
      </c>
      <c r="C99" s="23">
        <v>1</v>
      </c>
      <c r="D99" s="28">
        <v>100</v>
      </c>
      <c r="E99" s="28">
        <v>0</v>
      </c>
      <c r="F99" s="6">
        <v>0.49967634530819421</v>
      </c>
    </row>
    <row r="100" spans="1:6" x14ac:dyDescent="0.25">
      <c r="A100" s="6" t="s">
        <v>132</v>
      </c>
      <c r="B100" s="6">
        <v>6</v>
      </c>
      <c r="C100" s="6">
        <v>0</v>
      </c>
      <c r="D100" s="5">
        <v>75.875629194630861</v>
      </c>
      <c r="E100" s="5">
        <v>24.021752157238733</v>
      </c>
      <c r="F100" s="6">
        <v>0.49916442480009648</v>
      </c>
    </row>
    <row r="101" spans="1:6" x14ac:dyDescent="0.25">
      <c r="A101" s="6" t="s">
        <v>133</v>
      </c>
      <c r="B101" s="6">
        <v>6</v>
      </c>
      <c r="C101" s="6">
        <v>0</v>
      </c>
      <c r="D101" s="5">
        <v>85.28608381271971</v>
      </c>
      <c r="E101" s="5">
        <v>4.9936081815276441E-4</v>
      </c>
      <c r="F101" s="6">
        <v>0.49960317134928062</v>
      </c>
    </row>
    <row r="102" spans="1:6" x14ac:dyDescent="0.25">
      <c r="A102" s="6" t="s">
        <v>134</v>
      </c>
      <c r="B102" s="6">
        <v>1</v>
      </c>
      <c r="C102" s="6">
        <v>1</v>
      </c>
      <c r="D102" s="5">
        <v>100</v>
      </c>
      <c r="E102" s="5">
        <v>0</v>
      </c>
      <c r="F102" s="6">
        <v>0.49967634530819421</v>
      </c>
    </row>
    <row r="103" spans="1:6" x14ac:dyDescent="0.25">
      <c r="A103" s="6" t="s">
        <v>135</v>
      </c>
      <c r="B103" s="6">
        <v>6</v>
      </c>
      <c r="C103" s="6">
        <v>0</v>
      </c>
      <c r="D103" s="5">
        <v>0</v>
      </c>
      <c r="E103" s="5">
        <v>4.9936081815276441E-4</v>
      </c>
      <c r="F103" s="6">
        <v>0.4953911554643719</v>
      </c>
    </row>
    <row r="104" spans="1:6" x14ac:dyDescent="0.25">
      <c r="A104" s="6" t="s">
        <v>136</v>
      </c>
      <c r="B104" s="6">
        <v>4</v>
      </c>
      <c r="C104" s="6">
        <v>1</v>
      </c>
      <c r="D104" s="5">
        <v>7.5723074464685212</v>
      </c>
      <c r="E104" s="5">
        <v>5.7925854905720671E-2</v>
      </c>
      <c r="F104" s="6">
        <v>0.49486912626565971</v>
      </c>
    </row>
    <row r="105" spans="1:6" x14ac:dyDescent="0.25">
      <c r="A105" s="6" t="s">
        <v>27</v>
      </c>
      <c r="B105" s="6">
        <v>6</v>
      </c>
      <c r="C105" s="6">
        <v>0</v>
      </c>
      <c r="D105" s="5">
        <v>99.998501917545539</v>
      </c>
      <c r="E105" s="5">
        <v>1.4980824544582932E-3</v>
      </c>
      <c r="F105" s="6">
        <v>0.49966395526430357</v>
      </c>
    </row>
    <row r="106" spans="1:6" x14ac:dyDescent="0.25">
      <c r="A106" s="6" t="s">
        <v>28</v>
      </c>
      <c r="B106" s="6">
        <v>6</v>
      </c>
      <c r="C106" s="6">
        <v>0</v>
      </c>
      <c r="D106" s="5">
        <v>99.998501917545539</v>
      </c>
      <c r="E106" s="5">
        <v>7.4904122722914662E-4</v>
      </c>
      <c r="F106" s="6">
        <v>0.49966396370904437</v>
      </c>
    </row>
    <row r="107" spans="1:6" x14ac:dyDescent="0.25">
      <c r="A107" s="6" t="s">
        <v>137</v>
      </c>
      <c r="B107" s="6">
        <v>2</v>
      </c>
      <c r="C107" s="6">
        <v>1</v>
      </c>
      <c r="D107" s="5">
        <v>0</v>
      </c>
      <c r="E107" s="5">
        <v>4.9936081815276441E-4</v>
      </c>
      <c r="F107" s="6">
        <v>0.48733176048485077</v>
      </c>
    </row>
    <row r="108" spans="1:6" x14ac:dyDescent="0.25">
      <c r="A108" s="6" t="s">
        <v>138</v>
      </c>
      <c r="B108" s="6">
        <v>6</v>
      </c>
      <c r="C108" s="6">
        <v>0</v>
      </c>
      <c r="D108" s="5">
        <v>74.811740971556404</v>
      </c>
      <c r="E108" s="5">
        <v>6.7663390859699593E-2</v>
      </c>
      <c r="F108" s="6">
        <v>0.49954328880784049</v>
      </c>
    </row>
    <row r="109" spans="1:6" x14ac:dyDescent="0.25">
      <c r="A109" s="6" t="s">
        <v>29</v>
      </c>
      <c r="B109" s="6">
        <v>4</v>
      </c>
      <c r="C109" s="6">
        <v>1</v>
      </c>
      <c r="D109" s="5">
        <v>100</v>
      </c>
      <c r="E109" s="5">
        <v>0</v>
      </c>
      <c r="F109" s="6">
        <v>0.49966715330782357</v>
      </c>
    </row>
    <row r="110" spans="1:6" x14ac:dyDescent="0.25">
      <c r="A110" s="6" t="s">
        <v>139</v>
      </c>
      <c r="B110" s="6">
        <v>6</v>
      </c>
      <c r="C110" s="6">
        <v>0</v>
      </c>
      <c r="D110" s="5">
        <v>100</v>
      </c>
      <c r="E110" s="5">
        <v>0</v>
      </c>
      <c r="F110" s="6">
        <v>0.49966397740036822</v>
      </c>
    </row>
    <row r="111" spans="1:6" x14ac:dyDescent="0.25">
      <c r="A111" s="6" t="s">
        <v>140</v>
      </c>
      <c r="B111" s="6">
        <v>2</v>
      </c>
      <c r="C111" s="6">
        <v>1</v>
      </c>
      <c r="D111" s="5">
        <v>98.982552333013743</v>
      </c>
      <c r="E111" s="5">
        <v>4.9936081815276441E-4</v>
      </c>
      <c r="F111" s="6">
        <v>0.49966978567423392</v>
      </c>
    </row>
    <row r="112" spans="1:6" x14ac:dyDescent="0.25">
      <c r="A112" s="6" t="s">
        <v>141</v>
      </c>
      <c r="B112" s="6">
        <v>1</v>
      </c>
      <c r="C112" s="6">
        <v>1</v>
      </c>
      <c r="D112" s="5">
        <v>92.424696388622564</v>
      </c>
      <c r="E112" s="5">
        <v>9.9872163630552891E-3</v>
      </c>
      <c r="F112" s="6">
        <v>0.49964942235466231</v>
      </c>
    </row>
    <row r="113" spans="1:6" x14ac:dyDescent="0.25">
      <c r="A113" s="6" t="s">
        <v>142</v>
      </c>
      <c r="B113" s="6">
        <v>1</v>
      </c>
      <c r="C113" s="6">
        <v>1</v>
      </c>
      <c r="D113" s="5">
        <v>0</v>
      </c>
      <c r="E113" s="5">
        <v>1.54801853627357E-2</v>
      </c>
      <c r="F113" s="6">
        <v>0.48445945540712559</v>
      </c>
    </row>
    <row r="114" spans="1:6" x14ac:dyDescent="0.25">
      <c r="A114" s="6" t="s">
        <v>143</v>
      </c>
      <c r="B114" s="6">
        <v>5</v>
      </c>
      <c r="C114" s="6">
        <v>1</v>
      </c>
      <c r="D114" s="5">
        <v>86.314767098114402</v>
      </c>
      <c r="E114" s="5">
        <v>1.431917146053052</v>
      </c>
      <c r="F114" s="6">
        <v>0.4995868265940655</v>
      </c>
    </row>
    <row r="115" spans="1:6" x14ac:dyDescent="0.25">
      <c r="A115" s="23" t="s">
        <v>144</v>
      </c>
      <c r="B115" s="23">
        <v>6</v>
      </c>
      <c r="C115" s="23">
        <v>0</v>
      </c>
      <c r="D115" s="28">
        <v>0</v>
      </c>
      <c r="E115" s="28">
        <v>2.4968040907638221E-4</v>
      </c>
      <c r="F115" s="6">
        <v>0.49539197436786686</v>
      </c>
    </row>
  </sheetData>
  <mergeCells count="2">
    <mergeCell ref="A1:E1"/>
    <mergeCell ref="F1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Topsis</vt:lpstr>
      <vt:lpstr>Ranking</vt:lpstr>
      <vt:lpstr>Planilha1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Gregory Bueno</cp:lastModifiedBy>
  <cp:lastPrinted>2019-06-30T00:28:35Z</cp:lastPrinted>
  <dcterms:created xsi:type="dcterms:W3CDTF">2019-06-25T02:27:07Z</dcterms:created>
  <dcterms:modified xsi:type="dcterms:W3CDTF">2019-06-30T00:46:17Z</dcterms:modified>
  <cp:category/>
</cp:coreProperties>
</file>