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REGO\Desktop\"/>
    </mc:Choice>
  </mc:AlternateContent>
  <xr:revisionPtr revIDLastSave="0" documentId="13_ncr:1_{6E8CBFBC-5F2E-4B99-84F9-259AE4D90E36}" xr6:coauthVersionLast="43" xr6:coauthVersionMax="43" xr10:uidLastSave="{00000000-0000-0000-0000-000000000000}"/>
  <bookViews>
    <workbookView xWindow="-120" yWindow="-120" windowWidth="29040" windowHeight="15990" activeTab="1" xr2:uid="{00000000-000D-0000-FFFF-FFFF00000000}"/>
  </bookViews>
  <sheets>
    <sheet name="Topsis" sheetId="1" r:id="rId1"/>
    <sheet name="Ranking" sheetId="2" r:id="rId2"/>
  </sheets>
  <definedNames>
    <definedName name="_xlnm._FilterDatabase" localSheetId="1" hidden="1">Ranking!$A$1:$B$1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3" i="2"/>
  <c r="C2" i="2"/>
  <c r="AL4" i="1" l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3" i="1"/>
  <c r="S7" i="1"/>
  <c r="T7" i="1"/>
  <c r="U7" i="1"/>
  <c r="R7" i="1"/>
  <c r="S6" i="1"/>
  <c r="T6" i="1"/>
  <c r="U6" i="1"/>
  <c r="R6" i="1"/>
  <c r="S5" i="1"/>
  <c r="T5" i="1"/>
  <c r="U5" i="1"/>
  <c r="R5" i="1"/>
  <c r="R4" i="1"/>
  <c r="S4" i="1"/>
  <c r="T4" i="1"/>
  <c r="U4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3" i="1"/>
  <c r="H52" i="1"/>
  <c r="I52" i="1"/>
  <c r="J52" i="1"/>
  <c r="G52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3" i="1"/>
  <c r="I3" i="1"/>
  <c r="J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3" i="1"/>
</calcChain>
</file>

<file path=xl/sharedStrings.xml><?xml version="1.0" encoding="utf-8"?>
<sst xmlns="http://schemas.openxmlformats.org/spreadsheetml/2006/main" count="147" uniqueCount="80">
  <si>
    <t>name</t>
  </si>
  <si>
    <t>typevalue</t>
  </si>
  <si>
    <t>usenull</t>
  </si>
  <si>
    <t>percentnull</t>
  </si>
  <si>
    <t>percentunique</t>
  </si>
  <si>
    <t>id</t>
  </si>
  <si>
    <t>logged_user_id</t>
  </si>
  <si>
    <t>requestor</t>
  </si>
  <si>
    <t>maint_subject_id</t>
  </si>
  <si>
    <t>solicitation</t>
  </si>
  <si>
    <t>maint_req_status_id</t>
  </si>
  <si>
    <t>company_id</t>
  </si>
  <si>
    <t>area_id</t>
  </si>
  <si>
    <t>first_loc_id</t>
  </si>
  <si>
    <t>second_loc_id</t>
  </si>
  <si>
    <t>asset_id</t>
  </si>
  <si>
    <t>asset_part_id</t>
  </si>
  <si>
    <t>asset_part_child_id</t>
  </si>
  <si>
    <t>classification</t>
  </si>
  <si>
    <t>security</t>
  </si>
  <si>
    <t>production</t>
  </si>
  <si>
    <t>quality</t>
  </si>
  <si>
    <t>environment</t>
  </si>
  <si>
    <t>created_at</t>
  </si>
  <si>
    <t>updated_at</t>
  </si>
  <si>
    <t>req_number</t>
  </si>
  <si>
    <t>deleted_at</t>
  </si>
  <si>
    <t>is_asset_stopped</t>
  </si>
  <si>
    <t>doc_origin</t>
  </si>
  <si>
    <t>requestor_email</t>
  </si>
  <si>
    <t>origin_doc</t>
  </si>
  <si>
    <t>number_label</t>
  </si>
  <si>
    <t>component_id</t>
  </si>
  <si>
    <t>third_loc_id</t>
  </si>
  <si>
    <t>tag_id</t>
  </si>
  <si>
    <t>is_security_item</t>
  </si>
  <si>
    <t>has_wcm_tag</t>
  </si>
  <si>
    <t>pillar_id</t>
  </si>
  <si>
    <t>requestor_registration</t>
  </si>
  <si>
    <t>requestor_branch_line</t>
  </si>
  <si>
    <t>execute_simple_checklist_activity_id</t>
  </si>
  <si>
    <t>asset_predictive_point_id</t>
  </si>
  <si>
    <t>priority</t>
  </si>
  <si>
    <t>fourth_loc_id</t>
  </si>
  <si>
    <t>maint_req_type_id</t>
  </si>
  <si>
    <t>opened_at</t>
  </si>
  <si>
    <t>executed_at</t>
  </si>
  <si>
    <t>rejected_at</t>
  </si>
  <si>
    <t>id_mobile</t>
  </si>
  <si>
    <t>mobile_uuid</t>
  </si>
  <si>
    <t>custom_number</t>
  </si>
  <si>
    <t>start_asset_stopped</t>
  </si>
  <si>
    <t>cost_center_id</t>
  </si>
  <si>
    <t>Decision Matrix</t>
  </si>
  <si>
    <t>typevalue_quad</t>
  </si>
  <si>
    <t>usenull_quad</t>
  </si>
  <si>
    <t>percentnull_quad</t>
  </si>
  <si>
    <t>percentunique_quad</t>
  </si>
  <si>
    <t>typevalue_norm</t>
  </si>
  <si>
    <t>usenull_norm</t>
  </si>
  <si>
    <t>percentnull_norm</t>
  </si>
  <si>
    <t>percentunique_norm</t>
  </si>
  <si>
    <t>Matriz de Avaliação</t>
  </si>
  <si>
    <t>Decision Matriz</t>
  </si>
  <si>
    <t>Normalização</t>
  </si>
  <si>
    <t>Solução Ideal Positiva e Negativa</t>
  </si>
  <si>
    <t>Max</t>
  </si>
  <si>
    <t>Min</t>
  </si>
  <si>
    <t>Ideal</t>
  </si>
  <si>
    <t>Criteria</t>
  </si>
  <si>
    <t>Positiva</t>
  </si>
  <si>
    <t>Negativa</t>
  </si>
  <si>
    <t>Ideal Solution Si* Positive</t>
  </si>
  <si>
    <t>Si*</t>
  </si>
  <si>
    <t>Si'</t>
  </si>
  <si>
    <t>Ideal Solution Si' Negative</t>
  </si>
  <si>
    <t>Si* + Si'</t>
  </si>
  <si>
    <t>Si'/(Si* + Si')</t>
  </si>
  <si>
    <t>Similiaridade Ranking</t>
  </si>
  <si>
    <t>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</si>
</sst>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0"/>
    <numFmt numFmtId="166" formatCode="0.0000000"/>
    <numFmt numFmtId="167" formatCode="0.00000000"/>
  </numFmts>
  <fonts count="3" x14ac:knownFonts="1">
    <font>
      <sz val="11"/>
      <color rgb="FF000000"/>
      <name val="Calibri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0" fontId="1" fillId="0" borderId="1" xfId="0" applyFont="1" applyBorder="1"/>
    <xf numFmtId="1" fontId="0" fillId="0" borderId="1" xfId="0" applyNumberFormat="1" applyBorder="1"/>
    <xf numFmtId="164" fontId="0" fillId="0" borderId="1" xfId="0" applyNumberFormat="1" applyBorder="1"/>
    <xf numFmtId="0" fontId="0" fillId="0" borderId="1" xfId="0" applyBorder="1"/>
    <xf numFmtId="0" fontId="1" fillId="2" borderId="1" xfId="0" applyFont="1" applyFill="1" applyBorder="1"/>
    <xf numFmtId="1" fontId="0" fillId="2" borderId="1" xfId="0" applyNumberFormat="1" applyFill="1" applyBorder="1"/>
    <xf numFmtId="1" fontId="1" fillId="0" borderId="1" xfId="0" applyNumberFormat="1" applyFont="1" applyBorder="1"/>
    <xf numFmtId="164" fontId="1" fillId="0" borderId="1" xfId="0" applyNumberFormat="1" applyFont="1" applyBorder="1"/>
    <xf numFmtId="164" fontId="1" fillId="0" borderId="1" xfId="0" applyNumberFormat="1" applyFont="1" applyFill="1" applyBorder="1"/>
    <xf numFmtId="0" fontId="1" fillId="0" borderId="1" xfId="0" applyFont="1" applyFill="1" applyBorder="1"/>
    <xf numFmtId="165" fontId="1" fillId="0" borderId="1" xfId="0" applyNumberFormat="1" applyFont="1" applyBorder="1"/>
    <xf numFmtId="165" fontId="0" fillId="0" borderId="1" xfId="0" applyNumberFormat="1" applyBorder="1"/>
    <xf numFmtId="165" fontId="0" fillId="0" borderId="0" xfId="0" applyNumberFormat="1"/>
    <xf numFmtId="166" fontId="1" fillId="0" borderId="1" xfId="0" applyNumberFormat="1" applyFont="1" applyBorder="1"/>
    <xf numFmtId="166" fontId="0" fillId="0" borderId="1" xfId="0" applyNumberFormat="1" applyBorder="1"/>
    <xf numFmtId="166" fontId="0" fillId="0" borderId="0" xfId="0" applyNumberFormat="1"/>
    <xf numFmtId="167" fontId="1" fillId="0" borderId="1" xfId="0" applyNumberFormat="1" applyFont="1" applyBorder="1"/>
    <xf numFmtId="167" fontId="0" fillId="0" borderId="1" xfId="0" applyNumberFormat="1" applyBorder="1"/>
    <xf numFmtId="167" fontId="0" fillId="0" borderId="0" xfId="0" applyNumberFormat="1"/>
    <xf numFmtId="167" fontId="1" fillId="0" borderId="1" xfId="0" applyNumberFormat="1" applyFont="1" applyFill="1" applyBorder="1"/>
    <xf numFmtId="0" fontId="0" fillId="3" borderId="1" xfId="0" applyFill="1" applyBorder="1"/>
    <xf numFmtId="1" fontId="0" fillId="3" borderId="1" xfId="0" applyNumberFormat="1" applyFill="1" applyBorder="1"/>
    <xf numFmtId="164" fontId="0" fillId="3" borderId="1" xfId="0" applyNumberFormat="1" applyFill="1" applyBorder="1"/>
    <xf numFmtId="0" fontId="0" fillId="3" borderId="0" xfId="0" applyFill="1"/>
    <xf numFmtId="167" fontId="0" fillId="3" borderId="0" xfId="0" applyNumberFormat="1" applyFill="1"/>
    <xf numFmtId="165" fontId="0" fillId="3" borderId="0" xfId="0" applyNumberFormat="1" applyFill="1"/>
    <xf numFmtId="166" fontId="0" fillId="3" borderId="0" xfId="0" applyNumberFormat="1" applyFill="1"/>
    <xf numFmtId="167" fontId="0" fillId="3" borderId="1" xfId="0" applyNumberFormat="1" applyFill="1" applyBorder="1"/>
    <xf numFmtId="0" fontId="0" fillId="0" borderId="0" xfId="0" applyBorder="1" applyAlignment="1">
      <alignment horizontal="center"/>
    </xf>
    <xf numFmtId="0" fontId="0" fillId="0" borderId="1" xfId="0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4"/>
  <sheetViews>
    <sheetView zoomScale="25" zoomScaleNormal="25" workbookViewId="0">
      <selection activeCell="N69" sqref="N69"/>
    </sheetView>
  </sheetViews>
  <sheetFormatPr defaultRowHeight="15" x14ac:dyDescent="0.25"/>
  <cols>
    <col min="1" max="1" width="34.85546875" bestFit="1" customWidth="1"/>
    <col min="2" max="2" width="9.85546875" style="2" bestFit="1" customWidth="1"/>
    <col min="3" max="3" width="7.5703125" style="2" bestFit="1" customWidth="1"/>
    <col min="4" max="4" width="11.28515625" style="1" bestFit="1" customWidth="1"/>
    <col min="5" max="5" width="14.28515625" style="1" bestFit="1" customWidth="1"/>
    <col min="6" max="7" width="15.42578125" bestFit="1" customWidth="1"/>
    <col min="8" max="8" width="13.140625" bestFit="1" customWidth="1"/>
    <col min="9" max="9" width="16.85546875" bestFit="1" customWidth="1"/>
    <col min="10" max="10" width="19.85546875" bestFit="1" customWidth="1"/>
    <col min="12" max="12" width="16.5703125" style="1" bestFit="1" customWidth="1"/>
    <col min="13" max="13" width="13.85546875" bestFit="1" customWidth="1"/>
    <col min="14" max="14" width="18" bestFit="1" customWidth="1"/>
    <col min="15" max="15" width="20.85546875" bestFit="1" customWidth="1"/>
    <col min="17" max="17" width="16.7109375" bestFit="1" customWidth="1"/>
    <col min="18" max="18" width="16.7109375" style="22" bestFit="1" customWidth="1"/>
    <col min="19" max="19" width="14" style="16" bestFit="1" customWidth="1"/>
    <col min="20" max="20" width="18.140625" style="19" bestFit="1" customWidth="1"/>
    <col min="21" max="21" width="21.5703125" style="22" bestFit="1" customWidth="1"/>
    <col min="23" max="23" width="17.5703125" bestFit="1" customWidth="1"/>
    <col min="24" max="24" width="14.85546875" bestFit="1" customWidth="1"/>
    <col min="25" max="25" width="19" bestFit="1" customWidth="1"/>
    <col min="26" max="26" width="20.85546875" bestFit="1" customWidth="1"/>
    <col min="27" max="27" width="22.28515625" customWidth="1"/>
    <col min="29" max="29" width="16.7109375" bestFit="1" customWidth="1"/>
    <col min="30" max="30" width="14" bestFit="1" customWidth="1"/>
    <col min="31" max="31" width="21.5703125" bestFit="1" customWidth="1"/>
    <col min="32" max="32" width="22.85546875" bestFit="1" customWidth="1"/>
    <col min="33" max="33" width="16" bestFit="1" customWidth="1"/>
    <col min="35" max="35" width="14.5703125" bestFit="1" customWidth="1"/>
    <col min="36" max="36" width="13.85546875" customWidth="1"/>
    <col min="37" max="37" width="15" bestFit="1" customWidth="1"/>
    <col min="38" max="38" width="13.85546875" bestFit="1" customWidth="1"/>
  </cols>
  <sheetData>
    <row r="1" spans="1:38" x14ac:dyDescent="0.25">
      <c r="A1" s="37" t="s">
        <v>62</v>
      </c>
      <c r="B1" s="38"/>
      <c r="C1" s="38"/>
      <c r="D1" s="38"/>
      <c r="E1" s="38"/>
      <c r="G1" s="34" t="s">
        <v>63</v>
      </c>
      <c r="H1" s="35"/>
      <c r="I1" s="35"/>
      <c r="J1" s="35"/>
      <c r="L1" s="39" t="s">
        <v>64</v>
      </c>
      <c r="M1" s="40"/>
      <c r="N1" s="40"/>
      <c r="O1" s="40"/>
      <c r="R1" s="41" t="s">
        <v>65</v>
      </c>
      <c r="S1" s="42"/>
      <c r="T1" s="42"/>
      <c r="U1" s="42"/>
      <c r="W1" s="35" t="s">
        <v>72</v>
      </c>
      <c r="X1" s="35"/>
      <c r="Y1" s="35"/>
      <c r="Z1" s="36"/>
      <c r="AA1" s="32"/>
      <c r="AC1" s="34" t="s">
        <v>75</v>
      </c>
      <c r="AD1" s="35"/>
      <c r="AE1" s="35"/>
      <c r="AF1" s="36"/>
      <c r="AI1" s="34" t="s">
        <v>78</v>
      </c>
      <c r="AJ1" s="35"/>
      <c r="AK1" s="35"/>
      <c r="AL1" s="36"/>
    </row>
    <row r="2" spans="1:38" x14ac:dyDescent="0.25">
      <c r="A2" s="4" t="s">
        <v>0</v>
      </c>
      <c r="B2" s="5" t="s">
        <v>1</v>
      </c>
      <c r="C2" s="5" t="s">
        <v>2</v>
      </c>
      <c r="D2" s="6" t="s">
        <v>3</v>
      </c>
      <c r="E2" s="6" t="s">
        <v>4</v>
      </c>
      <c r="G2" s="4" t="s">
        <v>54</v>
      </c>
      <c r="H2" s="4" t="s">
        <v>55</v>
      </c>
      <c r="I2" s="4" t="s">
        <v>56</v>
      </c>
      <c r="J2" s="4" t="s">
        <v>57</v>
      </c>
      <c r="L2" s="11" t="s">
        <v>58</v>
      </c>
      <c r="M2" s="10" t="s">
        <v>59</v>
      </c>
      <c r="N2" s="11" t="s">
        <v>60</v>
      </c>
      <c r="O2" s="11" t="s">
        <v>61</v>
      </c>
      <c r="Q2" s="12" t="s">
        <v>69</v>
      </c>
      <c r="R2" s="20" t="s">
        <v>58</v>
      </c>
      <c r="S2" s="14" t="s">
        <v>59</v>
      </c>
      <c r="T2" s="17" t="s">
        <v>60</v>
      </c>
      <c r="U2" s="20" t="s">
        <v>61</v>
      </c>
      <c r="W2" s="20" t="s">
        <v>58</v>
      </c>
      <c r="X2" s="14" t="s">
        <v>59</v>
      </c>
      <c r="Y2" s="17" t="s">
        <v>60</v>
      </c>
      <c r="Z2" s="20" t="s">
        <v>61</v>
      </c>
      <c r="AA2" s="20" t="s">
        <v>73</v>
      </c>
      <c r="AC2" s="20" t="s">
        <v>58</v>
      </c>
      <c r="AD2" s="14" t="s">
        <v>59</v>
      </c>
      <c r="AE2" s="17" t="s">
        <v>60</v>
      </c>
      <c r="AF2" s="20" t="s">
        <v>61</v>
      </c>
      <c r="AG2" s="4" t="s">
        <v>74</v>
      </c>
      <c r="AI2" s="20" t="s">
        <v>73</v>
      </c>
      <c r="AJ2" s="14" t="s">
        <v>74</v>
      </c>
      <c r="AK2" s="17" t="s">
        <v>76</v>
      </c>
      <c r="AL2" s="20" t="s">
        <v>77</v>
      </c>
    </row>
    <row r="3" spans="1:38" x14ac:dyDescent="0.25">
      <c r="A3" s="7" t="s">
        <v>5</v>
      </c>
      <c r="B3" s="5">
        <v>1</v>
      </c>
      <c r="C3" s="5">
        <v>1</v>
      </c>
      <c r="D3" s="6">
        <v>0</v>
      </c>
      <c r="E3" s="6">
        <v>100</v>
      </c>
      <c r="G3" s="5">
        <f>B3^2</f>
        <v>1</v>
      </c>
      <c r="H3" s="5">
        <f t="shared" ref="H3:J3" si="0">C3^2</f>
        <v>1</v>
      </c>
      <c r="I3" s="5">
        <f t="shared" si="0"/>
        <v>0</v>
      </c>
      <c r="J3" s="5">
        <f t="shared" si="0"/>
        <v>10000</v>
      </c>
      <c r="L3" s="6">
        <f>B3/$G$52</f>
        <v>3.6490518258441337E-2</v>
      </c>
      <c r="M3" s="6">
        <f>C3/$H$52</f>
        <v>0.17149858514250882</v>
      </c>
      <c r="N3" s="6">
        <f>D3/$I$52</f>
        <v>0</v>
      </c>
      <c r="O3" s="6">
        <f>E3/$J$52</f>
        <v>0.47662077013418636</v>
      </c>
      <c r="Q3" s="4" t="s">
        <v>68</v>
      </c>
      <c r="R3" s="20" t="s">
        <v>67</v>
      </c>
      <c r="S3" s="14" t="s">
        <v>67</v>
      </c>
      <c r="T3" s="17" t="s">
        <v>67</v>
      </c>
      <c r="U3" s="23" t="s">
        <v>67</v>
      </c>
      <c r="W3" s="21">
        <f>($R$6-B3)^2</f>
        <v>0.92835052140588703</v>
      </c>
      <c r="X3" s="15">
        <f>($S$6-C3)^2</f>
        <v>1</v>
      </c>
      <c r="Y3" s="18">
        <f>($T$6-D3)^2</f>
        <v>0</v>
      </c>
      <c r="Z3" s="21">
        <f>($U$6-E3)^2</f>
        <v>10000</v>
      </c>
      <c r="AA3" s="21">
        <f>SQRT(SUM(W3:Z3))</f>
        <v>100.00964128783488</v>
      </c>
      <c r="AC3" s="21">
        <f>($R$7-B3)^2</f>
        <v>0.61004986611841105</v>
      </c>
      <c r="AD3" s="15">
        <f>($S$7-C3)^2</f>
        <v>0.68641459442086472</v>
      </c>
      <c r="AE3" s="18">
        <f>($T$7-D3)^2</f>
        <v>4.1360741250145404E-2</v>
      </c>
      <c r="AF3" s="21">
        <f>($U$7-E3)^2</f>
        <v>9904.9030133316846</v>
      </c>
      <c r="AG3" s="7">
        <f>SQRT(SUM(AC3:AF3))</f>
        <v>99.530100163385114</v>
      </c>
      <c r="AI3" s="21">
        <f>AA3</f>
        <v>100.00964128783488</v>
      </c>
      <c r="AJ3" s="7">
        <f>AG3</f>
        <v>99.530100163385114</v>
      </c>
      <c r="AK3" s="21">
        <f>SUM(AI3:AJ3)</f>
        <v>199.53974145121998</v>
      </c>
      <c r="AL3" s="7">
        <f>AJ3/AK3</f>
        <v>0.49879838191389314</v>
      </c>
    </row>
    <row r="4" spans="1:38" x14ac:dyDescent="0.25">
      <c r="A4" s="7" t="s">
        <v>6</v>
      </c>
      <c r="B4" s="5">
        <v>1</v>
      </c>
      <c r="C4" s="5">
        <v>1</v>
      </c>
      <c r="D4" s="6">
        <v>0</v>
      </c>
      <c r="E4" s="6">
        <v>0.66274147243443005</v>
      </c>
      <c r="G4" s="5">
        <f t="shared" ref="G4:G50" si="1">B4^2</f>
        <v>1</v>
      </c>
      <c r="H4" s="5">
        <f t="shared" ref="H4:H50" si="2">C4^2</f>
        <v>1</v>
      </c>
      <c r="I4" s="5">
        <f t="shared" ref="I4:I50" si="3">D4^2</f>
        <v>0</v>
      </c>
      <c r="J4" s="5">
        <f t="shared" ref="J4:J50" si="4">E4^2</f>
        <v>0.43922625928455639</v>
      </c>
      <c r="L4" s="6">
        <f t="shared" ref="L4:L50" si="5">B4/$G$52</f>
        <v>3.6490518258441337E-2</v>
      </c>
      <c r="M4" s="6">
        <f t="shared" ref="M4:M50" si="6">C4/$H$52</f>
        <v>0.17149858514250882</v>
      </c>
      <c r="N4" s="6">
        <f t="shared" ref="N4:N50" si="7">D4/$I$52</f>
        <v>0</v>
      </c>
      <c r="O4" s="6">
        <f t="shared" ref="O4:O50" si="8">E4/$J$52</f>
        <v>3.1587635099156268E-3</v>
      </c>
      <c r="Q4" s="4" t="s">
        <v>66</v>
      </c>
      <c r="R4" s="21">
        <f>LARGE(L3:L50,1)</f>
        <v>0.21894310955064802</v>
      </c>
      <c r="S4" s="15">
        <f t="shared" ref="S4:U4" si="9">LARGE(M3:M50,1)</f>
        <v>0.17149858514250882</v>
      </c>
      <c r="T4" s="18">
        <f t="shared" si="9"/>
        <v>0.20337340349747163</v>
      </c>
      <c r="U4" s="21">
        <f t="shared" si="9"/>
        <v>0.47662077013418636</v>
      </c>
      <c r="W4" s="21">
        <f t="shared" ref="W4:W50" si="10">($R$6-B4)^2</f>
        <v>0.92835052140588703</v>
      </c>
      <c r="X4" s="15">
        <f t="shared" ref="X4:X50" si="11">($S$6-C4)^2</f>
        <v>1</v>
      </c>
      <c r="Y4" s="18">
        <f t="shared" ref="Y4:Y50" si="12">($T$6-D4)^2</f>
        <v>0</v>
      </c>
      <c r="Z4" s="21">
        <f t="shared" ref="Z4:Z50" si="13">($U$6-E4)^2</f>
        <v>0.43922625928455639</v>
      </c>
      <c r="AA4" s="21">
        <f t="shared" ref="AA4:AA50" si="14">SQRT(SUM(W4:Z4))</f>
        <v>1.538693205512536</v>
      </c>
      <c r="AC4" s="21">
        <f t="shared" ref="AC4:AC50" si="15">($R$7-B4)^2</f>
        <v>0.61004986611841105</v>
      </c>
      <c r="AD4" s="15">
        <f t="shared" ref="AD4:AD50" si="16">($S$7-C4)^2</f>
        <v>0.68641459442086472</v>
      </c>
      <c r="AE4" s="18">
        <f t="shared" ref="AE4:AE50" si="17">($T$7-D4)^2</f>
        <v>4.1360741250145404E-2</v>
      </c>
      <c r="AF4" s="21">
        <f t="shared" ref="AF4:AF50" si="18">($U$7-E4)^2</f>
        <v>3.4640915824735934E-2</v>
      </c>
      <c r="AG4" s="7">
        <f t="shared" ref="AG4:AG50" si="19">SQRT(SUM(AC4:AF4))</f>
        <v>1.1715229906468576</v>
      </c>
      <c r="AI4" s="21">
        <f t="shared" ref="AI4:AI50" si="20">AA4</f>
        <v>1.538693205512536</v>
      </c>
      <c r="AJ4" s="7">
        <f t="shared" ref="AJ4:AJ50" si="21">AG4</f>
        <v>1.1715229906468576</v>
      </c>
      <c r="AK4" s="21">
        <f t="shared" ref="AK4:AK50" si="22">SUM(AI4:AJ4)</f>
        <v>2.7102161961593936</v>
      </c>
      <c r="AL4" s="7">
        <f t="shared" ref="AL4:AL50" si="23">AJ4/AK4</f>
        <v>0.43226182188232998</v>
      </c>
    </row>
    <row r="5" spans="1:38" x14ac:dyDescent="0.25">
      <c r="A5" s="7" t="s">
        <v>7</v>
      </c>
      <c r="B5" s="5">
        <v>4</v>
      </c>
      <c r="C5" s="5">
        <v>1</v>
      </c>
      <c r="D5" s="6">
        <v>0</v>
      </c>
      <c r="E5" s="6">
        <v>1.1444698554815</v>
      </c>
      <c r="G5" s="5">
        <f t="shared" si="1"/>
        <v>16</v>
      </c>
      <c r="H5" s="5">
        <f t="shared" si="2"/>
        <v>1</v>
      </c>
      <c r="I5" s="5">
        <f t="shared" si="3"/>
        <v>0</v>
      </c>
      <c r="J5" s="5">
        <f t="shared" si="4"/>
        <v>1.3098112501058456</v>
      </c>
      <c r="L5" s="6">
        <f t="shared" si="5"/>
        <v>0.14596207303376535</v>
      </c>
      <c r="M5" s="6">
        <f t="shared" si="6"/>
        <v>0.17149858514250882</v>
      </c>
      <c r="N5" s="6">
        <f t="shared" si="7"/>
        <v>0</v>
      </c>
      <c r="O5" s="6">
        <f t="shared" si="8"/>
        <v>5.4547810391495349E-3</v>
      </c>
      <c r="Q5" s="13" t="s">
        <v>67</v>
      </c>
      <c r="R5" s="21">
        <f>SMALL(L3:L50,1)</f>
        <v>3.6490518258441337E-2</v>
      </c>
      <c r="S5" s="15">
        <f t="shared" ref="S5:U5" si="24">SMALL(M3:M50,1)</f>
        <v>0</v>
      </c>
      <c r="T5" s="18">
        <f t="shared" si="24"/>
        <v>0</v>
      </c>
      <c r="U5" s="21">
        <f t="shared" si="24"/>
        <v>0</v>
      </c>
      <c r="W5" s="21">
        <f t="shared" si="10"/>
        <v>15.70940741185524</v>
      </c>
      <c r="X5" s="15">
        <f t="shared" si="11"/>
        <v>1</v>
      </c>
      <c r="Y5" s="18">
        <f t="shared" si="12"/>
        <v>0</v>
      </c>
      <c r="Z5" s="21">
        <f t="shared" si="13"/>
        <v>1.3098112501058456</v>
      </c>
      <c r="AA5" s="21">
        <f t="shared" si="14"/>
        <v>4.2449050239034891</v>
      </c>
      <c r="AC5" s="21">
        <f t="shared" si="15"/>
        <v>14.296391208814523</v>
      </c>
      <c r="AD5" s="15">
        <f t="shared" si="16"/>
        <v>0.68641459442086472</v>
      </c>
      <c r="AE5" s="18">
        <f t="shared" si="17"/>
        <v>4.1360741250145404E-2</v>
      </c>
      <c r="AF5" s="21">
        <f t="shared" si="18"/>
        <v>0.44602240079924349</v>
      </c>
      <c r="AG5" s="7">
        <f t="shared" si="19"/>
        <v>3.9332161071170213</v>
      </c>
      <c r="AI5" s="21">
        <f t="shared" si="20"/>
        <v>4.2449050239034891</v>
      </c>
      <c r="AJ5" s="7">
        <f t="shared" si="21"/>
        <v>3.9332161071170213</v>
      </c>
      <c r="AK5" s="21">
        <f t="shared" si="22"/>
        <v>8.1781211310205109</v>
      </c>
      <c r="AL5" s="7">
        <f t="shared" si="23"/>
        <v>0.48094373317581479</v>
      </c>
    </row>
    <row r="6" spans="1:38" x14ac:dyDescent="0.25">
      <c r="A6" s="7" t="s">
        <v>8</v>
      </c>
      <c r="B6" s="5">
        <v>1</v>
      </c>
      <c r="C6" s="5">
        <v>1</v>
      </c>
      <c r="D6" s="6">
        <v>0</v>
      </c>
      <c r="E6" s="6">
        <v>2.5302904968127999E-2</v>
      </c>
      <c r="G6" s="5">
        <f t="shared" si="1"/>
        <v>1</v>
      </c>
      <c r="H6" s="5">
        <f t="shared" si="2"/>
        <v>1</v>
      </c>
      <c r="I6" s="5">
        <f t="shared" si="3"/>
        <v>0</v>
      </c>
      <c r="J6" s="5">
        <f t="shared" si="4"/>
        <v>6.4023699982611662E-4</v>
      </c>
      <c r="L6" s="6">
        <f t="shared" si="5"/>
        <v>3.6490518258441337E-2</v>
      </c>
      <c r="M6" s="6">
        <f t="shared" si="6"/>
        <v>0.17149858514250882</v>
      </c>
      <c r="N6" s="6">
        <f t="shared" si="7"/>
        <v>0</v>
      </c>
      <c r="O6" s="6">
        <f t="shared" si="8"/>
        <v>1.2059890052541297E-4</v>
      </c>
      <c r="Q6" s="13" t="s">
        <v>70</v>
      </c>
      <c r="R6" s="21">
        <f>R5</f>
        <v>3.6490518258441337E-2</v>
      </c>
      <c r="S6" s="15">
        <f t="shared" ref="S6:U6" si="25">S5</f>
        <v>0</v>
      </c>
      <c r="T6" s="18">
        <f t="shared" si="25"/>
        <v>0</v>
      </c>
      <c r="U6" s="21">
        <f t="shared" si="25"/>
        <v>0</v>
      </c>
      <c r="W6" s="21">
        <f t="shared" si="10"/>
        <v>0.92835052140588703</v>
      </c>
      <c r="X6" s="15">
        <f t="shared" si="11"/>
        <v>1</v>
      </c>
      <c r="Y6" s="18">
        <f t="shared" si="12"/>
        <v>0</v>
      </c>
      <c r="Z6" s="21">
        <f t="shared" si="13"/>
        <v>6.4023699982611662E-4</v>
      </c>
      <c r="AA6" s="21">
        <f t="shared" si="14"/>
        <v>1.3888811174487588</v>
      </c>
      <c r="AC6" s="21">
        <f t="shared" si="15"/>
        <v>0.61004986611841105</v>
      </c>
      <c r="AD6" s="15">
        <f t="shared" si="16"/>
        <v>0.68641459442086472</v>
      </c>
      <c r="AE6" s="18">
        <f t="shared" si="17"/>
        <v>4.1360741250145404E-2</v>
      </c>
      <c r="AF6" s="21">
        <f t="shared" si="18"/>
        <v>0.20368781541804845</v>
      </c>
      <c r="AG6" s="7">
        <f t="shared" si="19"/>
        <v>1.2415768269452638</v>
      </c>
      <c r="AI6" s="21">
        <f t="shared" si="20"/>
        <v>1.3888811174487588</v>
      </c>
      <c r="AJ6" s="7">
        <f t="shared" si="21"/>
        <v>1.2415768269452638</v>
      </c>
      <c r="AK6" s="21">
        <f t="shared" si="22"/>
        <v>2.6304579443940224</v>
      </c>
      <c r="AL6" s="7">
        <f t="shared" si="23"/>
        <v>0.47200025744235397</v>
      </c>
    </row>
    <row r="7" spans="1:38" x14ac:dyDescent="0.25">
      <c r="A7" s="7" t="s">
        <v>9</v>
      </c>
      <c r="B7" s="5">
        <v>4</v>
      </c>
      <c r="C7" s="5">
        <v>1</v>
      </c>
      <c r="D7" s="6">
        <v>0</v>
      </c>
      <c r="E7" s="6">
        <v>77.660454479101006</v>
      </c>
      <c r="G7" s="5">
        <f t="shared" si="1"/>
        <v>16</v>
      </c>
      <c r="H7" s="5">
        <f t="shared" si="2"/>
        <v>1</v>
      </c>
      <c r="I7" s="5">
        <f t="shared" si="3"/>
        <v>0</v>
      </c>
      <c r="J7" s="5">
        <f t="shared" si="4"/>
        <v>6031.1461899005199</v>
      </c>
      <c r="L7" s="6">
        <f t="shared" si="5"/>
        <v>0.14596207303376535</v>
      </c>
      <c r="M7" s="6">
        <f t="shared" si="6"/>
        <v>0.17149858514250882</v>
      </c>
      <c r="N7" s="6">
        <f t="shared" si="7"/>
        <v>0</v>
      </c>
      <c r="O7" s="6">
        <f t="shared" si="8"/>
        <v>0.37014585622800045</v>
      </c>
      <c r="Q7" s="13" t="s">
        <v>71</v>
      </c>
      <c r="R7" s="21">
        <f>R4</f>
        <v>0.21894310955064802</v>
      </c>
      <c r="S7" s="21">
        <f t="shared" ref="S7:U7" si="26">S4</f>
        <v>0.17149858514250882</v>
      </c>
      <c r="T7" s="21">
        <f t="shared" si="26"/>
        <v>0.20337340349747163</v>
      </c>
      <c r="U7" s="21">
        <f t="shared" si="26"/>
        <v>0.47662077013418636</v>
      </c>
      <c r="W7" s="21">
        <f t="shared" si="10"/>
        <v>15.70940741185524</v>
      </c>
      <c r="X7" s="15">
        <f t="shared" si="11"/>
        <v>1</v>
      </c>
      <c r="Y7" s="18">
        <f t="shared" si="12"/>
        <v>0</v>
      </c>
      <c r="Z7" s="21">
        <f t="shared" si="13"/>
        <v>6031.1461899005199</v>
      </c>
      <c r="AA7" s="21">
        <f t="shared" si="14"/>
        <v>77.767959966250714</v>
      </c>
      <c r="AC7" s="21">
        <f t="shared" si="15"/>
        <v>14.296391208814523</v>
      </c>
      <c r="AD7" s="15">
        <f t="shared" si="16"/>
        <v>0.68641459442086472</v>
      </c>
      <c r="AE7" s="18">
        <f t="shared" si="17"/>
        <v>4.1360741250145404E-2</v>
      </c>
      <c r="AF7" s="21">
        <f t="shared" si="18"/>
        <v>5957.3441860134417</v>
      </c>
      <c r="AG7" s="7">
        <f t="shared" si="19"/>
        <v>77.281099581708375</v>
      </c>
      <c r="AI7" s="21">
        <f t="shared" si="20"/>
        <v>77.767959966250714</v>
      </c>
      <c r="AJ7" s="7">
        <f t="shared" si="21"/>
        <v>77.281099581708375</v>
      </c>
      <c r="AK7" s="21">
        <f t="shared" si="22"/>
        <v>155.04905954795908</v>
      </c>
      <c r="AL7" s="7">
        <f t="shared" si="23"/>
        <v>0.49842997956272111</v>
      </c>
    </row>
    <row r="8" spans="1:38" x14ac:dyDescent="0.25">
      <c r="A8" s="7" t="s">
        <v>10</v>
      </c>
      <c r="B8" s="5">
        <v>1</v>
      </c>
      <c r="C8" s="5">
        <v>1</v>
      </c>
      <c r="D8" s="6">
        <v>0</v>
      </c>
      <c r="E8" s="6">
        <v>7.7855092209625004E-3</v>
      </c>
      <c r="G8" s="5">
        <f t="shared" si="1"/>
        <v>1</v>
      </c>
      <c r="H8" s="5">
        <f t="shared" si="2"/>
        <v>1</v>
      </c>
      <c r="I8" s="5">
        <f t="shared" si="3"/>
        <v>0</v>
      </c>
      <c r="J8" s="5">
        <f t="shared" si="4"/>
        <v>6.0614153829692121E-5</v>
      </c>
      <c r="L8" s="6">
        <f t="shared" si="5"/>
        <v>3.6490518258441337E-2</v>
      </c>
      <c r="M8" s="6">
        <f t="shared" si="6"/>
        <v>0.17149858514250882</v>
      </c>
      <c r="N8" s="6">
        <f t="shared" si="7"/>
        <v>0</v>
      </c>
      <c r="O8" s="6">
        <f t="shared" si="8"/>
        <v>3.7107354007819562E-5</v>
      </c>
      <c r="W8" s="21">
        <f t="shared" si="10"/>
        <v>0.92835052140588703</v>
      </c>
      <c r="X8" s="15">
        <f t="shared" si="11"/>
        <v>1</v>
      </c>
      <c r="Y8" s="18">
        <f t="shared" si="12"/>
        <v>0</v>
      </c>
      <c r="Z8" s="21">
        <f t="shared" si="13"/>
        <v>6.0614153829692121E-5</v>
      </c>
      <c r="AA8" s="21">
        <f t="shared" si="14"/>
        <v>1.3886724363793344</v>
      </c>
      <c r="AC8" s="21">
        <f t="shared" si="15"/>
        <v>0.61004986611841105</v>
      </c>
      <c r="AD8" s="15">
        <f t="shared" si="16"/>
        <v>0.68641459442086472</v>
      </c>
      <c r="AE8" s="18">
        <f t="shared" si="17"/>
        <v>4.1360741250145404E-2</v>
      </c>
      <c r="AF8" s="21">
        <f t="shared" si="18"/>
        <v>0.21980650187557069</v>
      </c>
      <c r="AG8" s="7">
        <f t="shared" si="19"/>
        <v>1.248051162278611</v>
      </c>
      <c r="AI8" s="21">
        <f t="shared" si="20"/>
        <v>1.3886724363793344</v>
      </c>
      <c r="AJ8" s="7">
        <f t="shared" si="21"/>
        <v>1.248051162278611</v>
      </c>
      <c r="AK8" s="21">
        <f t="shared" si="22"/>
        <v>2.6367235986579454</v>
      </c>
      <c r="AL8" s="7">
        <f t="shared" si="23"/>
        <v>0.47333408891013501</v>
      </c>
    </row>
    <row r="9" spans="1:38" x14ac:dyDescent="0.25">
      <c r="A9" s="7" t="s">
        <v>11</v>
      </c>
      <c r="B9" s="5">
        <v>1</v>
      </c>
      <c r="C9" s="5">
        <v>1</v>
      </c>
      <c r="D9" s="6">
        <v>0</v>
      </c>
      <c r="E9" s="6">
        <v>9.7318865262030995E-4</v>
      </c>
      <c r="G9" s="5">
        <f t="shared" si="1"/>
        <v>1</v>
      </c>
      <c r="H9" s="5">
        <f t="shared" si="2"/>
        <v>1</v>
      </c>
      <c r="I9" s="5">
        <f t="shared" si="3"/>
        <v>0</v>
      </c>
      <c r="J9" s="5">
        <f t="shared" si="4"/>
        <v>9.470961535889343E-7</v>
      </c>
      <c r="L9" s="6">
        <f t="shared" si="5"/>
        <v>3.6490518258441337E-2</v>
      </c>
      <c r="M9" s="6">
        <f t="shared" si="6"/>
        <v>0.17149858514250882</v>
      </c>
      <c r="N9" s="6">
        <f t="shared" si="7"/>
        <v>0</v>
      </c>
      <c r="O9" s="6">
        <f t="shared" si="8"/>
        <v>4.6384192509774325E-6</v>
      </c>
      <c r="W9" s="21">
        <f t="shared" si="10"/>
        <v>0.92835052140588703</v>
      </c>
      <c r="X9" s="15">
        <f t="shared" si="11"/>
        <v>1</v>
      </c>
      <c r="Y9" s="18">
        <f t="shared" si="12"/>
        <v>0</v>
      </c>
      <c r="Z9" s="21">
        <f t="shared" si="13"/>
        <v>9.470961535889343E-7</v>
      </c>
      <c r="AA9" s="21">
        <f t="shared" si="14"/>
        <v>1.3886509527242763</v>
      </c>
      <c r="AC9" s="21">
        <f t="shared" si="15"/>
        <v>0.61004986611841105</v>
      </c>
      <c r="AD9" s="15">
        <f t="shared" si="16"/>
        <v>0.68641459442086472</v>
      </c>
      <c r="AE9" s="18">
        <f t="shared" si="17"/>
        <v>4.1360741250145404E-2</v>
      </c>
      <c r="AF9" s="21">
        <f t="shared" si="18"/>
        <v>0.22624062176926302</v>
      </c>
      <c r="AG9" s="7">
        <f t="shared" si="19"/>
        <v>1.2506261725866303</v>
      </c>
      <c r="AI9" s="21">
        <f t="shared" si="20"/>
        <v>1.3886509527242763</v>
      </c>
      <c r="AJ9" s="7">
        <f t="shared" si="21"/>
        <v>1.2506261725866303</v>
      </c>
      <c r="AK9" s="21">
        <f t="shared" si="22"/>
        <v>2.6392771253109064</v>
      </c>
      <c r="AL9" s="7">
        <f t="shared" si="23"/>
        <v>0.47385178335121092</v>
      </c>
    </row>
    <row r="10" spans="1:38" x14ac:dyDescent="0.25">
      <c r="A10" s="7" t="s">
        <v>12</v>
      </c>
      <c r="B10" s="5">
        <v>1</v>
      </c>
      <c r="C10" s="5">
        <v>1</v>
      </c>
      <c r="D10" s="6">
        <v>0</v>
      </c>
      <c r="E10" s="6">
        <v>9.7318865262031005E-3</v>
      </c>
      <c r="G10" s="5">
        <f t="shared" si="1"/>
        <v>1</v>
      </c>
      <c r="H10" s="5">
        <f t="shared" si="2"/>
        <v>1</v>
      </c>
      <c r="I10" s="5">
        <f t="shared" si="3"/>
        <v>0</v>
      </c>
      <c r="J10" s="5">
        <f t="shared" si="4"/>
        <v>9.4709615358893457E-5</v>
      </c>
      <c r="L10" s="6">
        <f t="shared" si="5"/>
        <v>3.6490518258441337E-2</v>
      </c>
      <c r="M10" s="6">
        <f t="shared" si="6"/>
        <v>0.17149858514250882</v>
      </c>
      <c r="N10" s="6">
        <f t="shared" si="7"/>
        <v>0</v>
      </c>
      <c r="O10" s="6">
        <f t="shared" si="8"/>
        <v>4.6384192509774332E-5</v>
      </c>
      <c r="W10" s="21">
        <f t="shared" si="10"/>
        <v>0.92835052140588703</v>
      </c>
      <c r="X10" s="15">
        <f t="shared" si="11"/>
        <v>1</v>
      </c>
      <c r="Y10" s="18">
        <f t="shared" si="12"/>
        <v>0</v>
      </c>
      <c r="Z10" s="21">
        <f t="shared" si="13"/>
        <v>9.4709615358893457E-5</v>
      </c>
      <c r="AA10" s="21">
        <f t="shared" si="14"/>
        <v>1.3886847126044291</v>
      </c>
      <c r="AC10" s="21">
        <f t="shared" si="15"/>
        <v>0.61004986611841105</v>
      </c>
      <c r="AD10" s="15">
        <f t="shared" si="16"/>
        <v>0.68641459442086472</v>
      </c>
      <c r="AE10" s="18">
        <f t="shared" si="17"/>
        <v>4.1360741250145404E-2</v>
      </c>
      <c r="AF10" s="21">
        <f t="shared" si="18"/>
        <v>0.21798522963670894</v>
      </c>
      <c r="AG10" s="7">
        <f t="shared" si="19"/>
        <v>1.2473213024021237</v>
      </c>
      <c r="AI10" s="21">
        <f t="shared" si="20"/>
        <v>1.3886847126044291</v>
      </c>
      <c r="AJ10" s="7">
        <f t="shared" si="21"/>
        <v>1.2473213024021237</v>
      </c>
      <c r="AK10" s="21">
        <f t="shared" si="22"/>
        <v>2.6360060150065525</v>
      </c>
      <c r="AL10" s="7">
        <f t="shared" si="23"/>
        <v>0.47318606076815917</v>
      </c>
    </row>
    <row r="11" spans="1:38" x14ac:dyDescent="0.25">
      <c r="A11" s="7" t="s">
        <v>13</v>
      </c>
      <c r="B11" s="5">
        <v>1</v>
      </c>
      <c r="C11" s="5">
        <v>1</v>
      </c>
      <c r="D11" s="6">
        <v>0</v>
      </c>
      <c r="E11" s="6">
        <v>9.9265242567271997E-2</v>
      </c>
      <c r="G11" s="5">
        <f t="shared" si="1"/>
        <v>1</v>
      </c>
      <c r="H11" s="5">
        <f t="shared" si="2"/>
        <v>1</v>
      </c>
      <c r="I11" s="5">
        <f t="shared" si="3"/>
        <v>0</v>
      </c>
      <c r="J11" s="5">
        <f t="shared" si="4"/>
        <v>9.8535883819393481E-3</v>
      </c>
      <c r="L11" s="6">
        <f t="shared" si="5"/>
        <v>3.6490518258441337E-2</v>
      </c>
      <c r="M11" s="6">
        <f t="shared" si="6"/>
        <v>0.17149858514250882</v>
      </c>
      <c r="N11" s="6">
        <f t="shared" si="7"/>
        <v>0</v>
      </c>
      <c r="O11" s="6">
        <f t="shared" si="8"/>
        <v>4.7311876359969998E-4</v>
      </c>
      <c r="W11" s="21">
        <f t="shared" si="10"/>
        <v>0.92835052140588703</v>
      </c>
      <c r="X11" s="15">
        <f t="shared" si="11"/>
        <v>1</v>
      </c>
      <c r="Y11" s="18">
        <f t="shared" si="12"/>
        <v>0</v>
      </c>
      <c r="Z11" s="21">
        <f t="shared" si="13"/>
        <v>9.8535883819393481E-3</v>
      </c>
      <c r="AA11" s="21">
        <f t="shared" si="14"/>
        <v>1.3921939914350392</v>
      </c>
      <c r="AC11" s="21">
        <f t="shared" si="15"/>
        <v>0.61004986611841105</v>
      </c>
      <c r="AD11" s="15">
        <f t="shared" si="16"/>
        <v>0.68641459442086472</v>
      </c>
      <c r="AE11" s="18">
        <f t="shared" si="17"/>
        <v>4.1360741250145404E-2</v>
      </c>
      <c r="AF11" s="21">
        <f t="shared" si="18"/>
        <v>0.14239719418530428</v>
      </c>
      <c r="AG11" s="7">
        <f t="shared" si="19"/>
        <v>1.2166439068086954</v>
      </c>
      <c r="AI11" s="21">
        <f t="shared" si="20"/>
        <v>1.3921939914350392</v>
      </c>
      <c r="AJ11" s="7">
        <f t="shared" si="21"/>
        <v>1.2166439068086954</v>
      </c>
      <c r="AK11" s="21">
        <f t="shared" si="22"/>
        <v>2.6088378982437348</v>
      </c>
      <c r="AL11" s="7">
        <f t="shared" si="23"/>
        <v>0.46635473504418884</v>
      </c>
    </row>
    <row r="12" spans="1:38" x14ac:dyDescent="0.25">
      <c r="A12" s="7" t="s">
        <v>14</v>
      </c>
      <c r="B12" s="5">
        <v>1</v>
      </c>
      <c r="C12" s="5">
        <v>1</v>
      </c>
      <c r="D12" s="6">
        <v>0.48270157169966998</v>
      </c>
      <c r="E12" s="6">
        <v>0.39024864970074002</v>
      </c>
      <c r="G12" s="5">
        <f t="shared" si="1"/>
        <v>1</v>
      </c>
      <c r="H12" s="5">
        <f t="shared" si="2"/>
        <v>1</v>
      </c>
      <c r="I12" s="5">
        <f t="shared" si="3"/>
        <v>0.23300080732133163</v>
      </c>
      <c r="J12" s="5">
        <f t="shared" si="4"/>
        <v>0.1522940085932509</v>
      </c>
      <c r="L12" s="6">
        <f t="shared" si="5"/>
        <v>3.6490518258441337E-2</v>
      </c>
      <c r="M12" s="6">
        <f t="shared" si="6"/>
        <v>0.17149858514250882</v>
      </c>
      <c r="N12" s="6">
        <f t="shared" si="7"/>
        <v>9.8168661510140715E-4</v>
      </c>
      <c r="O12" s="6">
        <f t="shared" si="8"/>
        <v>1.8600061196419302E-3</v>
      </c>
      <c r="W12" s="21">
        <f t="shared" si="10"/>
        <v>0.92835052140588703</v>
      </c>
      <c r="X12" s="15">
        <f t="shared" si="11"/>
        <v>1</v>
      </c>
      <c r="Y12" s="18">
        <f t="shared" si="12"/>
        <v>0.23300080732133163</v>
      </c>
      <c r="Z12" s="21">
        <f t="shared" si="13"/>
        <v>0.1522940085932509</v>
      </c>
      <c r="AA12" s="21">
        <f t="shared" si="14"/>
        <v>1.5210671705485164</v>
      </c>
      <c r="AC12" s="21">
        <f t="shared" si="15"/>
        <v>0.61004986611841105</v>
      </c>
      <c r="AD12" s="15">
        <f t="shared" si="16"/>
        <v>0.68641459442086472</v>
      </c>
      <c r="AE12" s="18">
        <f t="shared" si="17"/>
        <v>7.802422555119562E-2</v>
      </c>
      <c r="AF12" s="21">
        <f t="shared" si="18"/>
        <v>7.4601431881697574E-3</v>
      </c>
      <c r="AG12" s="7">
        <f t="shared" si="19"/>
        <v>1.1755631966332738</v>
      </c>
      <c r="AI12" s="21">
        <f t="shared" si="20"/>
        <v>1.5210671705485164</v>
      </c>
      <c r="AJ12" s="7">
        <f t="shared" si="21"/>
        <v>1.1755631966332738</v>
      </c>
      <c r="AK12" s="21">
        <f t="shared" si="22"/>
        <v>2.6966303671817902</v>
      </c>
      <c r="AL12" s="7">
        <f t="shared" si="23"/>
        <v>0.43593783224426047</v>
      </c>
    </row>
    <row r="13" spans="1:38" x14ac:dyDescent="0.25">
      <c r="A13" s="7" t="s">
        <v>15</v>
      </c>
      <c r="B13" s="5">
        <v>1</v>
      </c>
      <c r="C13" s="5">
        <v>1</v>
      </c>
      <c r="D13" s="6">
        <v>3.8927546104811999E-3</v>
      </c>
      <c r="E13" s="6">
        <v>5.2824680064229996</v>
      </c>
      <c r="G13" s="5">
        <f t="shared" si="1"/>
        <v>1</v>
      </c>
      <c r="H13" s="5">
        <f t="shared" si="2"/>
        <v>1</v>
      </c>
      <c r="I13" s="5">
        <f t="shared" si="3"/>
        <v>1.5153538457422639E-5</v>
      </c>
      <c r="J13" s="5">
        <f t="shared" si="4"/>
        <v>27.904468238882579</v>
      </c>
      <c r="L13" s="6">
        <f t="shared" si="5"/>
        <v>3.6490518258441337E-2</v>
      </c>
      <c r="M13" s="6">
        <f t="shared" si="6"/>
        <v>0.17149858514250882</v>
      </c>
      <c r="N13" s="6">
        <f t="shared" si="7"/>
        <v>7.9168275411403601E-6</v>
      </c>
      <c r="O13" s="6">
        <f t="shared" si="8"/>
        <v>2.5177339694305301E-2</v>
      </c>
      <c r="W13" s="21">
        <f t="shared" si="10"/>
        <v>0.92835052140588703</v>
      </c>
      <c r="X13" s="15">
        <f t="shared" si="11"/>
        <v>1</v>
      </c>
      <c r="Y13" s="18">
        <f t="shared" si="12"/>
        <v>1.5153538457422639E-5</v>
      </c>
      <c r="Z13" s="21">
        <f t="shared" si="13"/>
        <v>27.904468238882579</v>
      </c>
      <c r="AA13" s="21">
        <f t="shared" si="14"/>
        <v>5.4619441514745395</v>
      </c>
      <c r="AC13" s="21">
        <f t="shared" si="15"/>
        <v>0.61004986611841105</v>
      </c>
      <c r="AD13" s="15">
        <f t="shared" si="16"/>
        <v>0.68641459442086472</v>
      </c>
      <c r="AE13" s="18">
        <f t="shared" si="17"/>
        <v>3.9792529280374758E-2</v>
      </c>
      <c r="AF13" s="21">
        <f t="shared" si="18"/>
        <v>23.096167658544825</v>
      </c>
      <c r="AG13" s="7">
        <f t="shared" si="19"/>
        <v>4.942916613535421</v>
      </c>
      <c r="AI13" s="21">
        <f t="shared" si="20"/>
        <v>5.4619441514745395</v>
      </c>
      <c r="AJ13" s="7">
        <f t="shared" si="21"/>
        <v>4.942916613535421</v>
      </c>
      <c r="AK13" s="21">
        <f t="shared" si="22"/>
        <v>10.40486076500996</v>
      </c>
      <c r="AL13" s="7">
        <f t="shared" si="23"/>
        <v>0.47505841021513073</v>
      </c>
    </row>
    <row r="14" spans="1:38" x14ac:dyDescent="0.25">
      <c r="A14" s="7" t="s">
        <v>16</v>
      </c>
      <c r="B14" s="5">
        <v>1</v>
      </c>
      <c r="C14" s="5">
        <v>1</v>
      </c>
      <c r="D14" s="6">
        <v>92.859714855725002</v>
      </c>
      <c r="E14" s="6">
        <v>2.358036105299</v>
      </c>
      <c r="G14" s="5">
        <f t="shared" si="1"/>
        <v>1</v>
      </c>
      <c r="H14" s="5">
        <f t="shared" si="2"/>
        <v>1</v>
      </c>
      <c r="I14" s="5">
        <f t="shared" si="3"/>
        <v>8622.9266430865555</v>
      </c>
      <c r="J14" s="5">
        <f t="shared" si="4"/>
        <v>5.5603342738936767</v>
      </c>
      <c r="L14" s="6">
        <f t="shared" si="5"/>
        <v>3.6490518258441337E-2</v>
      </c>
      <c r="M14" s="6">
        <f t="shared" si="6"/>
        <v>0.17149858514250882</v>
      </c>
      <c r="N14" s="6">
        <f t="shared" si="7"/>
        <v>0.18885196258013523</v>
      </c>
      <c r="O14" s="6">
        <f t="shared" si="8"/>
        <v>1.1238889845118267E-2</v>
      </c>
      <c r="W14" s="21">
        <f t="shared" si="10"/>
        <v>0.92835052140588703</v>
      </c>
      <c r="X14" s="15">
        <f t="shared" si="11"/>
        <v>1</v>
      </c>
      <c r="Y14" s="18">
        <f t="shared" si="12"/>
        <v>8622.9266430865555</v>
      </c>
      <c r="Z14" s="21">
        <f t="shared" si="13"/>
        <v>5.5603342738936767</v>
      </c>
      <c r="AA14" s="21">
        <f t="shared" si="14"/>
        <v>92.900028675355401</v>
      </c>
      <c r="AC14" s="21">
        <f t="shared" si="15"/>
        <v>0.61004986611841105</v>
      </c>
      <c r="AD14" s="15">
        <f t="shared" si="16"/>
        <v>0.68641459442086472</v>
      </c>
      <c r="AE14" s="18">
        <f t="shared" si="17"/>
        <v>8585.197611311778</v>
      </c>
      <c r="AF14" s="21">
        <f t="shared" si="18"/>
        <v>3.5397236633933282</v>
      </c>
      <c r="AG14" s="7">
        <f t="shared" si="19"/>
        <v>92.682435226075654</v>
      </c>
      <c r="AI14" s="21">
        <f t="shared" si="20"/>
        <v>92.900028675355401</v>
      </c>
      <c r="AJ14" s="7">
        <f t="shared" si="21"/>
        <v>92.682435226075654</v>
      </c>
      <c r="AK14" s="21">
        <f t="shared" si="22"/>
        <v>185.58246390143105</v>
      </c>
      <c r="AL14" s="7">
        <f t="shared" si="23"/>
        <v>0.49941375536054067</v>
      </c>
    </row>
    <row r="15" spans="1:38" x14ac:dyDescent="0.25">
      <c r="A15" s="7" t="s">
        <v>17</v>
      </c>
      <c r="B15" s="5">
        <v>1</v>
      </c>
      <c r="C15" s="5">
        <v>1</v>
      </c>
      <c r="D15" s="6">
        <v>99.147486740304998</v>
      </c>
      <c r="E15" s="6">
        <v>0.51384360858351996</v>
      </c>
      <c r="G15" s="5">
        <f t="shared" si="1"/>
        <v>1</v>
      </c>
      <c r="H15" s="5">
        <f t="shared" si="2"/>
        <v>1</v>
      </c>
      <c r="I15" s="5">
        <f t="shared" si="3"/>
        <v>9830.2241269189562</v>
      </c>
      <c r="J15" s="5">
        <f t="shared" si="4"/>
        <v>0.26403525408213369</v>
      </c>
      <c r="L15" s="6">
        <f t="shared" si="5"/>
        <v>3.6490518258441337E-2</v>
      </c>
      <c r="M15" s="6">
        <f t="shared" si="6"/>
        <v>0.17149858514250882</v>
      </c>
      <c r="N15" s="6">
        <f t="shared" si="7"/>
        <v>0.20163961826596266</v>
      </c>
      <c r="O15" s="6">
        <f t="shared" si="8"/>
        <v>2.4490853645160668E-3</v>
      </c>
      <c r="W15" s="21">
        <f t="shared" si="10"/>
        <v>0.92835052140588703</v>
      </c>
      <c r="X15" s="15">
        <f t="shared" si="11"/>
        <v>1</v>
      </c>
      <c r="Y15" s="18">
        <f t="shared" si="12"/>
        <v>9830.2241269189562</v>
      </c>
      <c r="Z15" s="21">
        <f t="shared" si="13"/>
        <v>0.26403525408213369</v>
      </c>
      <c r="AA15" s="21">
        <f t="shared" si="14"/>
        <v>99.158542308237088</v>
      </c>
      <c r="AC15" s="21">
        <f t="shared" si="15"/>
        <v>0.61004986611841105</v>
      </c>
      <c r="AD15" s="15">
        <f t="shared" si="16"/>
        <v>0.68641459442086472</v>
      </c>
      <c r="AE15" s="18">
        <f t="shared" si="17"/>
        <v>9789.9375640070139</v>
      </c>
      <c r="AF15" s="21">
        <f t="shared" si="18"/>
        <v>1.3855397022251882E-3</v>
      </c>
      <c r="AG15" s="7">
        <f t="shared" si="19"/>
        <v>98.950671619788693</v>
      </c>
      <c r="AI15" s="21">
        <f t="shared" si="20"/>
        <v>99.158542308237088</v>
      </c>
      <c r="AJ15" s="7">
        <f t="shared" si="21"/>
        <v>98.950671619788693</v>
      </c>
      <c r="AK15" s="21">
        <f t="shared" si="22"/>
        <v>198.10921392802578</v>
      </c>
      <c r="AL15" s="7">
        <f t="shared" si="23"/>
        <v>0.4994753634010079</v>
      </c>
    </row>
    <row r="16" spans="1:38" x14ac:dyDescent="0.25">
      <c r="A16" s="7" t="s">
        <v>18</v>
      </c>
      <c r="B16" s="5">
        <v>1</v>
      </c>
      <c r="C16" s="5">
        <v>1</v>
      </c>
      <c r="D16" s="6">
        <v>19.964965208506001</v>
      </c>
      <c r="E16" s="6">
        <v>4.0873923410052998E-2</v>
      </c>
      <c r="G16" s="5">
        <f t="shared" si="1"/>
        <v>1</v>
      </c>
      <c r="H16" s="5">
        <f t="shared" si="2"/>
        <v>1</v>
      </c>
      <c r="I16" s="5">
        <f t="shared" si="3"/>
        <v>398.59983577685506</v>
      </c>
      <c r="J16" s="5">
        <f t="shared" si="4"/>
        <v>1.6706776149308785E-3</v>
      </c>
      <c r="L16" s="6">
        <f t="shared" si="5"/>
        <v>3.6490518258441337E-2</v>
      </c>
      <c r="M16" s="6">
        <f t="shared" si="6"/>
        <v>0.17149858514250882</v>
      </c>
      <c r="N16" s="6">
        <f t="shared" si="7"/>
        <v>4.0603429251624738E-2</v>
      </c>
      <c r="O16" s="6">
        <f t="shared" si="8"/>
        <v>1.9481360854105208E-4</v>
      </c>
      <c r="W16" s="21">
        <f t="shared" si="10"/>
        <v>0.92835052140588703</v>
      </c>
      <c r="X16" s="15">
        <f t="shared" si="11"/>
        <v>1</v>
      </c>
      <c r="Y16" s="18">
        <f t="shared" si="12"/>
        <v>398.59983577685506</v>
      </c>
      <c r="Z16" s="21">
        <f t="shared" si="13"/>
        <v>1.6706776149308785E-3</v>
      </c>
      <c r="AA16" s="21">
        <f t="shared" si="14"/>
        <v>20.013242040605913</v>
      </c>
      <c r="AC16" s="21">
        <f t="shared" si="15"/>
        <v>0.61004986611841105</v>
      </c>
      <c r="AD16" s="15">
        <f t="shared" si="16"/>
        <v>0.68641459442086472</v>
      </c>
      <c r="AE16" s="18">
        <f t="shared" si="17"/>
        <v>390.52051066778023</v>
      </c>
      <c r="AF16" s="21">
        <f t="shared" si="18"/>
        <v>0.18987531443002534</v>
      </c>
      <c r="AG16" s="7">
        <f t="shared" si="19"/>
        <v>19.799162872271886</v>
      </c>
      <c r="AI16" s="21">
        <f t="shared" si="20"/>
        <v>20.013242040605913</v>
      </c>
      <c r="AJ16" s="7">
        <f t="shared" si="21"/>
        <v>19.799162872271886</v>
      </c>
      <c r="AK16" s="21">
        <f t="shared" si="22"/>
        <v>39.812404912877795</v>
      </c>
      <c r="AL16" s="7">
        <f t="shared" si="23"/>
        <v>0.49731140119766065</v>
      </c>
    </row>
    <row r="17" spans="1:38" x14ac:dyDescent="0.25">
      <c r="A17" s="7" t="s">
        <v>19</v>
      </c>
      <c r="B17" s="5">
        <v>6</v>
      </c>
      <c r="C17" s="5">
        <v>0</v>
      </c>
      <c r="D17" s="6">
        <v>89.010753734611001</v>
      </c>
      <c r="E17" s="6">
        <v>0.11288988370396</v>
      </c>
      <c r="G17" s="5">
        <f t="shared" si="1"/>
        <v>36</v>
      </c>
      <c r="H17" s="5">
        <f t="shared" si="2"/>
        <v>0</v>
      </c>
      <c r="I17" s="5">
        <f t="shared" si="3"/>
        <v>7922.9142804035664</v>
      </c>
      <c r="J17" s="5">
        <f t="shared" si="4"/>
        <v>1.2744125842693613E-2</v>
      </c>
      <c r="L17" s="6">
        <f t="shared" si="5"/>
        <v>0.21894310955064802</v>
      </c>
      <c r="M17" s="6">
        <f t="shared" si="6"/>
        <v>0</v>
      </c>
      <c r="N17" s="6">
        <f t="shared" si="7"/>
        <v>0.18102419934883124</v>
      </c>
      <c r="O17" s="6">
        <f t="shared" si="8"/>
        <v>5.3805663311340152E-4</v>
      </c>
      <c r="W17" s="21">
        <f t="shared" si="10"/>
        <v>35.563445338821474</v>
      </c>
      <c r="X17" s="15">
        <f t="shared" si="11"/>
        <v>0</v>
      </c>
      <c r="Y17" s="18">
        <f t="shared" si="12"/>
        <v>7922.9142804035664</v>
      </c>
      <c r="Z17" s="21">
        <f t="shared" si="13"/>
        <v>1.2744125842693613E-2</v>
      </c>
      <c r="AA17" s="21">
        <f t="shared" si="14"/>
        <v>89.210371985931275</v>
      </c>
      <c r="AC17" s="21">
        <f t="shared" si="15"/>
        <v>33.420618770611931</v>
      </c>
      <c r="AD17" s="15">
        <f t="shared" si="16"/>
        <v>2.9411764705882346E-2</v>
      </c>
      <c r="AE17" s="18">
        <f t="shared" si="17"/>
        <v>7886.7508012750513</v>
      </c>
      <c r="AF17" s="21">
        <f t="shared" si="18"/>
        <v>0.13230015774331821</v>
      </c>
      <c r="AG17" s="7">
        <f t="shared" si="19"/>
        <v>88.996253471526046</v>
      </c>
      <c r="AI17" s="21">
        <f t="shared" si="20"/>
        <v>89.210371985931275</v>
      </c>
      <c r="AJ17" s="7">
        <f t="shared" si="21"/>
        <v>88.996253471526046</v>
      </c>
      <c r="AK17" s="21">
        <f t="shared" si="22"/>
        <v>178.20662545745733</v>
      </c>
      <c r="AL17" s="7">
        <f t="shared" si="23"/>
        <v>0.4993992408703784</v>
      </c>
    </row>
    <row r="18" spans="1:38" x14ac:dyDescent="0.25">
      <c r="A18" s="7" t="s">
        <v>20</v>
      </c>
      <c r="B18" s="5">
        <v>6</v>
      </c>
      <c r="C18" s="5">
        <v>0</v>
      </c>
      <c r="D18" s="6">
        <v>89.010753734611001</v>
      </c>
      <c r="E18" s="6">
        <v>4.8659432631015997E-3</v>
      </c>
      <c r="G18" s="5">
        <f t="shared" si="1"/>
        <v>36</v>
      </c>
      <c r="H18" s="5">
        <f t="shared" si="2"/>
        <v>0</v>
      </c>
      <c r="I18" s="5">
        <f t="shared" si="3"/>
        <v>7922.9142804035664</v>
      </c>
      <c r="J18" s="5">
        <f t="shared" si="4"/>
        <v>2.3677403839723845E-5</v>
      </c>
      <c r="L18" s="6">
        <f t="shared" si="5"/>
        <v>0.21894310955064802</v>
      </c>
      <c r="M18" s="6">
        <f t="shared" si="6"/>
        <v>0</v>
      </c>
      <c r="N18" s="6">
        <f t="shared" si="7"/>
        <v>0.18102419934883124</v>
      </c>
      <c r="O18" s="6">
        <f t="shared" si="8"/>
        <v>2.3192096254887403E-5</v>
      </c>
      <c r="W18" s="21">
        <f t="shared" si="10"/>
        <v>35.563445338821474</v>
      </c>
      <c r="X18" s="15">
        <f t="shared" si="11"/>
        <v>0</v>
      </c>
      <c r="Y18" s="18">
        <f t="shared" si="12"/>
        <v>7922.9142804035664</v>
      </c>
      <c r="Z18" s="21">
        <f t="shared" si="13"/>
        <v>2.3677403839723845E-5</v>
      </c>
      <c r="AA18" s="21">
        <f t="shared" si="14"/>
        <v>89.210300691230671</v>
      </c>
      <c r="AC18" s="21">
        <f t="shared" si="15"/>
        <v>33.420618770611931</v>
      </c>
      <c r="AD18" s="15">
        <f t="shared" si="16"/>
        <v>2.9411764705882346E-2</v>
      </c>
      <c r="AE18" s="18">
        <f t="shared" si="17"/>
        <v>7886.7508012750513</v>
      </c>
      <c r="AF18" s="21">
        <f t="shared" si="18"/>
        <v>0.22255261667616716</v>
      </c>
      <c r="AG18" s="7">
        <f t="shared" si="19"/>
        <v>88.996760527712723</v>
      </c>
      <c r="AI18" s="21">
        <f t="shared" si="20"/>
        <v>89.210300691230671</v>
      </c>
      <c r="AJ18" s="7">
        <f t="shared" si="21"/>
        <v>88.996760527712723</v>
      </c>
      <c r="AK18" s="21">
        <f t="shared" si="22"/>
        <v>178.20706121894341</v>
      </c>
      <c r="AL18" s="7">
        <f t="shared" si="23"/>
        <v>0.49940086503290798</v>
      </c>
    </row>
    <row r="19" spans="1:38" x14ac:dyDescent="0.25">
      <c r="A19" s="7" t="s">
        <v>21</v>
      </c>
      <c r="B19" s="5">
        <v>6</v>
      </c>
      <c r="C19" s="5">
        <v>0</v>
      </c>
      <c r="D19" s="6">
        <v>100</v>
      </c>
      <c r="E19" s="6">
        <v>0</v>
      </c>
      <c r="G19" s="5">
        <f t="shared" si="1"/>
        <v>36</v>
      </c>
      <c r="H19" s="5">
        <f t="shared" si="2"/>
        <v>0</v>
      </c>
      <c r="I19" s="5">
        <f t="shared" si="3"/>
        <v>10000</v>
      </c>
      <c r="J19" s="5">
        <f t="shared" si="4"/>
        <v>0</v>
      </c>
      <c r="L19" s="6">
        <f t="shared" si="5"/>
        <v>0.21894310955064802</v>
      </c>
      <c r="M19" s="6">
        <f t="shared" si="6"/>
        <v>0</v>
      </c>
      <c r="N19" s="6">
        <f t="shared" si="7"/>
        <v>0.20337340349747163</v>
      </c>
      <c r="O19" s="6">
        <f t="shared" si="8"/>
        <v>0</v>
      </c>
      <c r="W19" s="21">
        <f t="shared" si="10"/>
        <v>35.563445338821474</v>
      </c>
      <c r="X19" s="15">
        <f t="shared" si="11"/>
        <v>0</v>
      </c>
      <c r="Y19" s="18">
        <f t="shared" si="12"/>
        <v>10000</v>
      </c>
      <c r="Z19" s="21">
        <f t="shared" si="13"/>
        <v>0</v>
      </c>
      <c r="AA19" s="21">
        <f t="shared" si="14"/>
        <v>100.1776594123601</v>
      </c>
      <c r="AC19" s="21">
        <f t="shared" si="15"/>
        <v>33.420618770611931</v>
      </c>
      <c r="AD19" s="15">
        <f t="shared" si="16"/>
        <v>2.9411764705882346E-2</v>
      </c>
      <c r="AE19" s="18">
        <f t="shared" si="17"/>
        <v>9959.3666800417577</v>
      </c>
      <c r="AF19" s="21">
        <f t="shared" si="18"/>
        <v>0.22716735852330491</v>
      </c>
      <c r="AG19" s="7">
        <f t="shared" si="19"/>
        <v>99.965213339119117</v>
      </c>
      <c r="AI19" s="21">
        <f t="shared" si="20"/>
        <v>100.1776594123601</v>
      </c>
      <c r="AJ19" s="7">
        <f t="shared" si="21"/>
        <v>99.965213339119117</v>
      </c>
      <c r="AK19" s="21">
        <f t="shared" si="22"/>
        <v>200.14287275147922</v>
      </c>
      <c r="AL19" s="7">
        <f t="shared" si="23"/>
        <v>0.49946926395549246</v>
      </c>
    </row>
    <row r="20" spans="1:38" x14ac:dyDescent="0.25">
      <c r="A20" s="7" t="s">
        <v>22</v>
      </c>
      <c r="B20" s="5">
        <v>6</v>
      </c>
      <c r="C20" s="5">
        <v>0</v>
      </c>
      <c r="D20" s="6">
        <v>100</v>
      </c>
      <c r="E20" s="6">
        <v>0</v>
      </c>
      <c r="G20" s="5">
        <f t="shared" si="1"/>
        <v>36</v>
      </c>
      <c r="H20" s="5">
        <f t="shared" si="2"/>
        <v>0</v>
      </c>
      <c r="I20" s="5">
        <f t="shared" si="3"/>
        <v>10000</v>
      </c>
      <c r="J20" s="5">
        <f t="shared" si="4"/>
        <v>0</v>
      </c>
      <c r="L20" s="6">
        <f t="shared" si="5"/>
        <v>0.21894310955064802</v>
      </c>
      <c r="M20" s="6">
        <f t="shared" si="6"/>
        <v>0</v>
      </c>
      <c r="N20" s="6">
        <f t="shared" si="7"/>
        <v>0.20337340349747163</v>
      </c>
      <c r="O20" s="6">
        <f t="shared" si="8"/>
        <v>0</v>
      </c>
      <c r="W20" s="21">
        <f t="shared" si="10"/>
        <v>35.563445338821474</v>
      </c>
      <c r="X20" s="15">
        <f t="shared" si="11"/>
        <v>0</v>
      </c>
      <c r="Y20" s="18">
        <f t="shared" si="12"/>
        <v>10000</v>
      </c>
      <c r="Z20" s="21">
        <f t="shared" si="13"/>
        <v>0</v>
      </c>
      <c r="AA20" s="21">
        <f t="shared" si="14"/>
        <v>100.1776594123601</v>
      </c>
      <c r="AC20" s="21">
        <f t="shared" si="15"/>
        <v>33.420618770611931</v>
      </c>
      <c r="AD20" s="15">
        <f t="shared" si="16"/>
        <v>2.9411764705882346E-2</v>
      </c>
      <c r="AE20" s="18">
        <f t="shared" si="17"/>
        <v>9959.3666800417577</v>
      </c>
      <c r="AF20" s="21">
        <f t="shared" si="18"/>
        <v>0.22716735852330491</v>
      </c>
      <c r="AG20" s="7">
        <f t="shared" si="19"/>
        <v>99.965213339119117</v>
      </c>
      <c r="AI20" s="21">
        <f t="shared" si="20"/>
        <v>100.1776594123601</v>
      </c>
      <c r="AJ20" s="7">
        <f t="shared" si="21"/>
        <v>99.965213339119117</v>
      </c>
      <c r="AK20" s="21">
        <f t="shared" si="22"/>
        <v>200.14287275147922</v>
      </c>
      <c r="AL20" s="7">
        <f t="shared" si="23"/>
        <v>0.49946926395549246</v>
      </c>
    </row>
    <row r="21" spans="1:38" x14ac:dyDescent="0.25">
      <c r="A21" s="7" t="s">
        <v>23</v>
      </c>
      <c r="B21" s="5">
        <v>5</v>
      </c>
      <c r="C21" s="5">
        <v>1</v>
      </c>
      <c r="D21" s="6">
        <v>0</v>
      </c>
      <c r="E21" s="6">
        <v>83.759427765072004</v>
      </c>
      <c r="G21" s="5">
        <f t="shared" si="1"/>
        <v>25</v>
      </c>
      <c r="H21" s="5">
        <f t="shared" si="2"/>
        <v>1</v>
      </c>
      <c r="I21" s="5">
        <f t="shared" si="3"/>
        <v>0</v>
      </c>
      <c r="J21" s="5">
        <f t="shared" si="4"/>
        <v>7015.6417395323151</v>
      </c>
      <c r="L21" s="6">
        <f t="shared" si="5"/>
        <v>0.1824525912922067</v>
      </c>
      <c r="M21" s="6">
        <f t="shared" si="6"/>
        <v>0.17149858514250882</v>
      </c>
      <c r="N21" s="6">
        <f t="shared" si="7"/>
        <v>0</v>
      </c>
      <c r="O21" s="6">
        <f t="shared" si="8"/>
        <v>0.39921482967387373</v>
      </c>
      <c r="W21" s="21">
        <f t="shared" si="10"/>
        <v>24.636426375338356</v>
      </c>
      <c r="X21" s="15">
        <f t="shared" si="11"/>
        <v>1</v>
      </c>
      <c r="Y21" s="18">
        <f t="shared" si="12"/>
        <v>0</v>
      </c>
      <c r="Z21" s="21">
        <f t="shared" si="13"/>
        <v>7015.6417395323151</v>
      </c>
      <c r="AA21" s="21">
        <f t="shared" si="14"/>
        <v>83.912324279021462</v>
      </c>
      <c r="AC21" s="21">
        <f t="shared" si="15"/>
        <v>22.858504989713229</v>
      </c>
      <c r="AD21" s="15">
        <f t="shared" si="16"/>
        <v>0.68641459442086472</v>
      </c>
      <c r="AE21" s="18">
        <f t="shared" si="17"/>
        <v>4.1360741250145404E-2</v>
      </c>
      <c r="AF21" s="21">
        <f t="shared" si="18"/>
        <v>6936.0259409560631</v>
      </c>
      <c r="AG21" s="7">
        <f t="shared" si="19"/>
        <v>83.424290355276298</v>
      </c>
      <c r="AI21" s="21">
        <f t="shared" si="20"/>
        <v>83.912324279021462</v>
      </c>
      <c r="AJ21" s="7">
        <f t="shared" si="21"/>
        <v>83.424290355276298</v>
      </c>
      <c r="AK21" s="21">
        <f t="shared" si="22"/>
        <v>167.33661463429775</v>
      </c>
      <c r="AL21" s="7">
        <f t="shared" si="23"/>
        <v>0.49854175989871757</v>
      </c>
    </row>
    <row r="22" spans="1:38" x14ac:dyDescent="0.25">
      <c r="A22" s="7" t="s">
        <v>24</v>
      </c>
      <c r="B22" s="5">
        <v>6</v>
      </c>
      <c r="C22" s="5">
        <v>0</v>
      </c>
      <c r="D22" s="6">
        <v>0</v>
      </c>
      <c r="E22" s="6">
        <v>55.490243783757002</v>
      </c>
      <c r="G22" s="5">
        <f t="shared" si="1"/>
        <v>36</v>
      </c>
      <c r="H22" s="5">
        <f t="shared" si="2"/>
        <v>0</v>
      </c>
      <c r="I22" s="5">
        <f t="shared" si="3"/>
        <v>0</v>
      </c>
      <c r="J22" s="5">
        <f t="shared" si="4"/>
        <v>3079.1671551807826</v>
      </c>
      <c r="L22" s="6">
        <f t="shared" si="5"/>
        <v>0.21894310955064802</v>
      </c>
      <c r="M22" s="6">
        <f t="shared" si="6"/>
        <v>0</v>
      </c>
      <c r="N22" s="6">
        <f t="shared" si="7"/>
        <v>0</v>
      </c>
      <c r="O22" s="6">
        <f t="shared" si="8"/>
        <v>0.26447802727148012</v>
      </c>
      <c r="W22" s="21">
        <f t="shared" si="10"/>
        <v>35.563445338821474</v>
      </c>
      <c r="X22" s="15">
        <f t="shared" si="11"/>
        <v>0</v>
      </c>
      <c r="Y22" s="18">
        <f t="shared" si="12"/>
        <v>0</v>
      </c>
      <c r="Z22" s="21">
        <f t="shared" si="13"/>
        <v>3079.1671551807826</v>
      </c>
      <c r="AA22" s="21">
        <f t="shared" si="14"/>
        <v>55.809771550505424</v>
      </c>
      <c r="AC22" s="21">
        <f t="shared" si="15"/>
        <v>33.420618770611931</v>
      </c>
      <c r="AD22" s="15">
        <f t="shared" si="16"/>
        <v>2.9411764705882346E-2</v>
      </c>
      <c r="AE22" s="18">
        <f t="shared" si="17"/>
        <v>4.1360741250145404E-2</v>
      </c>
      <c r="AF22" s="21">
        <f t="shared" si="18"/>
        <v>3026.4987170850095</v>
      </c>
      <c r="AG22" s="7">
        <f t="shared" si="19"/>
        <v>55.317177335449585</v>
      </c>
      <c r="AI22" s="21">
        <f t="shared" si="20"/>
        <v>55.809771550505424</v>
      </c>
      <c r="AJ22" s="7">
        <f t="shared" si="21"/>
        <v>55.317177335449585</v>
      </c>
      <c r="AK22" s="21">
        <f t="shared" si="22"/>
        <v>111.12694888595502</v>
      </c>
      <c r="AL22" s="7">
        <f t="shared" si="23"/>
        <v>0.49778364195186636</v>
      </c>
    </row>
    <row r="23" spans="1:38" x14ac:dyDescent="0.25">
      <c r="A23" s="7" t="s">
        <v>25</v>
      </c>
      <c r="B23" s="5">
        <v>4</v>
      </c>
      <c r="C23" s="5">
        <v>1</v>
      </c>
      <c r="D23" s="6">
        <v>0</v>
      </c>
      <c r="E23" s="6">
        <v>92.750717726630995</v>
      </c>
      <c r="G23" s="5">
        <f t="shared" si="1"/>
        <v>16</v>
      </c>
      <c r="H23" s="5">
        <f t="shared" si="2"/>
        <v>1</v>
      </c>
      <c r="I23" s="5">
        <f t="shared" si="3"/>
        <v>0</v>
      </c>
      <c r="J23" s="5">
        <f t="shared" si="4"/>
        <v>8602.6956388051804</v>
      </c>
      <c r="L23" s="6">
        <f t="shared" si="5"/>
        <v>0.14596207303376535</v>
      </c>
      <c r="M23" s="6">
        <f t="shared" si="6"/>
        <v>0.17149858514250882</v>
      </c>
      <c r="N23" s="6">
        <f t="shared" si="7"/>
        <v>0</v>
      </c>
      <c r="O23" s="6">
        <f t="shared" si="8"/>
        <v>0.44206918513365395</v>
      </c>
      <c r="W23" s="21">
        <f t="shared" si="10"/>
        <v>15.70940741185524</v>
      </c>
      <c r="X23" s="15">
        <f t="shared" si="11"/>
        <v>1</v>
      </c>
      <c r="Y23" s="18">
        <f t="shared" si="12"/>
        <v>0</v>
      </c>
      <c r="Z23" s="21">
        <f t="shared" si="13"/>
        <v>8602.6956388051804</v>
      </c>
      <c r="AA23" s="21">
        <f t="shared" si="14"/>
        <v>92.840750999854777</v>
      </c>
      <c r="AC23" s="21">
        <f t="shared" si="15"/>
        <v>14.296391208814523</v>
      </c>
      <c r="AD23" s="15">
        <f t="shared" si="16"/>
        <v>0.68641459442086472</v>
      </c>
      <c r="AE23" s="18">
        <f t="shared" si="17"/>
        <v>4.1360741250145404E-2</v>
      </c>
      <c r="AF23" s="21">
        <f t="shared" si="18"/>
        <v>8514.5089691369722</v>
      </c>
      <c r="AG23" s="7">
        <f t="shared" si="19"/>
        <v>92.355471606621435</v>
      </c>
      <c r="AI23" s="21">
        <f t="shared" si="20"/>
        <v>92.840750999854777</v>
      </c>
      <c r="AJ23" s="7">
        <f t="shared" si="21"/>
        <v>92.355471606621435</v>
      </c>
      <c r="AK23" s="21">
        <f t="shared" si="22"/>
        <v>185.19622260647623</v>
      </c>
      <c r="AL23" s="7">
        <f t="shared" si="23"/>
        <v>0.49868982372749437</v>
      </c>
    </row>
    <row r="24" spans="1:38" x14ac:dyDescent="0.25">
      <c r="A24" s="7" t="s">
        <v>26</v>
      </c>
      <c r="B24" s="5">
        <v>6</v>
      </c>
      <c r="C24" s="5">
        <v>0</v>
      </c>
      <c r="D24" s="6">
        <v>99.983455792905005</v>
      </c>
      <c r="E24" s="6">
        <v>1.6544207094544999E-2</v>
      </c>
      <c r="G24" s="5">
        <f t="shared" si="1"/>
        <v>36</v>
      </c>
      <c r="H24" s="5">
        <f t="shared" si="2"/>
        <v>0</v>
      </c>
      <c r="I24" s="5">
        <f t="shared" si="3"/>
        <v>9996.6914322917892</v>
      </c>
      <c r="J24" s="5">
        <f t="shared" si="4"/>
        <v>2.7371078838719307E-4</v>
      </c>
      <c r="L24" s="6">
        <f t="shared" si="5"/>
        <v>0.21894310955064802</v>
      </c>
      <c r="M24" s="6">
        <f t="shared" si="6"/>
        <v>0</v>
      </c>
      <c r="N24" s="6">
        <f t="shared" si="7"/>
        <v>0.20333975698042087</v>
      </c>
      <c r="O24" s="6">
        <f t="shared" si="8"/>
        <v>7.8853127266615065E-5</v>
      </c>
      <c r="W24" s="21">
        <f t="shared" si="10"/>
        <v>35.563445338821474</v>
      </c>
      <c r="X24" s="15">
        <f t="shared" si="11"/>
        <v>0</v>
      </c>
      <c r="Y24" s="18">
        <f t="shared" si="12"/>
        <v>9996.6914322917892</v>
      </c>
      <c r="Z24" s="21">
        <f t="shared" si="13"/>
        <v>2.7371078838719307E-4</v>
      </c>
      <c r="AA24" s="21">
        <f t="shared" si="14"/>
        <v>100.16114591667468</v>
      </c>
      <c r="AC24" s="21">
        <f t="shared" si="15"/>
        <v>33.420618770611931</v>
      </c>
      <c r="AD24" s="15">
        <f t="shared" si="16"/>
        <v>2.9411764705882346E-2</v>
      </c>
      <c r="AE24" s="18">
        <f t="shared" si="17"/>
        <v>9956.0648416369568</v>
      </c>
      <c r="AF24" s="21">
        <f t="shared" si="18"/>
        <v>0.21167044385836908</v>
      </c>
      <c r="AG24" s="7">
        <f t="shared" si="19"/>
        <v>99.9486195133086</v>
      </c>
      <c r="AI24" s="21">
        <f t="shared" si="20"/>
        <v>100.16114591667468</v>
      </c>
      <c r="AJ24" s="7">
        <f t="shared" si="21"/>
        <v>99.9486195133086</v>
      </c>
      <c r="AK24" s="21">
        <f t="shared" si="22"/>
        <v>200.10976542998327</v>
      </c>
      <c r="AL24" s="7">
        <f t="shared" si="23"/>
        <v>0.49946897543228486</v>
      </c>
    </row>
    <row r="25" spans="1:38" x14ac:dyDescent="0.25">
      <c r="A25" s="7" t="s">
        <v>27</v>
      </c>
      <c r="B25" s="5">
        <v>2</v>
      </c>
      <c r="C25" s="5">
        <v>1</v>
      </c>
      <c r="D25" s="6">
        <v>0</v>
      </c>
      <c r="E25" s="6">
        <v>1.9463773052405999E-3</v>
      </c>
      <c r="G25" s="5">
        <f t="shared" si="1"/>
        <v>4</v>
      </c>
      <c r="H25" s="5">
        <f t="shared" si="2"/>
        <v>1</v>
      </c>
      <c r="I25" s="5">
        <f t="shared" si="3"/>
        <v>0</v>
      </c>
      <c r="J25" s="5">
        <f t="shared" si="4"/>
        <v>3.7883846143556597E-6</v>
      </c>
      <c r="L25" s="6">
        <f t="shared" si="5"/>
        <v>7.2981036516882675E-2</v>
      </c>
      <c r="M25" s="6">
        <f t="shared" si="6"/>
        <v>0.17149858514250882</v>
      </c>
      <c r="N25" s="6">
        <f t="shared" si="7"/>
        <v>0</v>
      </c>
      <c r="O25" s="6">
        <f t="shared" si="8"/>
        <v>9.2768385019547701E-6</v>
      </c>
      <c r="W25" s="21">
        <f t="shared" si="10"/>
        <v>3.8553694848890041</v>
      </c>
      <c r="X25" s="15">
        <f t="shared" si="11"/>
        <v>1</v>
      </c>
      <c r="Y25" s="18">
        <f t="shared" si="12"/>
        <v>0</v>
      </c>
      <c r="Z25" s="21">
        <f t="shared" si="13"/>
        <v>3.7883846143556597E-6</v>
      </c>
      <c r="AA25" s="21">
        <f t="shared" si="14"/>
        <v>2.2034911557057857</v>
      </c>
      <c r="AC25" s="21">
        <f t="shared" si="15"/>
        <v>3.1721636470171153</v>
      </c>
      <c r="AD25" s="15">
        <f t="shared" si="16"/>
        <v>0.68641459442086472</v>
      </c>
      <c r="AE25" s="18">
        <f t="shared" si="17"/>
        <v>4.1360741250145404E-2</v>
      </c>
      <c r="AF25" s="21">
        <f t="shared" si="18"/>
        <v>0.22531577920752829</v>
      </c>
      <c r="AG25" s="7">
        <f t="shared" si="19"/>
        <v>2.0310723182338077</v>
      </c>
      <c r="AI25" s="21">
        <f t="shared" si="20"/>
        <v>2.2034911557057857</v>
      </c>
      <c r="AJ25" s="7">
        <f t="shared" si="21"/>
        <v>2.0310723182338077</v>
      </c>
      <c r="AK25" s="21">
        <f t="shared" si="22"/>
        <v>4.234563473939593</v>
      </c>
      <c r="AL25" s="7">
        <f t="shared" si="23"/>
        <v>0.4796414862437321</v>
      </c>
    </row>
    <row r="26" spans="1:38" x14ac:dyDescent="0.25">
      <c r="A26" s="7" t="s">
        <v>28</v>
      </c>
      <c r="B26" s="5">
        <v>6</v>
      </c>
      <c r="C26" s="5">
        <v>0</v>
      </c>
      <c r="D26" s="6">
        <v>100</v>
      </c>
      <c r="E26" s="6">
        <v>0</v>
      </c>
      <c r="G26" s="5">
        <f t="shared" si="1"/>
        <v>36</v>
      </c>
      <c r="H26" s="5">
        <f t="shared" si="2"/>
        <v>0</v>
      </c>
      <c r="I26" s="5">
        <f t="shared" si="3"/>
        <v>10000</v>
      </c>
      <c r="J26" s="5">
        <f t="shared" si="4"/>
        <v>0</v>
      </c>
      <c r="L26" s="6">
        <f t="shared" si="5"/>
        <v>0.21894310955064802</v>
      </c>
      <c r="M26" s="6">
        <f t="shared" si="6"/>
        <v>0</v>
      </c>
      <c r="N26" s="6">
        <f t="shared" si="7"/>
        <v>0.20337340349747163</v>
      </c>
      <c r="O26" s="6">
        <f t="shared" si="8"/>
        <v>0</v>
      </c>
      <c r="W26" s="21">
        <f t="shared" si="10"/>
        <v>35.563445338821474</v>
      </c>
      <c r="X26" s="15">
        <f t="shared" si="11"/>
        <v>0</v>
      </c>
      <c r="Y26" s="18">
        <f t="shared" si="12"/>
        <v>10000</v>
      </c>
      <c r="Z26" s="21">
        <f t="shared" si="13"/>
        <v>0</v>
      </c>
      <c r="AA26" s="21">
        <f t="shared" si="14"/>
        <v>100.1776594123601</v>
      </c>
      <c r="AC26" s="21">
        <f t="shared" si="15"/>
        <v>33.420618770611931</v>
      </c>
      <c r="AD26" s="15">
        <f t="shared" si="16"/>
        <v>2.9411764705882346E-2</v>
      </c>
      <c r="AE26" s="18">
        <f t="shared" si="17"/>
        <v>9959.3666800417577</v>
      </c>
      <c r="AF26" s="21">
        <f t="shared" si="18"/>
        <v>0.22716735852330491</v>
      </c>
      <c r="AG26" s="7">
        <f t="shared" si="19"/>
        <v>99.965213339119117</v>
      </c>
      <c r="AI26" s="21">
        <f t="shared" si="20"/>
        <v>100.1776594123601</v>
      </c>
      <c r="AJ26" s="7">
        <f t="shared" si="21"/>
        <v>99.965213339119117</v>
      </c>
      <c r="AK26" s="21">
        <f t="shared" si="22"/>
        <v>200.14287275147922</v>
      </c>
      <c r="AL26" s="7">
        <f t="shared" si="23"/>
        <v>0.49946926395549246</v>
      </c>
    </row>
    <row r="27" spans="1:38" x14ac:dyDescent="0.25">
      <c r="A27" s="7" t="s">
        <v>29</v>
      </c>
      <c r="B27" s="5">
        <v>4</v>
      </c>
      <c r="C27" s="5">
        <v>1</v>
      </c>
      <c r="D27" s="6">
        <v>100</v>
      </c>
      <c r="E27" s="6">
        <v>0</v>
      </c>
      <c r="G27" s="5">
        <f t="shared" si="1"/>
        <v>16</v>
      </c>
      <c r="H27" s="5">
        <f t="shared" si="2"/>
        <v>1</v>
      </c>
      <c r="I27" s="5">
        <f t="shared" si="3"/>
        <v>10000</v>
      </c>
      <c r="J27" s="5">
        <f t="shared" si="4"/>
        <v>0</v>
      </c>
      <c r="L27" s="6">
        <f t="shared" si="5"/>
        <v>0.14596207303376535</v>
      </c>
      <c r="M27" s="6">
        <f t="shared" si="6"/>
        <v>0.17149858514250882</v>
      </c>
      <c r="N27" s="6">
        <f t="shared" si="7"/>
        <v>0.20337340349747163</v>
      </c>
      <c r="O27" s="6">
        <f t="shared" si="8"/>
        <v>0</v>
      </c>
      <c r="W27" s="21">
        <f t="shared" si="10"/>
        <v>15.70940741185524</v>
      </c>
      <c r="X27" s="15">
        <f t="shared" si="11"/>
        <v>1</v>
      </c>
      <c r="Y27" s="18">
        <f t="shared" si="12"/>
        <v>10000</v>
      </c>
      <c r="Z27" s="21">
        <f t="shared" si="13"/>
        <v>0</v>
      </c>
      <c r="AA27" s="21">
        <f t="shared" si="14"/>
        <v>100.08351216565022</v>
      </c>
      <c r="AC27" s="21">
        <f t="shared" si="15"/>
        <v>14.296391208814523</v>
      </c>
      <c r="AD27" s="15">
        <f t="shared" si="16"/>
        <v>0.68641459442086472</v>
      </c>
      <c r="AE27" s="18">
        <f t="shared" si="17"/>
        <v>9959.3666800417577</v>
      </c>
      <c r="AF27" s="21">
        <f t="shared" si="18"/>
        <v>0.22716735852330491</v>
      </c>
      <c r="AG27" s="7">
        <f t="shared" si="19"/>
        <v>99.872802369831987</v>
      </c>
      <c r="AI27" s="21">
        <f t="shared" si="20"/>
        <v>100.08351216565022</v>
      </c>
      <c r="AJ27" s="7">
        <f t="shared" si="21"/>
        <v>99.872802369831987</v>
      </c>
      <c r="AK27" s="21">
        <f t="shared" si="22"/>
        <v>199.95631453548219</v>
      </c>
      <c r="AL27" s="7">
        <f t="shared" si="23"/>
        <v>0.49947311042337494</v>
      </c>
    </row>
    <row r="28" spans="1:38" x14ac:dyDescent="0.25">
      <c r="A28" s="7" t="s">
        <v>30</v>
      </c>
      <c r="B28" s="5">
        <v>4</v>
      </c>
      <c r="C28" s="5">
        <v>1</v>
      </c>
      <c r="D28" s="6">
        <v>98.127585032358994</v>
      </c>
      <c r="E28" s="6">
        <v>0.65203639725561002</v>
      </c>
      <c r="G28" s="5">
        <f t="shared" si="1"/>
        <v>16</v>
      </c>
      <c r="H28" s="5">
        <f t="shared" si="2"/>
        <v>1</v>
      </c>
      <c r="I28" s="5">
        <f t="shared" si="3"/>
        <v>9629.022944282844</v>
      </c>
      <c r="J28" s="5">
        <f t="shared" si="4"/>
        <v>0.42515146334607568</v>
      </c>
      <c r="L28" s="6">
        <f t="shared" si="5"/>
        <v>0.14596207303376535</v>
      </c>
      <c r="M28" s="6">
        <f t="shared" si="6"/>
        <v>0.17149858514250882</v>
      </c>
      <c r="N28" s="6">
        <f t="shared" si="7"/>
        <v>0.19956540945018403</v>
      </c>
      <c r="O28" s="6">
        <f t="shared" si="8"/>
        <v>3.1077408981548915E-3</v>
      </c>
      <c r="W28" s="21">
        <f t="shared" si="10"/>
        <v>15.70940741185524</v>
      </c>
      <c r="X28" s="15">
        <f t="shared" si="11"/>
        <v>1</v>
      </c>
      <c r="Y28" s="18">
        <f t="shared" si="12"/>
        <v>9629.022944282844</v>
      </c>
      <c r="Z28" s="21">
        <f t="shared" si="13"/>
        <v>0.42515146334607568</v>
      </c>
      <c r="AA28" s="21">
        <f t="shared" si="14"/>
        <v>98.21485378066825</v>
      </c>
      <c r="AC28" s="21">
        <f t="shared" si="15"/>
        <v>14.296391208814523</v>
      </c>
      <c r="AD28" s="15">
        <f t="shared" si="16"/>
        <v>0.68641459442086472</v>
      </c>
      <c r="AE28" s="18">
        <f t="shared" si="17"/>
        <v>9589.1512231340585</v>
      </c>
      <c r="AF28" s="21">
        <f t="shared" si="18"/>
        <v>3.0770642238402347E-2</v>
      </c>
      <c r="AG28" s="7">
        <f t="shared" si="19"/>
        <v>98.000840810574346</v>
      </c>
      <c r="AI28" s="21">
        <f t="shared" si="20"/>
        <v>98.21485378066825</v>
      </c>
      <c r="AJ28" s="7">
        <f t="shared" si="21"/>
        <v>98.000840810574346</v>
      </c>
      <c r="AK28" s="21">
        <f t="shared" si="22"/>
        <v>196.2156945912426</v>
      </c>
      <c r="AL28" s="7">
        <f t="shared" si="23"/>
        <v>0.49945464869530509</v>
      </c>
    </row>
    <row r="29" spans="1:38" x14ac:dyDescent="0.25">
      <c r="A29" s="7" t="s">
        <v>31</v>
      </c>
      <c r="B29" s="5">
        <v>4</v>
      </c>
      <c r="C29" s="5">
        <v>1</v>
      </c>
      <c r="D29" s="6">
        <v>76.138387426403</v>
      </c>
      <c r="E29" s="6">
        <v>23.860639384944999</v>
      </c>
      <c r="G29" s="5">
        <f t="shared" si="1"/>
        <v>16</v>
      </c>
      <c r="H29" s="5">
        <f t="shared" si="2"/>
        <v>1</v>
      </c>
      <c r="I29" s="5">
        <f t="shared" si="3"/>
        <v>5797.0540398930425</v>
      </c>
      <c r="J29" s="5">
        <f t="shared" si="4"/>
        <v>569.33011185838848</v>
      </c>
      <c r="L29" s="6">
        <f t="shared" si="5"/>
        <v>0.14596207303376535</v>
      </c>
      <c r="M29" s="6">
        <f t="shared" si="6"/>
        <v>0.17149858514250882</v>
      </c>
      <c r="N29" s="6">
        <f t="shared" si="7"/>
        <v>0.15484522987716678</v>
      </c>
      <c r="O29" s="6">
        <f t="shared" si="8"/>
        <v>0.11372476319546584</v>
      </c>
      <c r="W29" s="21">
        <f t="shared" si="10"/>
        <v>15.70940741185524</v>
      </c>
      <c r="X29" s="15">
        <f t="shared" si="11"/>
        <v>1</v>
      </c>
      <c r="Y29" s="18">
        <f t="shared" si="12"/>
        <v>5797.0540398930425</v>
      </c>
      <c r="Z29" s="21">
        <f t="shared" si="13"/>
        <v>569.33011185838848</v>
      </c>
      <c r="AA29" s="21">
        <f t="shared" si="14"/>
        <v>79.894264870285184</v>
      </c>
      <c r="AC29" s="21">
        <f t="shared" si="15"/>
        <v>14.296391208814523</v>
      </c>
      <c r="AD29" s="15">
        <f t="shared" si="16"/>
        <v>0.68641459442086472</v>
      </c>
      <c r="AE29" s="18">
        <f t="shared" si="17"/>
        <v>5766.1263546588598</v>
      </c>
      <c r="AF29" s="21">
        <f t="shared" si="18"/>
        <v>546.81232657781857</v>
      </c>
      <c r="AG29" s="7">
        <f t="shared" si="19"/>
        <v>79.548233714142981</v>
      </c>
      <c r="AI29" s="21">
        <f t="shared" si="20"/>
        <v>79.894264870285184</v>
      </c>
      <c r="AJ29" s="7">
        <f t="shared" si="21"/>
        <v>79.548233714142981</v>
      </c>
      <c r="AK29" s="21">
        <f t="shared" si="22"/>
        <v>159.44249858442817</v>
      </c>
      <c r="AL29" s="7">
        <f t="shared" si="23"/>
        <v>0.49891487163330245</v>
      </c>
    </row>
    <row r="30" spans="1:38" x14ac:dyDescent="0.25">
      <c r="A30" s="7" t="s">
        <v>32</v>
      </c>
      <c r="B30" s="5">
        <v>1</v>
      </c>
      <c r="C30" s="5">
        <v>1</v>
      </c>
      <c r="D30" s="6">
        <v>99.368400564449004</v>
      </c>
      <c r="E30" s="6">
        <v>0.48951389226802</v>
      </c>
      <c r="G30" s="5">
        <f t="shared" si="1"/>
        <v>1</v>
      </c>
      <c r="H30" s="5">
        <f t="shared" si="2"/>
        <v>1</v>
      </c>
      <c r="I30" s="5">
        <f t="shared" si="3"/>
        <v>9874.0790307367897</v>
      </c>
      <c r="J30" s="5">
        <f t="shared" si="4"/>
        <v>0.23962385072338668</v>
      </c>
      <c r="L30" s="6">
        <f t="shared" si="5"/>
        <v>3.6490518258441337E-2</v>
      </c>
      <c r="M30" s="6">
        <f t="shared" si="6"/>
        <v>0.17149858514250882</v>
      </c>
      <c r="N30" s="6">
        <f t="shared" si="7"/>
        <v>0.20208889822892076</v>
      </c>
      <c r="O30" s="6">
        <f t="shared" si="8"/>
        <v>2.3331248832416684E-3</v>
      </c>
      <c r="W30" s="21">
        <f t="shared" si="10"/>
        <v>0.92835052140588703</v>
      </c>
      <c r="X30" s="15">
        <f t="shared" si="11"/>
        <v>1</v>
      </c>
      <c r="Y30" s="18">
        <f t="shared" si="12"/>
        <v>9874.0790307367897</v>
      </c>
      <c r="Z30" s="21">
        <f t="shared" si="13"/>
        <v>0.23962385072338668</v>
      </c>
      <c r="AA30" s="21">
        <f t="shared" si="14"/>
        <v>99.379308737326795</v>
      </c>
      <c r="AC30" s="21">
        <f t="shared" si="15"/>
        <v>0.61004986611841105</v>
      </c>
      <c r="AD30" s="15">
        <f t="shared" si="16"/>
        <v>0.68641459442086472</v>
      </c>
      <c r="AE30" s="18">
        <f t="shared" si="17"/>
        <v>9833.7026118322556</v>
      </c>
      <c r="AF30" s="21">
        <f t="shared" si="18"/>
        <v>1.6623259835795107E-4</v>
      </c>
      <c r="AG30" s="7">
        <f t="shared" si="19"/>
        <v>99.171564687290243</v>
      </c>
      <c r="AI30" s="21">
        <f t="shared" si="20"/>
        <v>99.379308737326795</v>
      </c>
      <c r="AJ30" s="7">
        <f t="shared" si="21"/>
        <v>99.171564687290243</v>
      </c>
      <c r="AK30" s="21">
        <f t="shared" si="22"/>
        <v>198.55087342461704</v>
      </c>
      <c r="AL30" s="7">
        <f t="shared" si="23"/>
        <v>0.49947684931712116</v>
      </c>
    </row>
    <row r="31" spans="1:38" x14ac:dyDescent="0.25">
      <c r="A31" s="7" t="s">
        <v>33</v>
      </c>
      <c r="B31" s="5">
        <v>1</v>
      </c>
      <c r="C31" s="5">
        <v>1</v>
      </c>
      <c r="D31" s="6">
        <v>1.6826431803805</v>
      </c>
      <c r="E31" s="6">
        <v>1.5678069193713</v>
      </c>
      <c r="G31" s="5">
        <f t="shared" si="1"/>
        <v>1</v>
      </c>
      <c r="H31" s="5">
        <f t="shared" si="2"/>
        <v>1</v>
      </c>
      <c r="I31" s="5">
        <f t="shared" si="3"/>
        <v>2.8312880724810037</v>
      </c>
      <c r="J31" s="5">
        <f t="shared" si="4"/>
        <v>2.4580185364285261</v>
      </c>
      <c r="L31" s="6">
        <f t="shared" si="5"/>
        <v>3.6490518258441337E-2</v>
      </c>
      <c r="M31" s="6">
        <f t="shared" si="6"/>
        <v>0.17149858514250882</v>
      </c>
      <c r="N31" s="6">
        <f t="shared" si="7"/>
        <v>3.4220487046579236E-3</v>
      </c>
      <c r="O31" s="6">
        <f t="shared" si="8"/>
        <v>7.4724934133245527E-3</v>
      </c>
      <c r="W31" s="21">
        <f t="shared" si="10"/>
        <v>0.92835052140588703</v>
      </c>
      <c r="X31" s="15">
        <f t="shared" si="11"/>
        <v>1</v>
      </c>
      <c r="Y31" s="18">
        <f t="shared" si="12"/>
        <v>2.8312880724810037</v>
      </c>
      <c r="Z31" s="21">
        <f t="shared" si="13"/>
        <v>2.4580185364285261</v>
      </c>
      <c r="AA31" s="21">
        <f t="shared" si="14"/>
        <v>2.686569770230324</v>
      </c>
      <c r="AC31" s="21">
        <f t="shared" si="15"/>
        <v>0.61004986611841105</v>
      </c>
      <c r="AD31" s="15">
        <f t="shared" si="16"/>
        <v>0.68641459442086472</v>
      </c>
      <c r="AE31" s="18">
        <f t="shared" si="17"/>
        <v>2.1882390727995644</v>
      </c>
      <c r="AF31" s="21">
        <f t="shared" si="18"/>
        <v>1.1906872122869208</v>
      </c>
      <c r="AG31" s="7">
        <f t="shared" si="19"/>
        <v>2.1622651885524498</v>
      </c>
      <c r="AI31" s="21">
        <f t="shared" si="20"/>
        <v>2.686569770230324</v>
      </c>
      <c r="AJ31" s="7">
        <f t="shared" si="21"/>
        <v>2.1622651885524498</v>
      </c>
      <c r="AK31" s="21">
        <f t="shared" si="22"/>
        <v>4.8488349587827742</v>
      </c>
      <c r="AL31" s="7">
        <f t="shared" si="23"/>
        <v>0.44593499406200732</v>
      </c>
    </row>
    <row r="32" spans="1:38" x14ac:dyDescent="0.25">
      <c r="A32" s="7" t="s">
        <v>34</v>
      </c>
      <c r="B32" s="5">
        <v>1</v>
      </c>
      <c r="C32" s="5">
        <v>1</v>
      </c>
      <c r="D32" s="6">
        <v>99.900734757433</v>
      </c>
      <c r="E32" s="6">
        <v>9.9265242567271997E-2</v>
      </c>
      <c r="G32" s="5">
        <f t="shared" si="1"/>
        <v>1</v>
      </c>
      <c r="H32" s="5">
        <f t="shared" si="2"/>
        <v>1</v>
      </c>
      <c r="I32" s="5">
        <f t="shared" si="3"/>
        <v>9980.1568050749811</v>
      </c>
      <c r="J32" s="5">
        <f t="shared" si="4"/>
        <v>9.8535883819393481E-3</v>
      </c>
      <c r="L32" s="6">
        <f t="shared" si="5"/>
        <v>3.6490518258441337E-2</v>
      </c>
      <c r="M32" s="6">
        <f t="shared" si="6"/>
        <v>0.17149858514250882</v>
      </c>
      <c r="N32" s="6">
        <f t="shared" si="7"/>
        <v>0.20317152439517311</v>
      </c>
      <c r="O32" s="6">
        <f t="shared" si="8"/>
        <v>4.7311876359969998E-4</v>
      </c>
      <c r="W32" s="21">
        <f t="shared" si="10"/>
        <v>0.92835052140588703</v>
      </c>
      <c r="X32" s="15">
        <f t="shared" si="11"/>
        <v>1</v>
      </c>
      <c r="Y32" s="18">
        <f t="shared" si="12"/>
        <v>9980.1568050749811</v>
      </c>
      <c r="Z32" s="21">
        <f t="shared" si="13"/>
        <v>9.8535883819393481E-3</v>
      </c>
      <c r="AA32" s="21">
        <f t="shared" si="14"/>
        <v>99.910434936420785</v>
      </c>
      <c r="AC32" s="21">
        <f t="shared" si="15"/>
        <v>0.61004986611841105</v>
      </c>
      <c r="AD32" s="15">
        <f t="shared" si="16"/>
        <v>0.68641459442086472</v>
      </c>
      <c r="AE32" s="18">
        <f t="shared" si="17"/>
        <v>9939.5638609371981</v>
      </c>
      <c r="AF32" s="21">
        <f t="shared" si="18"/>
        <v>0.14239719418530428</v>
      </c>
      <c r="AG32" s="7">
        <f t="shared" si="19"/>
        <v>99.704577239923765</v>
      </c>
      <c r="AI32" s="21">
        <f t="shared" si="20"/>
        <v>99.910434936420785</v>
      </c>
      <c r="AJ32" s="7">
        <f t="shared" si="21"/>
        <v>99.704577239923765</v>
      </c>
      <c r="AK32" s="21">
        <f t="shared" si="22"/>
        <v>199.61501217634455</v>
      </c>
      <c r="AL32" s="7">
        <f t="shared" si="23"/>
        <v>0.49948436318928968</v>
      </c>
    </row>
    <row r="33" spans="1:38" x14ac:dyDescent="0.25">
      <c r="A33" s="7" t="s">
        <v>35</v>
      </c>
      <c r="B33" s="5">
        <v>6</v>
      </c>
      <c r="C33" s="5">
        <v>0</v>
      </c>
      <c r="D33" s="6">
        <v>0</v>
      </c>
      <c r="E33" s="6">
        <v>1.9463773052405999E-3</v>
      </c>
      <c r="G33" s="5">
        <f t="shared" si="1"/>
        <v>36</v>
      </c>
      <c r="H33" s="5">
        <f t="shared" si="2"/>
        <v>0</v>
      </c>
      <c r="I33" s="5">
        <f t="shared" si="3"/>
        <v>0</v>
      </c>
      <c r="J33" s="5">
        <f t="shared" si="4"/>
        <v>3.7883846143556597E-6</v>
      </c>
      <c r="L33" s="6">
        <f t="shared" si="5"/>
        <v>0.21894310955064802</v>
      </c>
      <c r="M33" s="6">
        <f t="shared" si="6"/>
        <v>0</v>
      </c>
      <c r="N33" s="6">
        <f t="shared" si="7"/>
        <v>0</v>
      </c>
      <c r="O33" s="6">
        <f t="shared" si="8"/>
        <v>9.2768385019547701E-6</v>
      </c>
      <c r="W33" s="21">
        <f t="shared" si="10"/>
        <v>35.563445338821474</v>
      </c>
      <c r="X33" s="15">
        <f t="shared" si="11"/>
        <v>0</v>
      </c>
      <c r="Y33" s="18">
        <f t="shared" si="12"/>
        <v>0</v>
      </c>
      <c r="Z33" s="21">
        <f t="shared" si="13"/>
        <v>3.7883846143556597E-6</v>
      </c>
      <c r="AA33" s="21">
        <f t="shared" si="14"/>
        <v>5.9635097993720185</v>
      </c>
      <c r="AC33" s="21">
        <f t="shared" si="15"/>
        <v>33.420618770611931</v>
      </c>
      <c r="AD33" s="15">
        <f t="shared" si="16"/>
        <v>2.9411764705882346E-2</v>
      </c>
      <c r="AE33" s="18">
        <f t="shared" si="17"/>
        <v>4.1360741250145404E-2</v>
      </c>
      <c r="AF33" s="21">
        <f t="shared" si="18"/>
        <v>0.22531577920752829</v>
      </c>
      <c r="AG33" s="7">
        <f t="shared" si="19"/>
        <v>5.8066089119016349</v>
      </c>
      <c r="AI33" s="21">
        <f t="shared" si="20"/>
        <v>5.9635097993720185</v>
      </c>
      <c r="AJ33" s="7">
        <f t="shared" si="21"/>
        <v>5.8066089119016349</v>
      </c>
      <c r="AK33" s="21">
        <f t="shared" si="22"/>
        <v>11.770118711273653</v>
      </c>
      <c r="AL33" s="7">
        <f t="shared" si="23"/>
        <v>0.49333477888714494</v>
      </c>
    </row>
    <row r="34" spans="1:38" x14ac:dyDescent="0.25">
      <c r="A34" s="7" t="s">
        <v>36</v>
      </c>
      <c r="B34" s="5">
        <v>2</v>
      </c>
      <c r="C34" s="5">
        <v>1</v>
      </c>
      <c r="D34" s="6">
        <v>0</v>
      </c>
      <c r="E34" s="6">
        <v>1.9463773052405999E-3</v>
      </c>
      <c r="G34" s="5">
        <f t="shared" si="1"/>
        <v>4</v>
      </c>
      <c r="H34" s="5">
        <f t="shared" si="2"/>
        <v>1</v>
      </c>
      <c r="I34" s="5">
        <f t="shared" si="3"/>
        <v>0</v>
      </c>
      <c r="J34" s="5">
        <f t="shared" si="4"/>
        <v>3.7883846143556597E-6</v>
      </c>
      <c r="L34" s="6">
        <f t="shared" si="5"/>
        <v>7.2981036516882675E-2</v>
      </c>
      <c r="M34" s="6">
        <f t="shared" si="6"/>
        <v>0.17149858514250882</v>
      </c>
      <c r="N34" s="6">
        <f t="shared" si="7"/>
        <v>0</v>
      </c>
      <c r="O34" s="6">
        <f t="shared" si="8"/>
        <v>9.2768385019547701E-6</v>
      </c>
      <c r="W34" s="21">
        <f t="shared" si="10"/>
        <v>3.8553694848890041</v>
      </c>
      <c r="X34" s="15">
        <f t="shared" si="11"/>
        <v>1</v>
      </c>
      <c r="Y34" s="18">
        <f t="shared" si="12"/>
        <v>0</v>
      </c>
      <c r="Z34" s="21">
        <f t="shared" si="13"/>
        <v>3.7883846143556597E-6</v>
      </c>
      <c r="AA34" s="21">
        <f t="shared" si="14"/>
        <v>2.2034911557057857</v>
      </c>
      <c r="AC34" s="21">
        <f t="shared" si="15"/>
        <v>3.1721636470171153</v>
      </c>
      <c r="AD34" s="15">
        <f t="shared" si="16"/>
        <v>0.68641459442086472</v>
      </c>
      <c r="AE34" s="18">
        <f t="shared" si="17"/>
        <v>4.1360741250145404E-2</v>
      </c>
      <c r="AF34" s="21">
        <f t="shared" si="18"/>
        <v>0.22531577920752829</v>
      </c>
      <c r="AG34" s="7">
        <f t="shared" si="19"/>
        <v>2.0310723182338077</v>
      </c>
      <c r="AI34" s="21">
        <f t="shared" si="20"/>
        <v>2.2034911557057857</v>
      </c>
      <c r="AJ34" s="7">
        <f t="shared" si="21"/>
        <v>2.0310723182338077</v>
      </c>
      <c r="AK34" s="21">
        <f t="shared" si="22"/>
        <v>4.234563473939593</v>
      </c>
      <c r="AL34" s="7">
        <f t="shared" si="23"/>
        <v>0.4796414862437321</v>
      </c>
    </row>
    <row r="35" spans="1:38" x14ac:dyDescent="0.25">
      <c r="A35" s="7" t="s">
        <v>37</v>
      </c>
      <c r="B35" s="5">
        <v>1</v>
      </c>
      <c r="C35" s="5">
        <v>1</v>
      </c>
      <c r="D35" s="6">
        <v>96.553938981070999</v>
      </c>
      <c r="E35" s="6">
        <v>8.7586978735827992E-3</v>
      </c>
      <c r="G35" s="5">
        <f t="shared" si="1"/>
        <v>1</v>
      </c>
      <c r="H35" s="5">
        <f t="shared" si="2"/>
        <v>1</v>
      </c>
      <c r="I35" s="5">
        <f t="shared" si="3"/>
        <v>9322.6631327603827</v>
      </c>
      <c r="J35" s="5">
        <f t="shared" si="4"/>
        <v>7.671478844070385E-5</v>
      </c>
      <c r="L35" s="6">
        <f t="shared" si="5"/>
        <v>3.6490518258441337E-2</v>
      </c>
      <c r="M35" s="6">
        <f t="shared" si="6"/>
        <v>0.17149858514250882</v>
      </c>
      <c r="N35" s="6">
        <f t="shared" si="7"/>
        <v>0.19636503191667609</v>
      </c>
      <c r="O35" s="6">
        <f t="shared" si="8"/>
        <v>4.174577325879694E-5</v>
      </c>
      <c r="W35" s="21">
        <f t="shared" si="10"/>
        <v>0.92835052140588703</v>
      </c>
      <c r="X35" s="15">
        <f t="shared" si="11"/>
        <v>1</v>
      </c>
      <c r="Y35" s="18">
        <f t="shared" si="12"/>
        <v>9322.6631327603827</v>
      </c>
      <c r="Z35" s="21">
        <f t="shared" si="13"/>
        <v>7.671478844070385E-5</v>
      </c>
      <c r="AA35" s="21">
        <f t="shared" si="14"/>
        <v>96.563924733808207</v>
      </c>
      <c r="AC35" s="21">
        <f t="shared" si="15"/>
        <v>0.61004986611841105</v>
      </c>
      <c r="AD35" s="15">
        <f t="shared" si="16"/>
        <v>0.68641459442086472</v>
      </c>
      <c r="AE35" s="18">
        <f t="shared" si="17"/>
        <v>9283.4314871182978</v>
      </c>
      <c r="AF35" s="21">
        <f t="shared" si="18"/>
        <v>0.21889491865998623</v>
      </c>
      <c r="AG35" s="7">
        <f t="shared" si="19"/>
        <v>96.358429037098247</v>
      </c>
      <c r="AI35" s="21">
        <f t="shared" si="20"/>
        <v>96.563924733808207</v>
      </c>
      <c r="AJ35" s="7">
        <f t="shared" si="21"/>
        <v>96.358429037098247</v>
      </c>
      <c r="AK35" s="21">
        <f t="shared" si="22"/>
        <v>192.92235377090645</v>
      </c>
      <c r="AL35" s="7">
        <f t="shared" si="23"/>
        <v>0.49946741346273954</v>
      </c>
    </row>
    <row r="36" spans="1:38" x14ac:dyDescent="0.25">
      <c r="A36" s="7" t="s">
        <v>38</v>
      </c>
      <c r="B36" s="5">
        <v>4</v>
      </c>
      <c r="C36" s="5">
        <v>1</v>
      </c>
      <c r="D36" s="6">
        <v>83.311760984867007</v>
      </c>
      <c r="E36" s="6">
        <v>0.58975232348790996</v>
      </c>
      <c r="G36" s="5">
        <f t="shared" si="1"/>
        <v>16</v>
      </c>
      <c r="H36" s="5">
        <f t="shared" si="2"/>
        <v>1</v>
      </c>
      <c r="I36" s="5">
        <f t="shared" si="3"/>
        <v>6940.8495183996083</v>
      </c>
      <c r="J36" s="5">
        <f t="shared" si="4"/>
        <v>0.34780780305938841</v>
      </c>
      <c r="L36" s="6">
        <f t="shared" si="5"/>
        <v>0.14596207303376535</v>
      </c>
      <c r="M36" s="6">
        <f t="shared" si="6"/>
        <v>0.17149858514250882</v>
      </c>
      <c r="N36" s="6">
        <f t="shared" si="7"/>
        <v>0.16943396382860273</v>
      </c>
      <c r="O36" s="6">
        <f t="shared" si="8"/>
        <v>2.8108820660923345E-3</v>
      </c>
      <c r="W36" s="21">
        <f t="shared" si="10"/>
        <v>15.70940741185524</v>
      </c>
      <c r="X36" s="15">
        <f t="shared" si="11"/>
        <v>1</v>
      </c>
      <c r="Y36" s="18">
        <f t="shared" si="12"/>
        <v>6940.8495183996083</v>
      </c>
      <c r="Z36" s="21">
        <f t="shared" si="13"/>
        <v>0.34780780305938841</v>
      </c>
      <c r="AA36" s="21">
        <f t="shared" si="14"/>
        <v>83.414067959874259</v>
      </c>
      <c r="AC36" s="21">
        <f t="shared" si="15"/>
        <v>14.296391208814523</v>
      </c>
      <c r="AD36" s="15">
        <f t="shared" si="16"/>
        <v>0.68641459442086472</v>
      </c>
      <c r="AE36" s="18">
        <f t="shared" si="17"/>
        <v>6907.0040863751392</v>
      </c>
      <c r="AF36" s="21">
        <f t="shared" si="18"/>
        <v>1.279874836422641E-2</v>
      </c>
      <c r="AG36" s="7">
        <f t="shared" si="19"/>
        <v>83.198555822362309</v>
      </c>
      <c r="AI36" s="21">
        <f t="shared" si="20"/>
        <v>83.414067959874259</v>
      </c>
      <c r="AJ36" s="7">
        <f t="shared" si="21"/>
        <v>83.198555822362309</v>
      </c>
      <c r="AK36" s="21">
        <f t="shared" si="22"/>
        <v>166.61262378223657</v>
      </c>
      <c r="AL36" s="7">
        <f t="shared" si="23"/>
        <v>0.49935325387530771</v>
      </c>
    </row>
    <row r="37" spans="1:38" x14ac:dyDescent="0.25">
      <c r="A37" s="7" t="s">
        <v>39</v>
      </c>
      <c r="B37" s="5">
        <v>4</v>
      </c>
      <c r="C37" s="5">
        <v>1</v>
      </c>
      <c r="D37" s="6">
        <v>93.146805508247994</v>
      </c>
      <c r="E37" s="6">
        <v>0.40679285679528998</v>
      </c>
      <c r="G37" s="5">
        <f t="shared" si="1"/>
        <v>16</v>
      </c>
      <c r="H37" s="5">
        <f t="shared" si="2"/>
        <v>1</v>
      </c>
      <c r="I37" s="5">
        <f t="shared" si="3"/>
        <v>8676.3273763913785</v>
      </c>
      <c r="J37" s="5">
        <f t="shared" si="4"/>
        <v>0.1654804283396733</v>
      </c>
      <c r="L37" s="6">
        <f t="shared" si="5"/>
        <v>0.14596207303376535</v>
      </c>
      <c r="M37" s="6">
        <f t="shared" si="6"/>
        <v>0.17149858514250882</v>
      </c>
      <c r="N37" s="6">
        <f t="shared" si="7"/>
        <v>0.18943582861129432</v>
      </c>
      <c r="O37" s="6">
        <f t="shared" si="8"/>
        <v>1.9388592469085689E-3</v>
      </c>
      <c r="W37" s="21">
        <f t="shared" si="10"/>
        <v>15.70940741185524</v>
      </c>
      <c r="X37" s="15">
        <f t="shared" si="11"/>
        <v>1</v>
      </c>
      <c r="Y37" s="18">
        <f t="shared" si="12"/>
        <v>8676.3273763913785</v>
      </c>
      <c r="Z37" s="21">
        <f t="shared" si="13"/>
        <v>0.1654804283396733</v>
      </c>
      <c r="AA37" s="21">
        <f t="shared" si="14"/>
        <v>93.237343721448724</v>
      </c>
      <c r="AC37" s="21">
        <f t="shared" si="15"/>
        <v>14.296391208814523</v>
      </c>
      <c r="AD37" s="15">
        <f t="shared" si="16"/>
        <v>0.68641459442086472</v>
      </c>
      <c r="AE37" s="18">
        <f t="shared" si="17"/>
        <v>8638.4815714103715</v>
      </c>
      <c r="AF37" s="21">
        <f t="shared" si="18"/>
        <v>4.8759374812644219E-3</v>
      </c>
      <c r="AG37" s="7">
        <f t="shared" si="19"/>
        <v>93.024025139482589</v>
      </c>
      <c r="AI37" s="21">
        <f t="shared" si="20"/>
        <v>93.237343721448724</v>
      </c>
      <c r="AJ37" s="7">
        <f t="shared" si="21"/>
        <v>93.024025139482589</v>
      </c>
      <c r="AK37" s="21">
        <f t="shared" si="22"/>
        <v>186.26136886093133</v>
      </c>
      <c r="AL37" s="7">
        <f t="shared" si="23"/>
        <v>0.49942736761983797</v>
      </c>
    </row>
    <row r="38" spans="1:38" x14ac:dyDescent="0.25">
      <c r="A38" s="7" t="s">
        <v>40</v>
      </c>
      <c r="B38" s="5">
        <v>1</v>
      </c>
      <c r="C38" s="5">
        <v>1</v>
      </c>
      <c r="D38" s="6">
        <v>100</v>
      </c>
      <c r="E38" s="6">
        <v>0</v>
      </c>
      <c r="G38" s="5">
        <f t="shared" si="1"/>
        <v>1</v>
      </c>
      <c r="H38" s="5">
        <f t="shared" si="2"/>
        <v>1</v>
      </c>
      <c r="I38" s="5">
        <f t="shared" si="3"/>
        <v>10000</v>
      </c>
      <c r="J38" s="5">
        <f t="shared" si="4"/>
        <v>0</v>
      </c>
      <c r="L38" s="6">
        <f t="shared" si="5"/>
        <v>3.6490518258441337E-2</v>
      </c>
      <c r="M38" s="6">
        <f t="shared" si="6"/>
        <v>0.17149858514250882</v>
      </c>
      <c r="N38" s="6">
        <f t="shared" si="7"/>
        <v>0.20337340349747163</v>
      </c>
      <c r="O38" s="6">
        <f t="shared" si="8"/>
        <v>0</v>
      </c>
      <c r="W38" s="21">
        <f t="shared" si="10"/>
        <v>0.92835052140588703</v>
      </c>
      <c r="X38" s="15">
        <f t="shared" si="11"/>
        <v>1</v>
      </c>
      <c r="Y38" s="18">
        <f t="shared" si="12"/>
        <v>10000</v>
      </c>
      <c r="Z38" s="21">
        <f t="shared" si="13"/>
        <v>0</v>
      </c>
      <c r="AA38" s="21">
        <f t="shared" si="14"/>
        <v>100.00964128783488</v>
      </c>
      <c r="AC38" s="21">
        <f t="shared" si="15"/>
        <v>0.61004986611841105</v>
      </c>
      <c r="AD38" s="15">
        <f t="shared" si="16"/>
        <v>0.68641459442086472</v>
      </c>
      <c r="AE38" s="18">
        <f t="shared" si="17"/>
        <v>9959.3666800417577</v>
      </c>
      <c r="AF38" s="21">
        <f t="shared" si="18"/>
        <v>0.22716735852330491</v>
      </c>
      <c r="AG38" s="7">
        <f t="shared" si="19"/>
        <v>99.804259988543677</v>
      </c>
      <c r="AI38" s="21">
        <f t="shared" si="20"/>
        <v>100.00964128783488</v>
      </c>
      <c r="AJ38" s="7">
        <f t="shared" si="21"/>
        <v>99.804259988543677</v>
      </c>
      <c r="AK38" s="21">
        <f t="shared" si="22"/>
        <v>199.81390127637854</v>
      </c>
      <c r="AL38" s="7">
        <f t="shared" si="23"/>
        <v>0.49948606854183003</v>
      </c>
    </row>
    <row r="39" spans="1:38" x14ac:dyDescent="0.25">
      <c r="A39" s="7" t="s">
        <v>41</v>
      </c>
      <c r="B39" s="5">
        <v>6</v>
      </c>
      <c r="C39" s="5">
        <v>0</v>
      </c>
      <c r="D39" s="6">
        <v>99.930903605664</v>
      </c>
      <c r="E39" s="6">
        <v>2.3356527662887001E-2</v>
      </c>
      <c r="G39" s="5">
        <f t="shared" si="1"/>
        <v>36</v>
      </c>
      <c r="H39" s="5">
        <f t="shared" si="2"/>
        <v>0</v>
      </c>
      <c r="I39" s="5">
        <f t="shared" si="3"/>
        <v>9986.1854954445098</v>
      </c>
      <c r="J39" s="5">
        <f t="shared" si="4"/>
        <v>5.4552738446720565E-4</v>
      </c>
      <c r="L39" s="6">
        <f t="shared" si="5"/>
        <v>0.21894310955064802</v>
      </c>
      <c r="M39" s="6">
        <f t="shared" si="6"/>
        <v>0</v>
      </c>
      <c r="N39" s="6">
        <f t="shared" si="7"/>
        <v>0.20323287980861648</v>
      </c>
      <c r="O39" s="6">
        <f t="shared" si="8"/>
        <v>1.1132206202345631E-4</v>
      </c>
      <c r="W39" s="21">
        <f t="shared" si="10"/>
        <v>35.563445338821474</v>
      </c>
      <c r="X39" s="15">
        <f t="shared" si="11"/>
        <v>0</v>
      </c>
      <c r="Y39" s="18">
        <f t="shared" si="12"/>
        <v>9986.1854954445098</v>
      </c>
      <c r="Z39" s="21">
        <f t="shared" si="13"/>
        <v>5.4552738446720565E-4</v>
      </c>
      <c r="AA39" s="21">
        <f t="shared" si="14"/>
        <v>100.10868836574933</v>
      </c>
      <c r="AC39" s="21">
        <f t="shared" si="15"/>
        <v>33.420618770611931</v>
      </c>
      <c r="AD39" s="15">
        <f t="shared" si="16"/>
        <v>2.9411764705882346E-2</v>
      </c>
      <c r="AE39" s="18">
        <f t="shared" si="17"/>
        <v>9945.5802802240378</v>
      </c>
      <c r="AF39" s="21">
        <f t="shared" si="18"/>
        <v>0.20544847350308088</v>
      </c>
      <c r="AG39" s="7">
        <f t="shared" si="19"/>
        <v>99.896124845926124</v>
      </c>
      <c r="AI39" s="21">
        <f t="shared" si="20"/>
        <v>100.10868836574933</v>
      </c>
      <c r="AJ39" s="7">
        <f t="shared" si="21"/>
        <v>99.896124845926124</v>
      </c>
      <c r="AK39" s="21">
        <f t="shared" si="22"/>
        <v>200.00481321167547</v>
      </c>
      <c r="AL39" s="7">
        <f t="shared" si="23"/>
        <v>0.49946860398904935</v>
      </c>
    </row>
    <row r="40" spans="1:38" x14ac:dyDescent="0.25">
      <c r="A40" s="7" t="s">
        <v>42</v>
      </c>
      <c r="B40" s="5">
        <v>1</v>
      </c>
      <c r="C40" s="5">
        <v>1</v>
      </c>
      <c r="D40" s="6">
        <v>100</v>
      </c>
      <c r="E40" s="6">
        <v>0</v>
      </c>
      <c r="G40" s="5">
        <f t="shared" si="1"/>
        <v>1</v>
      </c>
      <c r="H40" s="5">
        <f t="shared" si="2"/>
        <v>1</v>
      </c>
      <c r="I40" s="5">
        <f t="shared" si="3"/>
        <v>10000</v>
      </c>
      <c r="J40" s="5">
        <f t="shared" si="4"/>
        <v>0</v>
      </c>
      <c r="L40" s="6">
        <f t="shared" si="5"/>
        <v>3.6490518258441337E-2</v>
      </c>
      <c r="M40" s="6">
        <f t="shared" si="6"/>
        <v>0.17149858514250882</v>
      </c>
      <c r="N40" s="6">
        <f t="shared" si="7"/>
        <v>0.20337340349747163</v>
      </c>
      <c r="O40" s="6">
        <f t="shared" si="8"/>
        <v>0</v>
      </c>
      <c r="W40" s="21">
        <f t="shared" si="10"/>
        <v>0.92835052140588703</v>
      </c>
      <c r="X40" s="15">
        <f t="shared" si="11"/>
        <v>1</v>
      </c>
      <c r="Y40" s="18">
        <f t="shared" si="12"/>
        <v>10000</v>
      </c>
      <c r="Z40" s="21">
        <f t="shared" si="13"/>
        <v>0</v>
      </c>
      <c r="AA40" s="21">
        <f t="shared" si="14"/>
        <v>100.00964128783488</v>
      </c>
      <c r="AC40" s="21">
        <f t="shared" si="15"/>
        <v>0.61004986611841105</v>
      </c>
      <c r="AD40" s="15">
        <f t="shared" si="16"/>
        <v>0.68641459442086472</v>
      </c>
      <c r="AE40" s="18">
        <f t="shared" si="17"/>
        <v>9959.3666800417577</v>
      </c>
      <c r="AF40" s="21">
        <f t="shared" si="18"/>
        <v>0.22716735852330491</v>
      </c>
      <c r="AG40" s="7">
        <f t="shared" si="19"/>
        <v>99.804259988543677</v>
      </c>
      <c r="AI40" s="21">
        <f t="shared" si="20"/>
        <v>100.00964128783488</v>
      </c>
      <c r="AJ40" s="7">
        <f t="shared" si="21"/>
        <v>99.804259988543677</v>
      </c>
      <c r="AK40" s="21">
        <f t="shared" si="22"/>
        <v>199.81390127637854</v>
      </c>
      <c r="AL40" s="7">
        <f t="shared" si="23"/>
        <v>0.49948606854183003</v>
      </c>
    </row>
    <row r="41" spans="1:38" x14ac:dyDescent="0.25">
      <c r="A41" s="7" t="s">
        <v>43</v>
      </c>
      <c r="B41" s="5">
        <v>1</v>
      </c>
      <c r="C41" s="5">
        <v>1</v>
      </c>
      <c r="D41" s="6">
        <v>100</v>
      </c>
      <c r="E41" s="6">
        <v>0</v>
      </c>
      <c r="G41" s="5">
        <f t="shared" si="1"/>
        <v>1</v>
      </c>
      <c r="H41" s="5">
        <f t="shared" si="2"/>
        <v>1</v>
      </c>
      <c r="I41" s="5">
        <f t="shared" si="3"/>
        <v>10000</v>
      </c>
      <c r="J41" s="5">
        <f t="shared" si="4"/>
        <v>0</v>
      </c>
      <c r="L41" s="6">
        <f t="shared" si="5"/>
        <v>3.6490518258441337E-2</v>
      </c>
      <c r="M41" s="6">
        <f t="shared" si="6"/>
        <v>0.17149858514250882</v>
      </c>
      <c r="N41" s="6">
        <f t="shared" si="7"/>
        <v>0.20337340349747163</v>
      </c>
      <c r="O41" s="6">
        <f t="shared" si="8"/>
        <v>0</v>
      </c>
      <c r="W41" s="21">
        <f t="shared" si="10"/>
        <v>0.92835052140588703</v>
      </c>
      <c r="X41" s="15">
        <f t="shared" si="11"/>
        <v>1</v>
      </c>
      <c r="Y41" s="18">
        <f t="shared" si="12"/>
        <v>10000</v>
      </c>
      <c r="Z41" s="21">
        <f t="shared" si="13"/>
        <v>0</v>
      </c>
      <c r="AA41" s="21">
        <f t="shared" si="14"/>
        <v>100.00964128783488</v>
      </c>
      <c r="AC41" s="21">
        <f t="shared" si="15"/>
        <v>0.61004986611841105</v>
      </c>
      <c r="AD41" s="15">
        <f t="shared" si="16"/>
        <v>0.68641459442086472</v>
      </c>
      <c r="AE41" s="18">
        <f t="shared" si="17"/>
        <v>9959.3666800417577</v>
      </c>
      <c r="AF41" s="21">
        <f t="shared" si="18"/>
        <v>0.22716735852330491</v>
      </c>
      <c r="AG41" s="7">
        <f t="shared" si="19"/>
        <v>99.804259988543677</v>
      </c>
      <c r="AI41" s="21">
        <f t="shared" si="20"/>
        <v>100.00964128783488</v>
      </c>
      <c r="AJ41" s="7">
        <f t="shared" si="21"/>
        <v>99.804259988543677</v>
      </c>
      <c r="AK41" s="21">
        <f t="shared" si="22"/>
        <v>199.81390127637854</v>
      </c>
      <c r="AL41" s="7">
        <f t="shared" si="23"/>
        <v>0.49948606854183003</v>
      </c>
    </row>
    <row r="42" spans="1:38" x14ac:dyDescent="0.25">
      <c r="A42" s="7" t="s">
        <v>44</v>
      </c>
      <c r="B42" s="5">
        <v>1</v>
      </c>
      <c r="C42" s="5">
        <v>1</v>
      </c>
      <c r="D42" s="6">
        <v>100</v>
      </c>
      <c r="E42" s="6">
        <v>0</v>
      </c>
      <c r="G42" s="5">
        <f t="shared" si="1"/>
        <v>1</v>
      </c>
      <c r="H42" s="5">
        <f t="shared" si="2"/>
        <v>1</v>
      </c>
      <c r="I42" s="5">
        <f t="shared" si="3"/>
        <v>10000</v>
      </c>
      <c r="J42" s="5">
        <f t="shared" si="4"/>
        <v>0</v>
      </c>
      <c r="L42" s="6">
        <f t="shared" si="5"/>
        <v>3.6490518258441337E-2</v>
      </c>
      <c r="M42" s="6">
        <f t="shared" si="6"/>
        <v>0.17149858514250882</v>
      </c>
      <c r="N42" s="6">
        <f t="shared" si="7"/>
        <v>0.20337340349747163</v>
      </c>
      <c r="O42" s="6">
        <f t="shared" si="8"/>
        <v>0</v>
      </c>
      <c r="W42" s="21">
        <f t="shared" si="10"/>
        <v>0.92835052140588703</v>
      </c>
      <c r="X42" s="15">
        <f t="shared" si="11"/>
        <v>1</v>
      </c>
      <c r="Y42" s="18">
        <f t="shared" si="12"/>
        <v>10000</v>
      </c>
      <c r="Z42" s="21">
        <f t="shared" si="13"/>
        <v>0</v>
      </c>
      <c r="AA42" s="21">
        <f t="shared" si="14"/>
        <v>100.00964128783488</v>
      </c>
      <c r="AC42" s="21">
        <f t="shared" si="15"/>
        <v>0.61004986611841105</v>
      </c>
      <c r="AD42" s="15">
        <f t="shared" si="16"/>
        <v>0.68641459442086472</v>
      </c>
      <c r="AE42" s="18">
        <f t="shared" si="17"/>
        <v>9959.3666800417577</v>
      </c>
      <c r="AF42" s="21">
        <f t="shared" si="18"/>
        <v>0.22716735852330491</v>
      </c>
      <c r="AG42" s="7">
        <f t="shared" si="19"/>
        <v>99.804259988543677</v>
      </c>
      <c r="AI42" s="21">
        <f t="shared" si="20"/>
        <v>100.00964128783488</v>
      </c>
      <c r="AJ42" s="7">
        <f t="shared" si="21"/>
        <v>99.804259988543677</v>
      </c>
      <c r="AK42" s="21">
        <f t="shared" si="22"/>
        <v>199.81390127637854</v>
      </c>
      <c r="AL42" s="7">
        <f t="shared" si="23"/>
        <v>0.49948606854183003</v>
      </c>
    </row>
    <row r="43" spans="1:38" x14ac:dyDescent="0.25">
      <c r="A43" s="7" t="s">
        <v>45</v>
      </c>
      <c r="B43" s="5">
        <v>5</v>
      </c>
      <c r="C43" s="5">
        <v>1</v>
      </c>
      <c r="D43" s="6">
        <v>0</v>
      </c>
      <c r="E43" s="6">
        <v>83.751642255850996</v>
      </c>
      <c r="G43" s="5">
        <f t="shared" si="1"/>
        <v>25</v>
      </c>
      <c r="H43" s="5">
        <f t="shared" si="2"/>
        <v>1</v>
      </c>
      <c r="I43" s="5">
        <f t="shared" si="3"/>
        <v>0</v>
      </c>
      <c r="J43" s="5">
        <f t="shared" si="4"/>
        <v>7014.3375805520463</v>
      </c>
      <c r="L43" s="6">
        <f t="shared" si="5"/>
        <v>0.1824525912922067</v>
      </c>
      <c r="M43" s="6">
        <f t="shared" si="6"/>
        <v>0.17149858514250882</v>
      </c>
      <c r="N43" s="6">
        <f t="shared" si="7"/>
        <v>0</v>
      </c>
      <c r="O43" s="6">
        <f t="shared" si="8"/>
        <v>0.39917772231986565</v>
      </c>
      <c r="W43" s="21">
        <f t="shared" si="10"/>
        <v>24.636426375338356</v>
      </c>
      <c r="X43" s="15">
        <f t="shared" si="11"/>
        <v>1</v>
      </c>
      <c r="Y43" s="18">
        <f t="shared" si="12"/>
        <v>0</v>
      </c>
      <c r="Z43" s="21">
        <f t="shared" si="13"/>
        <v>7014.3375805520463</v>
      </c>
      <c r="AA43" s="21">
        <f t="shared" si="14"/>
        <v>83.904552957079659</v>
      </c>
      <c r="AC43" s="21">
        <f t="shared" si="15"/>
        <v>22.858504989713229</v>
      </c>
      <c r="AD43" s="15">
        <f t="shared" si="16"/>
        <v>0.68641459442086472</v>
      </c>
      <c r="AE43" s="18">
        <f t="shared" si="17"/>
        <v>4.1360741250145404E-2</v>
      </c>
      <c r="AF43" s="21">
        <f t="shared" si="18"/>
        <v>6934.7292034465954</v>
      </c>
      <c r="AG43" s="7">
        <f t="shared" si="19"/>
        <v>83.416518051114906</v>
      </c>
      <c r="AI43" s="21">
        <f t="shared" si="20"/>
        <v>83.904552957079659</v>
      </c>
      <c r="AJ43" s="7">
        <f t="shared" si="21"/>
        <v>83.416518051114906</v>
      </c>
      <c r="AK43" s="21">
        <f t="shared" si="22"/>
        <v>167.32107100819456</v>
      </c>
      <c r="AL43" s="7">
        <f t="shared" si="23"/>
        <v>0.49854162149744768</v>
      </c>
    </row>
    <row r="44" spans="1:38" x14ac:dyDescent="0.25">
      <c r="A44" s="7" t="s">
        <v>46</v>
      </c>
      <c r="B44" s="5">
        <v>6</v>
      </c>
      <c r="C44" s="5">
        <v>0</v>
      </c>
      <c r="D44" s="6">
        <v>34.348693494233999</v>
      </c>
      <c r="E44" s="6">
        <v>40.290010218481001</v>
      </c>
      <c r="G44" s="5">
        <f t="shared" si="1"/>
        <v>36</v>
      </c>
      <c r="H44" s="5">
        <f t="shared" si="2"/>
        <v>0</v>
      </c>
      <c r="I44" s="5">
        <f t="shared" si="3"/>
        <v>1179.8327447608331</v>
      </c>
      <c r="J44" s="5">
        <f t="shared" si="4"/>
        <v>1623.2849234053035</v>
      </c>
      <c r="L44" s="6">
        <f t="shared" si="5"/>
        <v>0.21894310955064802</v>
      </c>
      <c r="M44" s="6">
        <f t="shared" si="6"/>
        <v>0</v>
      </c>
      <c r="N44" s="6">
        <f t="shared" si="7"/>
        <v>6.98561070161383E-2</v>
      </c>
      <c r="O44" s="6">
        <f t="shared" si="8"/>
        <v>0.19203055699046653</v>
      </c>
      <c r="W44" s="21">
        <f t="shared" si="10"/>
        <v>35.563445338821474</v>
      </c>
      <c r="X44" s="15">
        <f t="shared" si="11"/>
        <v>0</v>
      </c>
      <c r="Y44" s="18">
        <f t="shared" si="12"/>
        <v>1179.8327447608331</v>
      </c>
      <c r="Z44" s="21">
        <f t="shared" si="13"/>
        <v>1623.2849234053035</v>
      </c>
      <c r="AA44" s="21">
        <f t="shared" si="14"/>
        <v>53.279274708886177</v>
      </c>
      <c r="AC44" s="21">
        <f t="shared" si="15"/>
        <v>33.420618770611931</v>
      </c>
      <c r="AD44" s="15">
        <f t="shared" si="16"/>
        <v>2.9411764705882346E-2</v>
      </c>
      <c r="AE44" s="18">
        <f t="shared" si="17"/>
        <v>1165.9028840988553</v>
      </c>
      <c r="AF44" s="21">
        <f t="shared" si="18"/>
        <v>1585.1059793657332</v>
      </c>
      <c r="AG44" s="7">
        <f t="shared" si="19"/>
        <v>52.767972236953604</v>
      </c>
      <c r="AI44" s="21">
        <f t="shared" si="20"/>
        <v>53.279274708886177</v>
      </c>
      <c r="AJ44" s="7">
        <f t="shared" si="21"/>
        <v>52.767972236953604</v>
      </c>
      <c r="AK44" s="21">
        <f t="shared" si="22"/>
        <v>106.04724694583979</v>
      </c>
      <c r="AL44" s="7">
        <f t="shared" si="23"/>
        <v>0.49758927041173584</v>
      </c>
    </row>
    <row r="45" spans="1:38" x14ac:dyDescent="0.25">
      <c r="A45" s="7" t="s">
        <v>47</v>
      </c>
      <c r="B45" s="5">
        <v>6</v>
      </c>
      <c r="C45" s="5">
        <v>0</v>
      </c>
      <c r="D45" s="6">
        <v>77.098924626539002</v>
      </c>
      <c r="E45" s="6">
        <v>6.6293611016496001</v>
      </c>
      <c r="G45" s="5">
        <f t="shared" si="1"/>
        <v>36</v>
      </c>
      <c r="H45" s="5">
        <f t="shared" si="2"/>
        <v>0</v>
      </c>
      <c r="I45" s="5">
        <f t="shared" si="3"/>
        <v>5944.2441785687424</v>
      </c>
      <c r="J45" s="5">
        <f t="shared" si="4"/>
        <v>43.948428616064803</v>
      </c>
      <c r="L45" s="6">
        <f t="shared" si="5"/>
        <v>0.21894310955064802</v>
      </c>
      <c r="M45" s="6">
        <f t="shared" si="6"/>
        <v>0</v>
      </c>
      <c r="N45" s="6">
        <f t="shared" si="7"/>
        <v>0.15679870707294269</v>
      </c>
      <c r="O45" s="6">
        <f t="shared" si="8"/>
        <v>3.1596911937658505E-2</v>
      </c>
      <c r="W45" s="21">
        <f t="shared" si="10"/>
        <v>35.563445338821474</v>
      </c>
      <c r="X45" s="15">
        <f t="shared" si="11"/>
        <v>0</v>
      </c>
      <c r="Y45" s="18">
        <f t="shared" si="12"/>
        <v>5944.2441785687424</v>
      </c>
      <c r="Z45" s="21">
        <f t="shared" si="13"/>
        <v>43.948428616064803</v>
      </c>
      <c r="AA45" s="21">
        <f t="shared" si="14"/>
        <v>77.612860097561338</v>
      </c>
      <c r="AC45" s="21">
        <f t="shared" si="15"/>
        <v>33.420618770611931</v>
      </c>
      <c r="AD45" s="15">
        <f t="shared" si="16"/>
        <v>2.9411764705882346E-2</v>
      </c>
      <c r="AE45" s="18">
        <f t="shared" si="17"/>
        <v>5912.9257978954047</v>
      </c>
      <c r="AF45" s="21">
        <f t="shared" si="18"/>
        <v>37.856213587056402</v>
      </c>
      <c r="AG45" s="7">
        <f t="shared" si="19"/>
        <v>77.357818234602362</v>
      </c>
      <c r="AI45" s="21">
        <f t="shared" si="20"/>
        <v>77.612860097561338</v>
      </c>
      <c r="AJ45" s="7">
        <f t="shared" si="21"/>
        <v>77.357818234602362</v>
      </c>
      <c r="AK45" s="21">
        <f t="shared" si="22"/>
        <v>154.97067833216369</v>
      </c>
      <c r="AL45" s="7">
        <f t="shared" si="23"/>
        <v>0.49917712864877473</v>
      </c>
    </row>
    <row r="46" spans="1:38" x14ac:dyDescent="0.25">
      <c r="A46" s="7" t="s">
        <v>48</v>
      </c>
      <c r="B46" s="5">
        <v>6</v>
      </c>
      <c r="C46" s="5">
        <v>0</v>
      </c>
      <c r="D46" s="6">
        <v>99.999026811346994</v>
      </c>
      <c r="E46" s="6">
        <v>9.7318865262030995E-4</v>
      </c>
      <c r="G46" s="5">
        <f t="shared" si="1"/>
        <v>36</v>
      </c>
      <c r="H46" s="5">
        <f t="shared" si="2"/>
        <v>0</v>
      </c>
      <c r="I46" s="5">
        <f t="shared" si="3"/>
        <v>9999.8053632164956</v>
      </c>
      <c r="J46" s="5">
        <f t="shared" si="4"/>
        <v>9.470961535889343E-7</v>
      </c>
      <c r="L46" s="6">
        <f t="shared" si="5"/>
        <v>0.21894310955064802</v>
      </c>
      <c r="M46" s="6">
        <f t="shared" si="6"/>
        <v>0</v>
      </c>
      <c r="N46" s="6">
        <f t="shared" si="7"/>
        <v>0.20337142429058558</v>
      </c>
      <c r="O46" s="6">
        <f t="shared" si="8"/>
        <v>4.6384192509774325E-6</v>
      </c>
      <c r="W46" s="21">
        <f t="shared" si="10"/>
        <v>35.563445338821474</v>
      </c>
      <c r="X46" s="15">
        <f t="shared" si="11"/>
        <v>0</v>
      </c>
      <c r="Y46" s="18">
        <f t="shared" si="12"/>
        <v>9999.8053632164956</v>
      </c>
      <c r="Z46" s="21">
        <f t="shared" si="13"/>
        <v>9.470961535889343E-7</v>
      </c>
      <c r="AA46" s="21">
        <f t="shared" si="14"/>
        <v>100.17668795434601</v>
      </c>
      <c r="AC46" s="21">
        <f t="shared" si="15"/>
        <v>33.420618770611931</v>
      </c>
      <c r="AD46" s="15">
        <f t="shared" si="16"/>
        <v>2.9411764705882346E-2</v>
      </c>
      <c r="AE46" s="18">
        <f t="shared" si="17"/>
        <v>9959.1724390996296</v>
      </c>
      <c r="AF46" s="21">
        <f t="shared" si="18"/>
        <v>0.22624062176926302</v>
      </c>
      <c r="AG46" s="7">
        <f t="shared" si="19"/>
        <v>99.964237156378658</v>
      </c>
      <c r="AI46" s="21">
        <f t="shared" si="20"/>
        <v>100.17668795434601</v>
      </c>
      <c r="AJ46" s="7">
        <f t="shared" si="21"/>
        <v>99.964237156378658</v>
      </c>
      <c r="AK46" s="21">
        <f t="shared" si="22"/>
        <v>200.14092511072465</v>
      </c>
      <c r="AL46" s="7">
        <f t="shared" si="23"/>
        <v>0.49946924698721712</v>
      </c>
    </row>
    <row r="47" spans="1:38" x14ac:dyDescent="0.25">
      <c r="A47" s="7" t="s">
        <v>49</v>
      </c>
      <c r="B47" s="5">
        <v>6</v>
      </c>
      <c r="C47" s="5">
        <v>0</v>
      </c>
      <c r="D47" s="6">
        <v>99.999026811346994</v>
      </c>
      <c r="E47" s="6">
        <v>9.7318865262030995E-4</v>
      </c>
      <c r="G47" s="5">
        <f t="shared" si="1"/>
        <v>36</v>
      </c>
      <c r="H47" s="5">
        <f t="shared" si="2"/>
        <v>0</v>
      </c>
      <c r="I47" s="5">
        <f t="shared" si="3"/>
        <v>9999.8053632164956</v>
      </c>
      <c r="J47" s="5">
        <f t="shared" si="4"/>
        <v>9.470961535889343E-7</v>
      </c>
      <c r="L47" s="6">
        <f t="shared" si="5"/>
        <v>0.21894310955064802</v>
      </c>
      <c r="M47" s="6">
        <f t="shared" si="6"/>
        <v>0</v>
      </c>
      <c r="N47" s="6">
        <f t="shared" si="7"/>
        <v>0.20337142429058558</v>
      </c>
      <c r="O47" s="6">
        <f t="shared" si="8"/>
        <v>4.6384192509774325E-6</v>
      </c>
      <c r="W47" s="21">
        <f t="shared" si="10"/>
        <v>35.563445338821474</v>
      </c>
      <c r="X47" s="15">
        <f t="shared" si="11"/>
        <v>0</v>
      </c>
      <c r="Y47" s="18">
        <f t="shared" si="12"/>
        <v>9999.8053632164956</v>
      </c>
      <c r="Z47" s="21">
        <f t="shared" si="13"/>
        <v>9.470961535889343E-7</v>
      </c>
      <c r="AA47" s="21">
        <f t="shared" si="14"/>
        <v>100.17668795434601</v>
      </c>
      <c r="AC47" s="21">
        <f t="shared" si="15"/>
        <v>33.420618770611931</v>
      </c>
      <c r="AD47" s="15">
        <f t="shared" si="16"/>
        <v>2.9411764705882346E-2</v>
      </c>
      <c r="AE47" s="18">
        <f t="shared" si="17"/>
        <v>9959.1724390996296</v>
      </c>
      <c r="AF47" s="21">
        <f t="shared" si="18"/>
        <v>0.22624062176926302</v>
      </c>
      <c r="AG47" s="7">
        <f t="shared" si="19"/>
        <v>99.964237156378658</v>
      </c>
      <c r="AI47" s="21">
        <f t="shared" si="20"/>
        <v>100.17668795434601</v>
      </c>
      <c r="AJ47" s="7">
        <f t="shared" si="21"/>
        <v>99.964237156378658</v>
      </c>
      <c r="AK47" s="21">
        <f t="shared" si="22"/>
        <v>200.14092511072465</v>
      </c>
      <c r="AL47" s="7">
        <f t="shared" si="23"/>
        <v>0.49946924698721712</v>
      </c>
    </row>
    <row r="48" spans="1:38" x14ac:dyDescent="0.25">
      <c r="A48" s="7" t="s">
        <v>50</v>
      </c>
      <c r="B48" s="5">
        <v>4</v>
      </c>
      <c r="C48" s="5">
        <v>1</v>
      </c>
      <c r="D48" s="6">
        <v>100</v>
      </c>
      <c r="E48" s="6">
        <v>0</v>
      </c>
      <c r="G48" s="5">
        <f t="shared" si="1"/>
        <v>16</v>
      </c>
      <c r="H48" s="5">
        <f t="shared" si="2"/>
        <v>1</v>
      </c>
      <c r="I48" s="5">
        <f t="shared" si="3"/>
        <v>10000</v>
      </c>
      <c r="J48" s="5">
        <f t="shared" si="4"/>
        <v>0</v>
      </c>
      <c r="L48" s="6">
        <f t="shared" si="5"/>
        <v>0.14596207303376535</v>
      </c>
      <c r="M48" s="6">
        <f t="shared" si="6"/>
        <v>0.17149858514250882</v>
      </c>
      <c r="N48" s="6">
        <f t="shared" si="7"/>
        <v>0.20337340349747163</v>
      </c>
      <c r="O48" s="6">
        <f t="shared" si="8"/>
        <v>0</v>
      </c>
      <c r="W48" s="21">
        <f t="shared" si="10"/>
        <v>15.70940741185524</v>
      </c>
      <c r="X48" s="15">
        <f t="shared" si="11"/>
        <v>1</v>
      </c>
      <c r="Y48" s="18">
        <f t="shared" si="12"/>
        <v>10000</v>
      </c>
      <c r="Z48" s="21">
        <f t="shared" si="13"/>
        <v>0</v>
      </c>
      <c r="AA48" s="21">
        <f t="shared" si="14"/>
        <v>100.08351216565022</v>
      </c>
      <c r="AC48" s="21">
        <f t="shared" si="15"/>
        <v>14.296391208814523</v>
      </c>
      <c r="AD48" s="15">
        <f t="shared" si="16"/>
        <v>0.68641459442086472</v>
      </c>
      <c r="AE48" s="18">
        <f t="shared" si="17"/>
        <v>9959.3666800417577</v>
      </c>
      <c r="AF48" s="21">
        <f t="shared" si="18"/>
        <v>0.22716735852330491</v>
      </c>
      <c r="AG48" s="7">
        <f t="shared" si="19"/>
        <v>99.872802369831987</v>
      </c>
      <c r="AI48" s="21">
        <f t="shared" si="20"/>
        <v>100.08351216565022</v>
      </c>
      <c r="AJ48" s="7">
        <f t="shared" si="21"/>
        <v>99.872802369831987</v>
      </c>
      <c r="AK48" s="21">
        <f t="shared" si="22"/>
        <v>199.95631453548219</v>
      </c>
      <c r="AL48" s="7">
        <f t="shared" si="23"/>
        <v>0.49947311042337494</v>
      </c>
    </row>
    <row r="49" spans="1:38" x14ac:dyDescent="0.25">
      <c r="A49" s="7" t="s">
        <v>51</v>
      </c>
      <c r="B49" s="5">
        <v>5</v>
      </c>
      <c r="C49" s="5">
        <v>1</v>
      </c>
      <c r="D49" s="6">
        <v>98.730961996982998</v>
      </c>
      <c r="E49" s="6">
        <v>1.2310836455647001</v>
      </c>
      <c r="G49" s="5">
        <f t="shared" si="1"/>
        <v>25</v>
      </c>
      <c r="H49" s="5">
        <f t="shared" si="2"/>
        <v>1</v>
      </c>
      <c r="I49" s="5">
        <f t="shared" si="3"/>
        <v>9747.8028568497011</v>
      </c>
      <c r="J49" s="5">
        <f t="shared" si="4"/>
        <v>1.5155669423768721</v>
      </c>
      <c r="L49" s="6">
        <f t="shared" si="5"/>
        <v>0.1824525912922067</v>
      </c>
      <c r="M49" s="6">
        <f t="shared" si="6"/>
        <v>0.17149858514250882</v>
      </c>
      <c r="N49" s="6">
        <f t="shared" si="7"/>
        <v>0.20079251771905962</v>
      </c>
      <c r="O49" s="6">
        <f t="shared" si="8"/>
        <v>5.8676003524864911E-3</v>
      </c>
      <c r="W49" s="21">
        <f t="shared" si="10"/>
        <v>24.636426375338356</v>
      </c>
      <c r="X49" s="15">
        <f t="shared" si="11"/>
        <v>1</v>
      </c>
      <c r="Y49" s="18">
        <f t="shared" si="12"/>
        <v>9747.8028568497011</v>
      </c>
      <c r="Z49" s="21">
        <f t="shared" si="13"/>
        <v>1.5155669423768721</v>
      </c>
      <c r="AA49" s="21">
        <f t="shared" si="14"/>
        <v>98.86837133364449</v>
      </c>
      <c r="AC49" s="21">
        <f t="shared" si="15"/>
        <v>22.858504989713229</v>
      </c>
      <c r="AD49" s="15">
        <f t="shared" si="16"/>
        <v>0.68641459442086472</v>
      </c>
      <c r="AE49" s="18">
        <f t="shared" si="17"/>
        <v>9707.6857140471402</v>
      </c>
      <c r="AF49" s="21">
        <f t="shared" si="18"/>
        <v>0.56921423040287888</v>
      </c>
      <c r="AG49" s="7">
        <f t="shared" si="19"/>
        <v>98.649885189298004</v>
      </c>
      <c r="AI49" s="21">
        <f t="shared" si="20"/>
        <v>98.86837133364449</v>
      </c>
      <c r="AJ49" s="7">
        <f t="shared" si="21"/>
        <v>98.649885189298004</v>
      </c>
      <c r="AK49" s="21">
        <f t="shared" si="22"/>
        <v>197.51825652294249</v>
      </c>
      <c r="AL49" s="7">
        <f t="shared" si="23"/>
        <v>0.49944692164614896</v>
      </c>
    </row>
    <row r="50" spans="1:38" s="27" customFormat="1" x14ac:dyDescent="0.25">
      <c r="A50" s="24" t="s">
        <v>52</v>
      </c>
      <c r="B50" s="25">
        <v>6</v>
      </c>
      <c r="C50" s="25">
        <v>0</v>
      </c>
      <c r="D50" s="26">
        <v>1.6544207094544999E-2</v>
      </c>
      <c r="E50" s="26">
        <v>0.19853048513454</v>
      </c>
      <c r="G50" s="25">
        <f t="shared" si="1"/>
        <v>36</v>
      </c>
      <c r="H50" s="25">
        <f t="shared" si="2"/>
        <v>0</v>
      </c>
      <c r="I50" s="25">
        <f t="shared" si="3"/>
        <v>2.7371078838719307E-4</v>
      </c>
      <c r="J50" s="25">
        <f t="shared" si="4"/>
        <v>3.9414353527755804E-2</v>
      </c>
      <c r="L50" s="26">
        <f t="shared" si="5"/>
        <v>0.21894310955064802</v>
      </c>
      <c r="M50" s="26">
        <f t="shared" si="6"/>
        <v>0</v>
      </c>
      <c r="N50" s="26">
        <f t="shared" si="7"/>
        <v>3.3646517049846327E-5</v>
      </c>
      <c r="O50" s="26">
        <f t="shared" si="8"/>
        <v>9.4623752719938089E-4</v>
      </c>
      <c r="R50" s="28"/>
      <c r="S50" s="29"/>
      <c r="T50" s="30"/>
      <c r="U50" s="28"/>
      <c r="W50" s="31">
        <f t="shared" si="10"/>
        <v>35.563445338821474</v>
      </c>
      <c r="X50" s="15">
        <f t="shared" si="11"/>
        <v>0</v>
      </c>
      <c r="Y50" s="18">
        <f t="shared" si="12"/>
        <v>2.7371078838719307E-4</v>
      </c>
      <c r="Z50" s="21">
        <f t="shared" si="13"/>
        <v>3.9414353527755804E-2</v>
      </c>
      <c r="AA50" s="21">
        <f t="shared" si="14"/>
        <v>5.9668361300724202</v>
      </c>
      <c r="AC50" s="21">
        <f t="shared" si="15"/>
        <v>33.420618770611931</v>
      </c>
      <c r="AD50" s="15">
        <f t="shared" si="16"/>
        <v>2.9411764705882346E-2</v>
      </c>
      <c r="AE50" s="18">
        <f t="shared" si="17"/>
        <v>3.4905148628563337E-2</v>
      </c>
      <c r="AF50" s="21">
        <f t="shared" si="18"/>
        <v>7.733420661118455E-2</v>
      </c>
      <c r="AG50" s="7">
        <f t="shared" si="19"/>
        <v>5.7932952531834214</v>
      </c>
      <c r="AI50" s="21">
        <f t="shared" si="20"/>
        <v>5.9668361300724202</v>
      </c>
      <c r="AJ50" s="7">
        <f t="shared" si="21"/>
        <v>5.7932952531834214</v>
      </c>
      <c r="AK50" s="21">
        <f t="shared" si="22"/>
        <v>11.760131383255843</v>
      </c>
      <c r="AL50" s="7">
        <f t="shared" si="23"/>
        <v>0.49262164378809203</v>
      </c>
    </row>
    <row r="51" spans="1:38" x14ac:dyDescent="0.25">
      <c r="W51" s="22"/>
    </row>
    <row r="52" spans="1:38" x14ac:dyDescent="0.25">
      <c r="F52" s="8" t="s">
        <v>53</v>
      </c>
      <c r="G52" s="9">
        <f>SQRT(SUM(G3:G50))</f>
        <v>27.404379212089442</v>
      </c>
      <c r="H52" s="9">
        <f t="shared" ref="H52:J52" si="27">SQRT(SUM(H3:H50))</f>
        <v>5.8309518948453007</v>
      </c>
      <c r="I52" s="9">
        <f t="shared" si="27"/>
        <v>491.70637989172076</v>
      </c>
      <c r="J52" s="9">
        <f t="shared" si="27"/>
        <v>209.81041168610068</v>
      </c>
      <c r="W52" s="22"/>
    </row>
    <row r="54" spans="1:38" x14ac:dyDescent="0.25">
      <c r="A54" s="3"/>
    </row>
  </sheetData>
  <sheetProtection formatCells="0" formatColumns="0" formatRows="0" insertColumns="0" insertRows="0" insertHyperlinks="0" deleteColumns="0" deleteRows="0" sort="0" autoFilter="0" pivotTables="0"/>
  <mergeCells count="7">
    <mergeCell ref="AC1:AF1"/>
    <mergeCell ref="AI1:AL1"/>
    <mergeCell ref="A1:E1"/>
    <mergeCell ref="G1:J1"/>
    <mergeCell ref="L1:O1"/>
    <mergeCell ref="R1:U1"/>
    <mergeCell ref="W1:Z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A5E7D-05E1-4566-9FB5-363B9DB171D2}">
  <dimension ref="A1:G49"/>
  <sheetViews>
    <sheetView tabSelected="1" zoomScaleNormal="100" workbookViewId="0">
      <selection activeCell="B36" sqref="B36"/>
    </sheetView>
  </sheetViews>
  <sheetFormatPr defaultRowHeight="15" x14ac:dyDescent="0.25"/>
  <cols>
    <col min="1" max="1" width="37.42578125" bestFit="1" customWidth="1"/>
    <col min="2" max="2" width="19.28515625" customWidth="1"/>
    <col min="3" max="3" width="44.7109375" style="19" customWidth="1"/>
    <col min="4" max="4" width="22.140625" customWidth="1"/>
  </cols>
  <sheetData>
    <row r="1" spans="1:4" x14ac:dyDescent="0.25">
      <c r="A1" s="4" t="s">
        <v>0</v>
      </c>
      <c r="B1" s="4" t="s">
        <v>79</v>
      </c>
    </row>
    <row r="2" spans="1:4" x14ac:dyDescent="0.25">
      <c r="A2" s="7" t="s">
        <v>40</v>
      </c>
      <c r="B2" s="7">
        <v>0.49948606854183003</v>
      </c>
      <c r="C2" s="19">
        <f>$B$2-B3</f>
        <v>0</v>
      </c>
    </row>
    <row r="3" spans="1:4" x14ac:dyDescent="0.25">
      <c r="A3" s="7" t="s">
        <v>42</v>
      </c>
      <c r="B3" s="7">
        <v>0.49948606854183003</v>
      </c>
      <c r="C3" s="19">
        <f>$B$2-B3</f>
        <v>0</v>
      </c>
      <c r="D3">
        <f>(($B$2-B3)/$B$2)*100</f>
        <v>0</v>
      </c>
    </row>
    <row r="4" spans="1:4" x14ac:dyDescent="0.25">
      <c r="A4" s="7" t="s">
        <v>43</v>
      </c>
      <c r="B4" s="7">
        <v>0.49948606854183003</v>
      </c>
      <c r="C4" s="19">
        <f t="shared" ref="C4:C49" si="0">$B$2-B4</f>
        <v>0</v>
      </c>
      <c r="D4">
        <f t="shared" ref="D4:D49" si="1">(($B$2-B4)/$B$2)*100</f>
        <v>0</v>
      </c>
    </row>
    <row r="5" spans="1:4" x14ac:dyDescent="0.25">
      <c r="A5" s="7" t="s">
        <v>44</v>
      </c>
      <c r="B5" s="7">
        <v>0.49948606854183003</v>
      </c>
      <c r="C5" s="19">
        <f t="shared" si="0"/>
        <v>0</v>
      </c>
      <c r="D5">
        <f t="shared" si="1"/>
        <v>0</v>
      </c>
    </row>
    <row r="6" spans="1:4" x14ac:dyDescent="0.25">
      <c r="A6" s="7" t="s">
        <v>34</v>
      </c>
      <c r="B6" s="7">
        <v>0.49948436318928968</v>
      </c>
      <c r="C6" s="19">
        <f t="shared" si="0"/>
        <v>1.705352540348759E-6</v>
      </c>
      <c r="D6">
        <f t="shared" si="1"/>
        <v>3.4142144250935046E-4</v>
      </c>
    </row>
    <row r="7" spans="1:4" x14ac:dyDescent="0.25">
      <c r="A7" s="7" t="s">
        <v>32</v>
      </c>
      <c r="B7" s="7">
        <v>0.49947684931712116</v>
      </c>
      <c r="C7" s="19">
        <f t="shared" si="0"/>
        <v>9.2192247088673795E-6</v>
      </c>
      <c r="D7">
        <f t="shared" si="1"/>
        <v>1.8457421116431609E-3</v>
      </c>
    </row>
    <row r="8" spans="1:4" x14ac:dyDescent="0.25">
      <c r="A8" s="7" t="s">
        <v>17</v>
      </c>
      <c r="B8" s="7">
        <v>0.4994753634010079</v>
      </c>
      <c r="C8" s="19">
        <f t="shared" si="0"/>
        <v>1.0705140822131476E-5</v>
      </c>
      <c r="D8">
        <f t="shared" si="1"/>
        <v>2.1432311122076796E-3</v>
      </c>
    </row>
    <row r="9" spans="1:4" x14ac:dyDescent="0.25">
      <c r="A9" s="7" t="s">
        <v>29</v>
      </c>
      <c r="B9" s="7">
        <v>0.49947311042337494</v>
      </c>
      <c r="C9" s="19">
        <f t="shared" si="0"/>
        <v>1.2958118455086431E-5</v>
      </c>
      <c r="D9">
        <f t="shared" si="1"/>
        <v>2.5942902657756987E-3</v>
      </c>
    </row>
    <row r="10" spans="1:4" x14ac:dyDescent="0.25">
      <c r="A10" s="7" t="s">
        <v>50</v>
      </c>
      <c r="B10" s="7">
        <v>0.49947311042337494</v>
      </c>
      <c r="C10" s="19">
        <f t="shared" si="0"/>
        <v>1.2958118455086431E-5</v>
      </c>
      <c r="D10">
        <f t="shared" si="1"/>
        <v>2.5942902657756987E-3</v>
      </c>
    </row>
    <row r="11" spans="1:4" x14ac:dyDescent="0.25">
      <c r="A11" s="7" t="s">
        <v>21</v>
      </c>
      <c r="B11" s="7">
        <v>0.49946926395549246</v>
      </c>
      <c r="C11" s="19">
        <f t="shared" si="0"/>
        <v>1.6804586337570981E-5</v>
      </c>
      <c r="D11">
        <f t="shared" si="1"/>
        <v>3.3643753842082708E-3</v>
      </c>
    </row>
    <row r="12" spans="1:4" x14ac:dyDescent="0.25">
      <c r="A12" s="7" t="s">
        <v>22</v>
      </c>
      <c r="B12" s="7">
        <v>0.49946926395549246</v>
      </c>
      <c r="C12" s="19">
        <f t="shared" si="0"/>
        <v>1.6804586337570981E-5</v>
      </c>
      <c r="D12">
        <f t="shared" si="1"/>
        <v>3.3643753842082708E-3</v>
      </c>
    </row>
    <row r="13" spans="1:4" x14ac:dyDescent="0.25">
      <c r="A13" s="7" t="s">
        <v>28</v>
      </c>
      <c r="B13" s="7">
        <v>0.49946926395549246</v>
      </c>
      <c r="C13" s="19">
        <f t="shared" si="0"/>
        <v>1.6804586337570981E-5</v>
      </c>
      <c r="D13">
        <f t="shared" si="1"/>
        <v>3.3643753842082708E-3</v>
      </c>
    </row>
    <row r="14" spans="1:4" x14ac:dyDescent="0.25">
      <c r="A14" s="7" t="s">
        <v>48</v>
      </c>
      <c r="B14" s="7">
        <v>0.49946924698721712</v>
      </c>
      <c r="C14" s="19">
        <f t="shared" si="0"/>
        <v>1.6821554612911349E-5</v>
      </c>
      <c r="D14">
        <f t="shared" si="1"/>
        <v>3.3677725310776326E-3</v>
      </c>
    </row>
    <row r="15" spans="1:4" x14ac:dyDescent="0.25">
      <c r="A15" s="7" t="s">
        <v>49</v>
      </c>
      <c r="B15" s="7">
        <v>0.49946924698721712</v>
      </c>
      <c r="C15" s="19">
        <f t="shared" si="0"/>
        <v>1.6821554612911349E-5</v>
      </c>
      <c r="D15">
        <f t="shared" si="1"/>
        <v>3.3677725310776326E-3</v>
      </c>
    </row>
    <row r="16" spans="1:4" x14ac:dyDescent="0.25">
      <c r="A16" s="7" t="s">
        <v>26</v>
      </c>
      <c r="B16" s="7">
        <v>0.49946897543228486</v>
      </c>
      <c r="C16" s="19">
        <f t="shared" si="0"/>
        <v>1.709310954517429E-5</v>
      </c>
      <c r="D16">
        <f t="shared" si="1"/>
        <v>3.42213939921786E-3</v>
      </c>
    </row>
    <row r="17" spans="1:4" x14ac:dyDescent="0.25">
      <c r="A17" s="7" t="s">
        <v>41</v>
      </c>
      <c r="B17" s="7">
        <v>0.49946860398904935</v>
      </c>
      <c r="C17" s="19">
        <f t="shared" si="0"/>
        <v>1.7464552780677156E-5</v>
      </c>
      <c r="D17">
        <f t="shared" si="1"/>
        <v>3.496504483430766E-3</v>
      </c>
    </row>
    <row r="18" spans="1:4" x14ac:dyDescent="0.25">
      <c r="A18" s="7" t="s">
        <v>37</v>
      </c>
      <c r="B18" s="7">
        <v>0.49946741346273954</v>
      </c>
      <c r="C18" s="19">
        <f t="shared" si="0"/>
        <v>1.8655079090490467E-5</v>
      </c>
      <c r="D18">
        <f t="shared" si="1"/>
        <v>3.7348547367799458E-3</v>
      </c>
    </row>
    <row r="19" spans="1:4" x14ac:dyDescent="0.25">
      <c r="A19" s="7" t="s">
        <v>30</v>
      </c>
      <c r="B19" s="7">
        <v>0.49945464869530509</v>
      </c>
      <c r="C19" s="19">
        <f t="shared" si="0"/>
        <v>3.1419846524938233E-5</v>
      </c>
      <c r="D19">
        <f t="shared" si="1"/>
        <v>6.2904350098619303E-3</v>
      </c>
    </row>
    <row r="20" spans="1:4" x14ac:dyDescent="0.25">
      <c r="A20" s="7" t="s">
        <v>51</v>
      </c>
      <c r="B20" s="7">
        <v>0.49944692164614896</v>
      </c>
      <c r="C20" s="19">
        <f t="shared" si="0"/>
        <v>3.9146895681074767E-5</v>
      </c>
      <c r="D20">
        <f t="shared" si="1"/>
        <v>7.8374349449540984E-3</v>
      </c>
    </row>
    <row r="21" spans="1:4" x14ac:dyDescent="0.25">
      <c r="A21" s="7" t="s">
        <v>39</v>
      </c>
      <c r="B21" s="7">
        <v>0.49942736761983797</v>
      </c>
      <c r="C21" s="19">
        <f t="shared" si="0"/>
        <v>5.8700921992060895E-5</v>
      </c>
      <c r="D21">
        <f t="shared" si="1"/>
        <v>1.1752264114878896E-2</v>
      </c>
    </row>
    <row r="22" spans="1:4" x14ac:dyDescent="0.25">
      <c r="A22" s="7" t="s">
        <v>16</v>
      </c>
      <c r="B22" s="7">
        <v>0.49941375536054067</v>
      </c>
      <c r="C22" s="19">
        <f t="shared" si="0"/>
        <v>7.2313181289362927E-5</v>
      </c>
      <c r="D22">
        <f t="shared" si="1"/>
        <v>1.4477517160882931E-2</v>
      </c>
    </row>
    <row r="23" spans="1:4" x14ac:dyDescent="0.25">
      <c r="A23" s="7" t="s">
        <v>20</v>
      </c>
      <c r="B23" s="7">
        <v>0.49940086503290798</v>
      </c>
      <c r="C23" s="19">
        <f t="shared" si="0"/>
        <v>8.5203508922049309E-5</v>
      </c>
      <c r="D23">
        <f t="shared" si="1"/>
        <v>1.705823531190517E-2</v>
      </c>
    </row>
    <row r="24" spans="1:4" x14ac:dyDescent="0.25">
      <c r="A24" s="7" t="s">
        <v>19</v>
      </c>
      <c r="B24" s="7">
        <v>0.4993992408703784</v>
      </c>
      <c r="C24" s="19">
        <f t="shared" si="0"/>
        <v>8.6827671451628063E-5</v>
      </c>
      <c r="D24">
        <f t="shared" si="1"/>
        <v>1.7383402044647132E-2</v>
      </c>
    </row>
    <row r="25" spans="1:4" x14ac:dyDescent="0.25">
      <c r="A25" s="7" t="s">
        <v>38</v>
      </c>
      <c r="B25" s="7">
        <v>0.49935325387530771</v>
      </c>
      <c r="C25" s="19">
        <f t="shared" si="0"/>
        <v>1.3281466652231844E-4</v>
      </c>
      <c r="D25">
        <f t="shared" si="1"/>
        <v>2.6590264451228775E-2</v>
      </c>
    </row>
    <row r="26" spans="1:4" x14ac:dyDescent="0.25">
      <c r="A26" s="7" t="s">
        <v>47</v>
      </c>
      <c r="B26" s="7">
        <v>0.49917712864877473</v>
      </c>
      <c r="C26" s="19">
        <f t="shared" si="0"/>
        <v>3.0893989305530445E-4</v>
      </c>
      <c r="D26">
        <f t="shared" si="1"/>
        <v>6.1851553529251618E-2</v>
      </c>
    </row>
    <row r="27" spans="1:4" x14ac:dyDescent="0.25">
      <c r="A27" s="7" t="s">
        <v>31</v>
      </c>
      <c r="B27" s="7">
        <v>0.49891487163330245</v>
      </c>
      <c r="C27" s="19">
        <f t="shared" si="0"/>
        <v>5.7119690852758254E-4</v>
      </c>
      <c r="D27">
        <f t="shared" si="1"/>
        <v>0.11435692494789712</v>
      </c>
    </row>
    <row r="28" spans="1:4" x14ac:dyDescent="0.25">
      <c r="A28" s="7" t="s">
        <v>5</v>
      </c>
      <c r="B28" s="7">
        <v>0.49879838191389314</v>
      </c>
      <c r="C28" s="19">
        <f t="shared" si="0"/>
        <v>6.8768662793688984E-4</v>
      </c>
      <c r="D28">
        <f t="shared" si="1"/>
        <v>0.13767884056195628</v>
      </c>
    </row>
    <row r="29" spans="1:4" x14ac:dyDescent="0.25">
      <c r="A29" s="7" t="s">
        <v>25</v>
      </c>
      <c r="B29" s="7">
        <v>0.49868982372749437</v>
      </c>
      <c r="C29" s="19">
        <f t="shared" si="0"/>
        <v>7.9624481433565597E-4</v>
      </c>
      <c r="D29">
        <f t="shared" si="1"/>
        <v>0.15941281739051619</v>
      </c>
    </row>
    <row r="30" spans="1:4" x14ac:dyDescent="0.25">
      <c r="A30" s="7" t="s">
        <v>23</v>
      </c>
      <c r="B30" s="7">
        <v>0.49854175989871757</v>
      </c>
      <c r="C30" s="19">
        <f t="shared" si="0"/>
        <v>9.4430864311245699E-4</v>
      </c>
      <c r="D30">
        <f t="shared" si="1"/>
        <v>0.18905605232778874</v>
      </c>
    </row>
    <row r="31" spans="1:4" x14ac:dyDescent="0.25">
      <c r="A31" s="7" t="s">
        <v>45</v>
      </c>
      <c r="B31" s="7">
        <v>0.49854162149744768</v>
      </c>
      <c r="C31" s="19">
        <f t="shared" si="0"/>
        <v>9.4444704438234606E-4</v>
      </c>
      <c r="D31">
        <f t="shared" si="1"/>
        <v>0.18908376106254748</v>
      </c>
    </row>
    <row r="32" spans="1:4" x14ac:dyDescent="0.25">
      <c r="A32" s="7" t="s">
        <v>9</v>
      </c>
      <c r="B32" s="7">
        <v>0.49842997956272111</v>
      </c>
      <c r="C32" s="19">
        <f t="shared" si="0"/>
        <v>1.0560889791089156E-3</v>
      </c>
      <c r="D32">
        <f t="shared" si="1"/>
        <v>0.21143512214304577</v>
      </c>
    </row>
    <row r="33" spans="1:7" x14ac:dyDescent="0.25">
      <c r="A33" s="7" t="s">
        <v>24</v>
      </c>
      <c r="B33" s="7">
        <v>0.49778364195186636</v>
      </c>
      <c r="C33" s="19">
        <f t="shared" si="0"/>
        <v>1.7024265899636681E-3</v>
      </c>
      <c r="D33">
        <f t="shared" si="1"/>
        <v>0.34083565031826235</v>
      </c>
    </row>
    <row r="34" spans="1:7" x14ac:dyDescent="0.25">
      <c r="A34" s="7" t="s">
        <v>46</v>
      </c>
      <c r="B34" s="7">
        <v>0.49758927041173584</v>
      </c>
      <c r="C34" s="19">
        <f t="shared" si="0"/>
        <v>1.8967981300941905E-3</v>
      </c>
      <c r="D34">
        <f t="shared" si="1"/>
        <v>0.37974995691703484</v>
      </c>
    </row>
    <row r="35" spans="1:7" x14ac:dyDescent="0.25">
      <c r="A35" s="7" t="s">
        <v>18</v>
      </c>
      <c r="B35" s="7">
        <v>0.49731140119766065</v>
      </c>
      <c r="C35" s="19">
        <f t="shared" si="0"/>
        <v>2.1746673441693787E-3</v>
      </c>
      <c r="D35">
        <f t="shared" si="1"/>
        <v>0.43538098079851822</v>
      </c>
    </row>
    <row r="36" spans="1:7" x14ac:dyDescent="0.25">
      <c r="A36" s="7" t="s">
        <v>35</v>
      </c>
      <c r="B36" s="7">
        <v>0.49333477888714494</v>
      </c>
      <c r="C36" s="19">
        <f t="shared" si="0"/>
        <v>6.1512896546850881E-3</v>
      </c>
      <c r="D36">
        <f t="shared" si="1"/>
        <v>1.2315237685493006</v>
      </c>
    </row>
    <row r="37" spans="1:7" x14ac:dyDescent="0.25">
      <c r="A37" s="33" t="s">
        <v>52</v>
      </c>
      <c r="B37" s="7">
        <v>0.49262164378809203</v>
      </c>
      <c r="C37" s="19">
        <f t="shared" si="0"/>
        <v>6.8644247537379965E-3</v>
      </c>
      <c r="D37">
        <f t="shared" si="1"/>
        <v>1.374297540225214</v>
      </c>
    </row>
    <row r="38" spans="1:7" x14ac:dyDescent="0.25">
      <c r="A38" s="7" t="s">
        <v>7</v>
      </c>
      <c r="B38" s="7">
        <v>0.48094373317581479</v>
      </c>
      <c r="C38" s="19">
        <f t="shared" si="0"/>
        <v>1.8542335366015239E-2</v>
      </c>
      <c r="D38">
        <f t="shared" si="1"/>
        <v>3.7122827910189033</v>
      </c>
    </row>
    <row r="39" spans="1:7" x14ac:dyDescent="0.25">
      <c r="A39" s="7" t="s">
        <v>27</v>
      </c>
      <c r="B39" s="7">
        <v>0.4796414862437321</v>
      </c>
      <c r="C39" s="19">
        <f t="shared" si="0"/>
        <v>1.9844582298097935E-2</v>
      </c>
      <c r="D39">
        <f t="shared" si="1"/>
        <v>3.9730001591497901</v>
      </c>
    </row>
    <row r="40" spans="1:7" x14ac:dyDescent="0.25">
      <c r="A40" s="7" t="s">
        <v>36</v>
      </c>
      <c r="B40" s="7">
        <v>0.4796414862437321</v>
      </c>
      <c r="C40" s="19">
        <f t="shared" si="0"/>
        <v>1.9844582298097935E-2</v>
      </c>
      <c r="D40">
        <f t="shared" si="1"/>
        <v>3.9730001591497901</v>
      </c>
    </row>
    <row r="41" spans="1:7" x14ac:dyDescent="0.25">
      <c r="A41" s="7" t="s">
        <v>15</v>
      </c>
      <c r="B41" s="7">
        <v>0.47505841021513073</v>
      </c>
      <c r="C41" s="19">
        <f t="shared" si="0"/>
        <v>2.4427658326699297E-2</v>
      </c>
      <c r="D41">
        <f t="shared" si="1"/>
        <v>4.8905584890509468</v>
      </c>
    </row>
    <row r="42" spans="1:7" x14ac:dyDescent="0.25">
      <c r="A42" s="7" t="s">
        <v>11</v>
      </c>
      <c r="B42" s="7">
        <v>0.47385178335121092</v>
      </c>
      <c r="C42" s="19">
        <f t="shared" si="0"/>
        <v>2.563428519061911E-2</v>
      </c>
      <c r="D42">
        <f t="shared" si="1"/>
        <v>5.1321321664594812</v>
      </c>
    </row>
    <row r="43" spans="1:7" x14ac:dyDescent="0.25">
      <c r="A43" s="7" t="s">
        <v>10</v>
      </c>
      <c r="B43" s="7">
        <v>0.47333408891013501</v>
      </c>
      <c r="C43" s="19">
        <f t="shared" si="0"/>
        <v>2.6151979631695021E-2</v>
      </c>
      <c r="D43">
        <f t="shared" si="1"/>
        <v>5.2357775879598725</v>
      </c>
    </row>
    <row r="44" spans="1:7" x14ac:dyDescent="0.25">
      <c r="A44" s="7" t="s">
        <v>12</v>
      </c>
      <c r="B44" s="7">
        <v>0.47318606076815917</v>
      </c>
      <c r="C44" s="19">
        <f t="shared" si="0"/>
        <v>2.6300007773670864E-2</v>
      </c>
      <c r="D44">
        <f t="shared" si="1"/>
        <v>5.2654136781931768</v>
      </c>
    </row>
    <row r="45" spans="1:7" x14ac:dyDescent="0.25">
      <c r="A45" s="7" t="s">
        <v>8</v>
      </c>
      <c r="B45" s="7">
        <v>0.47200025744235397</v>
      </c>
      <c r="C45" s="19">
        <f t="shared" si="0"/>
        <v>2.7485811099476065E-2</v>
      </c>
      <c r="D45">
        <f t="shared" si="1"/>
        <v>5.5028183628257166</v>
      </c>
    </row>
    <row r="46" spans="1:7" x14ac:dyDescent="0.25">
      <c r="A46" s="7" t="s">
        <v>13</v>
      </c>
      <c r="B46" s="7">
        <v>0.46635473504418884</v>
      </c>
      <c r="C46" s="19">
        <f t="shared" si="0"/>
        <v>3.3131333497641191E-2</v>
      </c>
      <c r="D46">
        <f t="shared" si="1"/>
        <v>6.6330846012107685</v>
      </c>
    </row>
    <row r="47" spans="1:7" x14ac:dyDescent="0.25">
      <c r="A47" s="7" t="s">
        <v>33</v>
      </c>
      <c r="B47" s="7">
        <v>0.44593499406200732</v>
      </c>
      <c r="C47" s="19">
        <f t="shared" si="0"/>
        <v>5.3551074479822713E-2</v>
      </c>
      <c r="D47">
        <f t="shared" si="1"/>
        <v>10.721234855690078</v>
      </c>
      <c r="G47" s="43"/>
    </row>
    <row r="48" spans="1:7" x14ac:dyDescent="0.25">
      <c r="A48" s="7" t="s">
        <v>14</v>
      </c>
      <c r="B48" s="7">
        <v>0.43593783224426047</v>
      </c>
      <c r="C48" s="19">
        <f t="shared" si="0"/>
        <v>6.354823629756956E-2</v>
      </c>
      <c r="D48">
        <f t="shared" si="1"/>
        <v>12.722724476197806</v>
      </c>
    </row>
    <row r="49" spans="1:4" x14ac:dyDescent="0.25">
      <c r="A49" s="7" t="s">
        <v>6</v>
      </c>
      <c r="B49" s="7">
        <v>0.43226182188232998</v>
      </c>
      <c r="C49" s="19">
        <f t="shared" si="0"/>
        <v>6.7224246659500053E-2</v>
      </c>
      <c r="D49">
        <f t="shared" si="1"/>
        <v>13.458683013071921</v>
      </c>
    </row>
  </sheetData>
  <autoFilter ref="A1:B1" xr:uid="{8EE420C5-8C25-4B80-A730-D0BF6FC01918}">
    <sortState xmlns:xlrd2="http://schemas.microsoft.com/office/spreadsheetml/2017/richdata2" ref="A2:B49">
      <sortCondition descending="1" ref="B1"/>
    </sortState>
  </autoFilter>
  <conditionalFormatting sqref="B2:B4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Topsis</vt:lpstr>
      <vt:lpstr>Ranking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Gregory Bueno</cp:lastModifiedBy>
  <dcterms:created xsi:type="dcterms:W3CDTF">2019-06-25T02:27:07Z</dcterms:created>
  <dcterms:modified xsi:type="dcterms:W3CDTF">2019-06-27T23:22:51Z</dcterms:modified>
  <cp:category/>
</cp:coreProperties>
</file>