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\Devel2\"/>
    </mc:Choice>
  </mc:AlternateContent>
  <xr:revisionPtr revIDLastSave="0" documentId="8_{364ACA86-7AA9-4996-AC2B-0F679659E034}" xr6:coauthVersionLast="47" xr6:coauthVersionMax="47" xr10:uidLastSave="{00000000-0000-0000-0000-000000000000}"/>
  <bookViews>
    <workbookView xWindow="7365" yWindow="435" windowWidth="19395" windowHeight="12645" xr2:uid="{EC988141-85AA-445D-9909-DC2BCF95C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1" l="1"/>
  <c r="Q30" i="1"/>
  <c r="L30" i="1"/>
  <c r="Q29" i="1" s="1"/>
  <c r="F22" i="1"/>
  <c r="F23" i="1"/>
  <c r="F24" i="1"/>
  <c r="F25" i="1"/>
  <c r="F26" i="1"/>
  <c r="F27" i="1"/>
  <c r="F28" i="1"/>
  <c r="F29" i="1"/>
  <c r="F30" i="1"/>
  <c r="F31" i="1"/>
  <c r="F21" i="1"/>
  <c r="J19" i="1"/>
  <c r="K19" i="1" s="1"/>
  <c r="L19" i="1" s="1"/>
  <c r="N26" i="1"/>
  <c r="N25" i="1"/>
  <c r="N24" i="1"/>
  <c r="N23" i="1"/>
  <c r="N22" i="1"/>
  <c r="N21" i="1"/>
  <c r="N19" i="1"/>
  <c r="N20" i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J25" i="1"/>
  <c r="J26" i="1"/>
  <c r="K24" i="1"/>
  <c r="L24" i="1" s="1"/>
  <c r="K25" i="1"/>
  <c r="L25" i="1" s="1"/>
  <c r="K26" i="1"/>
  <c r="L26" i="1" s="1"/>
  <c r="O25" i="1" l="1"/>
  <c r="O24" i="1"/>
  <c r="O21" i="1"/>
  <c r="O23" i="1"/>
  <c r="O22" i="1"/>
  <c r="O20" i="1"/>
  <c r="O26" i="1"/>
  <c r="L27" i="1"/>
  <c r="O19" i="1"/>
  <c r="O27" i="1" l="1"/>
</calcChain>
</file>

<file path=xl/sharedStrings.xml><?xml version="1.0" encoding="utf-8"?>
<sst xmlns="http://schemas.openxmlformats.org/spreadsheetml/2006/main" count="18" uniqueCount="16">
  <si>
    <t>P1</t>
  </si>
  <si>
    <t>P2</t>
  </si>
  <si>
    <t>P3</t>
  </si>
  <si>
    <t>P4</t>
  </si>
  <si>
    <t>min</t>
  </si>
  <si>
    <t>max</t>
  </si>
  <si>
    <t>mean</t>
  </si>
  <si>
    <t>tmfak</t>
  </si>
  <si>
    <t>ttmp</t>
  </si>
  <si>
    <t>sum</t>
  </si>
  <si>
    <t>P4 = max(P4,P1)</t>
  </si>
  <si>
    <t>if(tmfak &lt; P4 ) ttmp = min</t>
  </si>
  <si>
    <t>Calc the minimum (min)</t>
  </si>
  <si>
    <t xml:space="preserve">if(tmfak &gt;= P4 and &lt; =P2) ttmp = </t>
  </si>
  <si>
    <t>if(tmfak &gt; P2 and &lt;= P3)</t>
  </si>
  <si>
    <t>MAX((P(4) - P(1))/(P(2)-P(1)),0)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</si>
</sst>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A-4A22-8E36-AA086A98ED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A-4A22-8E36-AA086A98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743"/>
        <c:axId val="5283471"/>
      </c:scatterChart>
      <c:valAx>
        <c:axId val="56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71"/>
        <c:crosses val="autoZero"/>
        <c:crossBetween val="midCat"/>
      </c:valAx>
      <c:valAx>
        <c:axId val="52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Sheet1!$P$4:$P$11</c:f>
              <c:numCache>
                <c:formatCode>General</c:formatCode>
                <c:ptCount val="8"/>
              </c:numCache>
            </c:numRef>
          </c:xVal>
          <c:yVal>
            <c:numRef>
              <c:f>Sheet1!$Q$4:$Q$11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A-4990-B6CB-5E35D20D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543"/>
        <c:axId val="6255375"/>
      </c:scatterChart>
      <c:valAx>
        <c:axId val="625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375"/>
        <c:crosses val="autoZero"/>
        <c:crossBetween val="midCat"/>
      </c:valAx>
      <c:valAx>
        <c:axId val="62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</xdr:row>
      <xdr:rowOff>57150</xdr:rowOff>
    </xdr:from>
    <xdr:to>
      <xdr:col>13</xdr:col>
      <xdr:colOff>166687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78A61-7F2C-4263-B28B-0B8DC552C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519112</xdr:colOff>
      <xdr:row>33</xdr:row>
      <xdr:rowOff>114300</xdr:rowOff>
    </xdr:from>
    <xdr:to>
      <xdr:col>19</xdr:col>
      <xdr:colOff>214312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A0F35-B1F5-4B42-B29C-60F2FEDA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1FC3-8EE1-4E73-B719-7328AFBF6701}">
  <dimension ref="A2:S31"/>
  <sheetViews>
    <sheetView tabSelected="1" topLeftCell="A6" workbookViewId="0">
      <selection activeCell="Q30" sqref="Q30"/>
    </sheetView>
  </sheetViews>
  <sheetFormatPr defaultRowHeight="15" x14ac:dyDescent="0.25"/>
  <sheetData>
    <row r="2" spans="1:4" x14ac:dyDescent="0.25">
      <c r="B2">
        <v>10</v>
      </c>
      <c r="C2">
        <v>0</v>
      </c>
      <c r="D2">
        <v>0.25</v>
      </c>
    </row>
    <row r="3" spans="1:4" x14ac:dyDescent="0.25">
      <c r="B3">
        <v>15</v>
      </c>
      <c r="C3">
        <v>0.25</v>
      </c>
      <c r="D3">
        <v>0.25</v>
      </c>
    </row>
    <row r="4" spans="1:4" x14ac:dyDescent="0.25">
      <c r="B4">
        <v>30</v>
      </c>
      <c r="C4">
        <v>1</v>
      </c>
      <c r="D4">
        <v>1</v>
      </c>
    </row>
    <row r="5" spans="1:4" x14ac:dyDescent="0.25">
      <c r="B5">
        <v>40</v>
      </c>
      <c r="C5">
        <v>0</v>
      </c>
      <c r="D5">
        <v>0</v>
      </c>
    </row>
    <row r="8" spans="1:4" x14ac:dyDescent="0.25">
      <c r="A8" t="s">
        <v>0</v>
      </c>
      <c r="B8">
        <v>10</v>
      </c>
    </row>
    <row r="9" spans="1:4" x14ac:dyDescent="0.25">
      <c r="A9" t="s">
        <v>1</v>
      </c>
      <c r="B9">
        <v>30</v>
      </c>
    </row>
    <row r="10" spans="1:4" x14ac:dyDescent="0.25">
      <c r="A10" t="s">
        <v>2</v>
      </c>
      <c r="B10">
        <v>40</v>
      </c>
    </row>
    <row r="11" spans="1:4" x14ac:dyDescent="0.25">
      <c r="A11" t="s">
        <v>3</v>
      </c>
      <c r="B11">
        <v>15</v>
      </c>
    </row>
    <row r="13" spans="1:4" x14ac:dyDescent="0.25">
      <c r="C13" t="s">
        <v>15</v>
      </c>
    </row>
    <row r="18" spans="2:19" x14ac:dyDescent="0.25">
      <c r="J18" s="1" t="s">
        <v>7</v>
      </c>
      <c r="K18" s="1" t="s">
        <v>8</v>
      </c>
      <c r="L18" t="s">
        <v>9</v>
      </c>
      <c r="M18" s="1"/>
      <c r="N18" s="1" t="s">
        <v>8</v>
      </c>
      <c r="O18" t="s">
        <v>9</v>
      </c>
    </row>
    <row r="19" spans="2:19" x14ac:dyDescent="0.25">
      <c r="C19" t="s">
        <v>4</v>
      </c>
      <c r="D19" t="s">
        <v>5</v>
      </c>
      <c r="E19" t="s">
        <v>6</v>
      </c>
      <c r="I19">
        <v>1</v>
      </c>
      <c r="J19">
        <f>0.931 + 0.114 * I19 - 0.0703 * I19^2 + 0.0053 * I19^3</f>
        <v>0.98000000000000009</v>
      </c>
      <c r="K19">
        <f>$C$20 +J19*($D$20-$C$20)</f>
        <v>24.8</v>
      </c>
      <c r="L19">
        <f>(K19-$B$8)/($B$9-$B$8)/8</f>
        <v>9.2499999999999999E-2</v>
      </c>
      <c r="N19">
        <f t="shared" ref="N19:N26" si="0">$C$21 +$J19*($D$21-$C$21)</f>
        <v>26.444000776000003</v>
      </c>
      <c r="O19">
        <f>(N19-$B$8)/($B$9-$B$8)/8</f>
        <v>0.10277500485000002</v>
      </c>
    </row>
    <row r="20" spans="2:19" x14ac:dyDescent="0.25">
      <c r="B20">
        <v>0.5</v>
      </c>
      <c r="C20">
        <v>15</v>
      </c>
      <c r="D20">
        <v>25</v>
      </c>
      <c r="E20">
        <v>20</v>
      </c>
      <c r="I20">
        <v>2</v>
      </c>
      <c r="J20">
        <f t="shared" ref="J20:J26" si="1">0.931 + 0.114 * $I20 - 0.0703 * $I20^2 + 0.0053 * $I20^3</f>
        <v>0.92020000000000002</v>
      </c>
      <c r="K20">
        <f t="shared" ref="K20:K26" si="2">$C$20 +J20*($D$20-$C$20)</f>
        <v>24.201999999999998</v>
      </c>
      <c r="L20">
        <f t="shared" ref="L20:L26" si="3">(K20-$B$8)/($B$9-$B$8)/8</f>
        <v>8.8762499999999994E-2</v>
      </c>
      <c r="N20">
        <f t="shared" si="0"/>
        <v>25.678560704240002</v>
      </c>
      <c r="O20">
        <f t="shared" ref="O20:O26" si="4">(N20-$B$8)/($B$9-$B$8)/8</f>
        <v>9.799100440150002E-2</v>
      </c>
    </row>
    <row r="21" spans="2:19" x14ac:dyDescent="0.25">
      <c r="B21">
        <v>0.51499996185302699</v>
      </c>
      <c r="C21">
        <v>13.899999599999999</v>
      </c>
      <c r="D21">
        <v>26.700000800000002</v>
      </c>
      <c r="E21">
        <v>20.299999199999998</v>
      </c>
      <c r="F21">
        <f>(E21-$B$8)/($B$9-$B$8)</f>
        <v>0.51499995999999992</v>
      </c>
      <c r="I21">
        <v>3</v>
      </c>
      <c r="J21">
        <f t="shared" si="1"/>
        <v>0.7834000000000001</v>
      </c>
      <c r="K21">
        <f t="shared" si="2"/>
        <v>22.834000000000003</v>
      </c>
      <c r="L21">
        <f t="shared" si="3"/>
        <v>8.021250000000002E-2</v>
      </c>
      <c r="N21">
        <f t="shared" si="0"/>
        <v>23.927520540080003</v>
      </c>
      <c r="O21">
        <f t="shared" si="4"/>
        <v>8.7047003375500018E-2</v>
      </c>
    </row>
    <row r="22" spans="2:19" x14ac:dyDescent="0.25">
      <c r="B22">
        <v>0.32895627617835899</v>
      </c>
      <c r="C22">
        <v>8.8999996199999991</v>
      </c>
      <c r="D22">
        <v>23.899999600000001</v>
      </c>
      <c r="E22">
        <v>16.399999600000001</v>
      </c>
      <c r="F22">
        <f t="shared" ref="F22:F31" si="5">(E22-$B$8)/($B$9-$B$8)</f>
        <v>0.31999998000000007</v>
      </c>
      <c r="I22">
        <v>4</v>
      </c>
      <c r="J22">
        <f t="shared" si="1"/>
        <v>0.60139999999999993</v>
      </c>
      <c r="K22">
        <f t="shared" si="2"/>
        <v>21.013999999999999</v>
      </c>
      <c r="L22">
        <f t="shared" si="3"/>
        <v>6.8837499999999996E-2</v>
      </c>
      <c r="N22">
        <f t="shared" si="0"/>
        <v>21.59792032168</v>
      </c>
      <c r="O22">
        <f t="shared" si="4"/>
        <v>7.2487002010499998E-2</v>
      </c>
    </row>
    <row r="23" spans="2:19" x14ac:dyDescent="0.25">
      <c r="B23">
        <v>0.55500001907348595</v>
      </c>
      <c r="C23">
        <v>15</v>
      </c>
      <c r="D23">
        <v>27.200000800000002</v>
      </c>
      <c r="E23">
        <v>21.100000399999999</v>
      </c>
      <c r="F23">
        <f t="shared" si="5"/>
        <v>0.55500001999999993</v>
      </c>
      <c r="I23">
        <v>5</v>
      </c>
      <c r="J23">
        <f t="shared" si="1"/>
        <v>0.40600000000000003</v>
      </c>
      <c r="K23">
        <f t="shared" si="2"/>
        <v>19.060000000000002</v>
      </c>
      <c r="L23">
        <f t="shared" si="3"/>
        <v>5.6625000000000016E-2</v>
      </c>
      <c r="N23">
        <f t="shared" si="0"/>
        <v>19.096800087200002</v>
      </c>
      <c r="O23">
        <f t="shared" si="4"/>
        <v>5.6855000545000013E-2</v>
      </c>
    </row>
    <row r="24" spans="2:19" x14ac:dyDescent="0.25">
      <c r="B24">
        <v>0.5</v>
      </c>
      <c r="C24">
        <v>15</v>
      </c>
      <c r="D24">
        <v>25</v>
      </c>
      <c r="E24">
        <v>20</v>
      </c>
      <c r="F24">
        <f t="shared" si="5"/>
        <v>0.5</v>
      </c>
      <c r="I24">
        <v>6</v>
      </c>
      <c r="J24">
        <f t="shared" si="1"/>
        <v>0.22900000000000009</v>
      </c>
      <c r="K24">
        <f t="shared" si="2"/>
        <v>17.29</v>
      </c>
      <c r="L24">
        <f t="shared" si="3"/>
        <v>4.5562499999999992E-2</v>
      </c>
      <c r="N24">
        <f t="shared" si="0"/>
        <v>16.831199874799999</v>
      </c>
      <c r="O24">
        <f t="shared" si="4"/>
        <v>4.2694999217499995E-2</v>
      </c>
    </row>
    <row r="25" spans="2:19" x14ac:dyDescent="0.25">
      <c r="B25">
        <v>0.72250003814697195</v>
      </c>
      <c r="C25">
        <v>21.100000399999999</v>
      </c>
      <c r="D25">
        <v>27.799999199999998</v>
      </c>
      <c r="E25">
        <v>24.450000800000002</v>
      </c>
      <c r="F25">
        <f t="shared" si="5"/>
        <v>0.72250004000000012</v>
      </c>
      <c r="I25">
        <v>7</v>
      </c>
      <c r="J25">
        <f t="shared" si="1"/>
        <v>0.10220000000000007</v>
      </c>
      <c r="K25">
        <f t="shared" si="2"/>
        <v>16.022000000000002</v>
      </c>
      <c r="L25">
        <f t="shared" si="3"/>
        <v>3.7637500000000011E-2</v>
      </c>
      <c r="N25">
        <f t="shared" si="0"/>
        <v>15.20815972264</v>
      </c>
      <c r="O25">
        <f t="shared" si="4"/>
        <v>3.25509982665E-2</v>
      </c>
    </row>
    <row r="26" spans="2:19" x14ac:dyDescent="0.25">
      <c r="B26">
        <v>0.76249999999999896</v>
      </c>
      <c r="C26">
        <v>21.100000399999999</v>
      </c>
      <c r="D26">
        <v>29.399999600000001</v>
      </c>
      <c r="E26">
        <v>25.25</v>
      </c>
      <c r="F26">
        <f t="shared" si="5"/>
        <v>0.76249999999999996</v>
      </c>
      <c r="I26">
        <v>8</v>
      </c>
      <c r="J26">
        <f t="shared" si="1"/>
        <v>5.7399999999999896E-2</v>
      </c>
      <c r="K26">
        <f t="shared" si="2"/>
        <v>15.573999999999998</v>
      </c>
      <c r="L26">
        <f t="shared" si="3"/>
        <v>3.4837499999999987E-2</v>
      </c>
      <c r="N26">
        <f t="shared" si="0"/>
        <v>14.634719668879997</v>
      </c>
      <c r="O26">
        <f t="shared" si="4"/>
        <v>2.8966997930499984E-2</v>
      </c>
    </row>
    <row r="27" spans="2:19" x14ac:dyDescent="0.25">
      <c r="B27">
        <v>0.77749996185302706</v>
      </c>
      <c r="C27">
        <v>22.200000800000002</v>
      </c>
      <c r="D27">
        <v>28.899999600000001</v>
      </c>
      <c r="E27">
        <v>25.549999199999998</v>
      </c>
      <c r="F27">
        <f t="shared" si="5"/>
        <v>0.77749995999999988</v>
      </c>
      <c r="L27">
        <f>SUM(L19:L26)</f>
        <v>0.50497500000000006</v>
      </c>
      <c r="O27">
        <f>SUM(O19:O26)</f>
        <v>0.521368010597</v>
      </c>
    </row>
    <row r="28" spans="2:19" x14ac:dyDescent="0.25">
      <c r="B28">
        <v>0.78192782402038497</v>
      </c>
      <c r="C28">
        <v>21.100000399999999</v>
      </c>
      <c r="D28">
        <v>30</v>
      </c>
      <c r="E28">
        <v>25.549999199999998</v>
      </c>
      <c r="F28">
        <f t="shared" si="5"/>
        <v>0.77749995999999988</v>
      </c>
    </row>
    <row r="29" spans="2:19" x14ac:dyDescent="0.25">
      <c r="B29">
        <v>0.78953880071640004</v>
      </c>
      <c r="C29">
        <v>21.100000399999999</v>
      </c>
      <c r="D29">
        <v>30.600000399999999</v>
      </c>
      <c r="E29">
        <v>25.850000399999999</v>
      </c>
      <c r="F29">
        <f t="shared" si="5"/>
        <v>0.79250001999999997</v>
      </c>
      <c r="I29" t="s">
        <v>10</v>
      </c>
      <c r="N29" t="s">
        <v>11</v>
      </c>
      <c r="Q29">
        <f>L30</f>
        <v>0.25</v>
      </c>
      <c r="S29">
        <v>12</v>
      </c>
    </row>
    <row r="30" spans="2:19" x14ac:dyDescent="0.25">
      <c r="B30">
        <v>0.695000076293945</v>
      </c>
      <c r="C30">
        <v>21.700000800000002</v>
      </c>
      <c r="D30">
        <v>26.100000399999999</v>
      </c>
      <c r="E30">
        <v>23.900001499999998</v>
      </c>
      <c r="F30">
        <f t="shared" si="5"/>
        <v>0.69500007499999994</v>
      </c>
      <c r="I30" t="s">
        <v>12</v>
      </c>
      <c r="L30">
        <f>MAX((B11 - B8)/(B9-B8),0)</f>
        <v>0.25</v>
      </c>
      <c r="N30" t="s">
        <v>13</v>
      </c>
      <c r="Q30">
        <f>(S30 - 10)/(30-10)</f>
        <v>0.1</v>
      </c>
      <c r="S30">
        <v>12</v>
      </c>
    </row>
    <row r="31" spans="2:19" x14ac:dyDescent="0.25">
      <c r="B31">
        <v>0.542500019073486</v>
      </c>
      <c r="C31">
        <v>15</v>
      </c>
      <c r="D31">
        <v>26.700000800000002</v>
      </c>
      <c r="E31">
        <v>20.850000399999999</v>
      </c>
      <c r="F31">
        <f t="shared" si="5"/>
        <v>0.54250001999999997</v>
      </c>
      <c r="N31" t="s">
        <v>14</v>
      </c>
      <c r="Q31">
        <f>1 - (S31-30)/(40-30)</f>
        <v>9.9999999999999978E-2</v>
      </c>
      <c r="S31">
        <v>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C03DA948-0B34-43F2-B31D-37487B3208CF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12FFD33C-61ED-4FBB-95CB-78A076B8E6E0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McLean</dc:creator>
  <cp:lastModifiedBy>Greg McLean</cp:lastModifiedBy>
  <dcterms:created xsi:type="dcterms:W3CDTF">2022-03-29T03:29:24Z</dcterms:created>
  <dcterms:modified xsi:type="dcterms:W3CDTF">2022-03-31T00:33:32Z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2022-03-29T03:29:25Z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f3d08fbc-6b2d-41fc-8dd2-a730c043960d</vt:lpwstr>
  </property>
  <property fmtid="{D5CDD505-2E9C-101B-9397-08002B2CF9AE}" pid="8" name="MSIP_Label_0f488380-630a-4f55-a077-a19445e3f360_ContentBits">
    <vt:lpwstr>0</vt:lpwstr>
  </property>
</Properties>
</file>