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Validation\TilleringResults\"/>
    </mc:Choice>
  </mc:AlternateContent>
  <xr:revisionPtr revIDLastSave="0" documentId="13_ncr:1_{62946E57-C48C-4CB7-8665-15F0EFD4E506}" xr6:coauthVersionLast="47" xr6:coauthVersionMax="47" xr10:uidLastSave="{00000000-0000-0000-0000-000000000000}"/>
  <bookViews>
    <workbookView xWindow="28935" yWindow="270" windowWidth="21600" windowHeight="15015" activeTab="6" xr2:uid="{00000000-000D-0000-FFFF-FFFF00000000}"/>
  </bookViews>
  <sheets>
    <sheet name="D2" sheetId="1" r:id="rId1"/>
    <sheet name="D4" sheetId="3" r:id="rId2"/>
    <sheet name="D8" sheetId="4" r:id="rId3"/>
    <sheet name="D16" sheetId="5" r:id="rId4"/>
    <sheet name="Smoothed" sheetId="7" r:id="rId5"/>
    <sheet name="ObsPred" sheetId="6" r:id="rId6"/>
    <sheet name="ObsPred Smoothe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8" l="1"/>
  <c r="Q12" i="8"/>
  <c r="Z9" i="8"/>
  <c r="Z8" i="8"/>
  <c r="Z7" i="8"/>
  <c r="Z5" i="8"/>
  <c r="Y10" i="8"/>
  <c r="Y9" i="8"/>
  <c r="Y5" i="8"/>
  <c r="V6" i="8"/>
  <c r="AA6" i="8" s="1"/>
  <c r="V7" i="8"/>
  <c r="AA7" i="8" s="1"/>
  <c r="V8" i="8"/>
  <c r="AA8" i="8" s="1"/>
  <c r="V9" i="8"/>
  <c r="AA9" i="8" s="1"/>
  <c r="V10" i="8"/>
  <c r="AA10" i="8" s="1"/>
  <c r="V5" i="8"/>
  <c r="AA5" i="8" s="1"/>
  <c r="T6" i="8"/>
  <c r="Z6" i="8" s="1"/>
  <c r="T7" i="8"/>
  <c r="T8" i="8"/>
  <c r="T9" i="8"/>
  <c r="T10" i="8"/>
  <c r="Z10" i="8" s="1"/>
  <c r="T5" i="8"/>
  <c r="R6" i="8"/>
  <c r="Y6" i="8" s="1"/>
  <c r="R7" i="8"/>
  <c r="Y7" i="8" s="1"/>
  <c r="R8" i="8"/>
  <c r="Y8" i="8" s="1"/>
  <c r="R9" i="8"/>
  <c r="R10" i="8"/>
  <c r="R5" i="8"/>
  <c r="P6" i="8"/>
  <c r="X6" i="8" s="1"/>
  <c r="P7" i="8"/>
  <c r="X7" i="8" s="1"/>
  <c r="P8" i="8"/>
  <c r="X8" i="8" s="1"/>
  <c r="P9" i="8"/>
  <c r="X9" i="8" s="1"/>
  <c r="P10" i="8"/>
  <c r="X10" i="8" s="1"/>
  <c r="P5" i="8"/>
  <c r="X5" i="8" s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0" i="7"/>
  <c r="O14" i="6"/>
  <c r="O12" i="6"/>
  <c r="R13" i="6" s="1"/>
  <c r="O13" i="6"/>
  <c r="V6" i="6"/>
  <c r="V7" i="6"/>
  <c r="V8" i="6"/>
  <c r="V9" i="6"/>
  <c r="V10" i="6"/>
  <c r="V5" i="6"/>
  <c r="T6" i="6"/>
  <c r="T7" i="6"/>
  <c r="T8" i="6"/>
  <c r="T9" i="6"/>
  <c r="T10" i="6"/>
  <c r="T5" i="6"/>
  <c r="R6" i="6"/>
  <c r="R7" i="6"/>
  <c r="R8" i="6"/>
  <c r="R9" i="6"/>
  <c r="R10" i="6"/>
  <c r="R5" i="6"/>
  <c r="P6" i="6"/>
  <c r="P7" i="6"/>
  <c r="P8" i="6"/>
  <c r="P9" i="6"/>
  <c r="P10" i="6"/>
  <c r="P5" i="6"/>
  <c r="AA33" i="5"/>
  <c r="Z33" i="5"/>
  <c r="Y33" i="5"/>
  <c r="AA30" i="5"/>
  <c r="Z30" i="5"/>
  <c r="Y30" i="5"/>
  <c r="AA27" i="5"/>
  <c r="Z27" i="5"/>
  <c r="Y27" i="5"/>
  <c r="AA24" i="5"/>
  <c r="Z24" i="5"/>
  <c r="Y24" i="5"/>
  <c r="AF21" i="5"/>
  <c r="AE21" i="5"/>
  <c r="AD21" i="5"/>
  <c r="AA21" i="5"/>
  <c r="Z21" i="5"/>
  <c r="Y21" i="5"/>
  <c r="AF18" i="5"/>
  <c r="AE18" i="5"/>
  <c r="AD18" i="5"/>
  <c r="AA18" i="5"/>
  <c r="Z18" i="5"/>
  <c r="Y18" i="5"/>
  <c r="AF15" i="5"/>
  <c r="AE15" i="5"/>
  <c r="AD15" i="5"/>
  <c r="AA15" i="5"/>
  <c r="Z15" i="5"/>
  <c r="Y15" i="5"/>
  <c r="AF12" i="5"/>
  <c r="AE12" i="5"/>
  <c r="AD12" i="5"/>
  <c r="AA12" i="5"/>
  <c r="Z12" i="5"/>
  <c r="Y12" i="5"/>
  <c r="AF9" i="5"/>
  <c r="AE9" i="5"/>
  <c r="AD9" i="5"/>
  <c r="AA9" i="5"/>
  <c r="Z9" i="5"/>
  <c r="Y9" i="5"/>
  <c r="AF6" i="5"/>
  <c r="AE6" i="5"/>
  <c r="AD6" i="5"/>
  <c r="AA6" i="5"/>
  <c r="Z6" i="5"/>
  <c r="Y6" i="5"/>
  <c r="AD6" i="4"/>
  <c r="AD9" i="4"/>
  <c r="AD12" i="4"/>
  <c r="AD15" i="4"/>
  <c r="AD18" i="4"/>
  <c r="AA33" i="4"/>
  <c r="Z33" i="4"/>
  <c r="Y33" i="4"/>
  <c r="AA30" i="4"/>
  <c r="Z30" i="4"/>
  <c r="Y30" i="4"/>
  <c r="AA27" i="4"/>
  <c r="Z27" i="4"/>
  <c r="Y27" i="4"/>
  <c r="AA24" i="4"/>
  <c r="Z24" i="4"/>
  <c r="Y24" i="4"/>
  <c r="AF21" i="4"/>
  <c r="AE21" i="4"/>
  <c r="AD21" i="4"/>
  <c r="AA21" i="4"/>
  <c r="Z21" i="4"/>
  <c r="Y21" i="4"/>
  <c r="AF18" i="4"/>
  <c r="AE18" i="4"/>
  <c r="AA18" i="4"/>
  <c r="Z18" i="4"/>
  <c r="Y18" i="4"/>
  <c r="AF15" i="4"/>
  <c r="AE15" i="4"/>
  <c r="AA15" i="4"/>
  <c r="Z15" i="4"/>
  <c r="Y15" i="4"/>
  <c r="AF12" i="4"/>
  <c r="AE12" i="4"/>
  <c r="AA12" i="4"/>
  <c r="Z12" i="4"/>
  <c r="Y12" i="4"/>
  <c r="AF9" i="4"/>
  <c r="AE9" i="4"/>
  <c r="AA9" i="4"/>
  <c r="Z9" i="4"/>
  <c r="Y9" i="4"/>
  <c r="AF6" i="4"/>
  <c r="AE6" i="4"/>
  <c r="AA6" i="4"/>
  <c r="Z6" i="4"/>
  <c r="Y6" i="4"/>
  <c r="AA33" i="3"/>
  <c r="Z33" i="3"/>
  <c r="Y33" i="3"/>
  <c r="AA30" i="3"/>
  <c r="Z30" i="3"/>
  <c r="Y30" i="3"/>
  <c r="AA27" i="3"/>
  <c r="Z27" i="3"/>
  <c r="Y27" i="3"/>
  <c r="AA24" i="3"/>
  <c r="Z24" i="3"/>
  <c r="Y24" i="3"/>
  <c r="AF21" i="3"/>
  <c r="AE21" i="3"/>
  <c r="AD21" i="3"/>
  <c r="AA21" i="3"/>
  <c r="Z21" i="3"/>
  <c r="Y21" i="3"/>
  <c r="AF18" i="3"/>
  <c r="AE18" i="3"/>
  <c r="AD18" i="3"/>
  <c r="AA18" i="3"/>
  <c r="Z18" i="3"/>
  <c r="Y18" i="3"/>
  <c r="AF15" i="3"/>
  <c r="AE15" i="3"/>
  <c r="AD15" i="3"/>
  <c r="AA15" i="3"/>
  <c r="Z15" i="3"/>
  <c r="Y15" i="3"/>
  <c r="AF12" i="3"/>
  <c r="AE12" i="3"/>
  <c r="AD12" i="3"/>
  <c r="AA12" i="3"/>
  <c r="Z12" i="3"/>
  <c r="Y12" i="3"/>
  <c r="AF9" i="3"/>
  <c r="AE9" i="3"/>
  <c r="AD9" i="3"/>
  <c r="AA9" i="3"/>
  <c r="Z9" i="3"/>
  <c r="Y9" i="3"/>
  <c r="AF6" i="3"/>
  <c r="AE6" i="3"/>
  <c r="AD6" i="3"/>
  <c r="AA6" i="3"/>
  <c r="Z6" i="3"/>
  <c r="Y6" i="3"/>
  <c r="AA33" i="1"/>
  <c r="AA30" i="1"/>
  <c r="AA27" i="1"/>
  <c r="AA24" i="1"/>
  <c r="AA21" i="1"/>
  <c r="AA18" i="1"/>
  <c r="AA15" i="1"/>
  <c r="AA12" i="1"/>
  <c r="AA9" i="1"/>
  <c r="AA6" i="1"/>
  <c r="AF21" i="1"/>
  <c r="AF18" i="1"/>
  <c r="AF15" i="1"/>
  <c r="AF12" i="1"/>
  <c r="AF9" i="1"/>
  <c r="AF6" i="1"/>
  <c r="AE21" i="1"/>
  <c r="AD21" i="1"/>
  <c r="AE18" i="1"/>
  <c r="AD18" i="1"/>
  <c r="AE15" i="1"/>
  <c r="AD15" i="1"/>
  <c r="AE12" i="1"/>
  <c r="AD12" i="1"/>
  <c r="AE9" i="1"/>
  <c r="AD9" i="1"/>
  <c r="AE6" i="1"/>
  <c r="AD6" i="1"/>
  <c r="Y33" i="1"/>
  <c r="Y30" i="1"/>
  <c r="Y27" i="1"/>
  <c r="Y24" i="1"/>
  <c r="Y21" i="1"/>
  <c r="Y18" i="1"/>
  <c r="Y15" i="1"/>
  <c r="Y12" i="1"/>
  <c r="Y9" i="1"/>
  <c r="Y6" i="1"/>
  <c r="Z33" i="1"/>
  <c r="Z30" i="1"/>
  <c r="Z27" i="1"/>
  <c r="Z24" i="1"/>
  <c r="Z21" i="1"/>
  <c r="Z18" i="1"/>
  <c r="Z15" i="1"/>
  <c r="Z12" i="1"/>
  <c r="Z9" i="1"/>
  <c r="Z6" i="1"/>
  <c r="Y3" i="8" l="1"/>
  <c r="O14" i="8"/>
  <c r="O12" i="8"/>
  <c r="O13" i="8"/>
  <c r="R12" i="6"/>
  <c r="S13" i="8" l="1"/>
  <c r="S12" i="8"/>
</calcChain>
</file>

<file path=xl/sharedStrings.xml><?xml version="1.0" encoding="utf-8"?>
<sst xmlns="http://schemas.openxmlformats.org/spreadsheetml/2006/main" count="243" uniqueCount="53">
  <si>
    <t>ApsimVersion = 7.10 r32c72e495ed39966b5eaf17f9fbca83a93144f5b</t>
  </si>
  <si>
    <t>Title = Sorghum_Gatton_Tiller_x_Density_1 outputfile_daily</t>
  </si>
  <si>
    <t>date</t>
  </si>
  <si>
    <t>DaysAfterSowing</t>
  </si>
  <si>
    <t>Leafno</t>
  </si>
  <si>
    <t>lai</t>
  </si>
  <si>
    <t>tillers</t>
  </si>
  <si>
    <t>tillersAdded</t>
  </si>
  <si>
    <t>linearLAI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</si>
  <si>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</si>
  <si>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</si>
  <si>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</si>
  <si>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</si>
  <si>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</si>
  <si>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</si>
  <si>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</si>
  <si>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</si>
  <si>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</si>
  <si>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</si>
  <si>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</si>
  <si>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</si>
  <si>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</si>
  <si>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</si>
  <si>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</si>
  <si>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</si>
  <si>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</si>
  <si>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</si>
  <si>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</si>
  <si>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</si>
  <si>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</si>
  <si>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</si>
  <si>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</si>
  <si>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Tillers</t>
  </si>
  <si>
    <t>Title = Sorghum_Gatton_Tiller_x_Density_2 outputfile_daily</t>
  </si>
  <si>
    <t>Title = Sorghum_Gatton_Tiller_x_Density_3 outputfile_daily</t>
  </si>
  <si>
    <t>Title = Sorghum_Gatton_Tiller_x_Density_4 outputfile_daily</t>
  </si>
  <si>
    <t>Mean</t>
  </si>
  <si>
    <t>SE</t>
  </si>
  <si>
    <t>CI</t>
  </si>
  <si>
    <t>D2</t>
  </si>
  <si>
    <t>D4</t>
  </si>
  <si>
    <t>D8</t>
  </si>
  <si>
    <t>D16</t>
  </si>
  <si>
    <t>Obs</t>
  </si>
  <si>
    <t>Pred</t>
  </si>
  <si>
    <t>slope</t>
  </si>
  <si>
    <t>intercept</t>
  </si>
  <si>
    <t>rsq</t>
  </si>
  <si>
    <t>RMSE</t>
  </si>
  <si>
    <t>x</t>
  </si>
  <si>
    <t>y</t>
  </si>
  <si>
    <t>StdErr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</si>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</sst>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 applyAlignment="1">
      <alignment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4.2999999999999997E-2</c:v>
                </c:pt>
                <c:pt idx="19">
                  <c:v>0.05</c:v>
                </c:pt>
                <c:pt idx="20">
                  <c:v>5.6000000000000001E-2</c:v>
                </c:pt>
                <c:pt idx="21">
                  <c:v>6.3E-2</c:v>
                </c:pt>
                <c:pt idx="22">
                  <c:v>7.5999999999999998E-2</c:v>
                </c:pt>
                <c:pt idx="23">
                  <c:v>0.10100000000000001</c:v>
                </c:pt>
                <c:pt idx="24">
                  <c:v>0.124</c:v>
                </c:pt>
                <c:pt idx="25">
                  <c:v>0.153</c:v>
                </c:pt>
                <c:pt idx="26">
                  <c:v>0.186</c:v>
                </c:pt>
                <c:pt idx="27">
                  <c:v>0.217</c:v>
                </c:pt>
                <c:pt idx="28">
                  <c:v>0.245</c:v>
                </c:pt>
                <c:pt idx="29">
                  <c:v>0.27400000000000002</c:v>
                </c:pt>
                <c:pt idx="30">
                  <c:v>0.312</c:v>
                </c:pt>
                <c:pt idx="31">
                  <c:v>0.372</c:v>
                </c:pt>
                <c:pt idx="32">
                  <c:v>0.42099999999999999</c:v>
                </c:pt>
                <c:pt idx="33">
                  <c:v>0.48699999999999999</c:v>
                </c:pt>
                <c:pt idx="34">
                  <c:v>0.55900000000000005</c:v>
                </c:pt>
                <c:pt idx="35">
                  <c:v>0.63500000000000001</c:v>
                </c:pt>
                <c:pt idx="36">
                  <c:v>0.70399999999999996</c:v>
                </c:pt>
                <c:pt idx="37">
                  <c:v>0.80700000000000005</c:v>
                </c:pt>
                <c:pt idx="38">
                  <c:v>0.92100000000000004</c:v>
                </c:pt>
                <c:pt idx="39">
                  <c:v>1.05</c:v>
                </c:pt>
                <c:pt idx="40">
                  <c:v>1.1459999999999999</c:v>
                </c:pt>
                <c:pt idx="41">
                  <c:v>1.264</c:v>
                </c:pt>
                <c:pt idx="42">
                  <c:v>1.409</c:v>
                </c:pt>
                <c:pt idx="43">
                  <c:v>1.5529999999999999</c:v>
                </c:pt>
                <c:pt idx="44">
                  <c:v>1.7250000000000001</c:v>
                </c:pt>
                <c:pt idx="45">
                  <c:v>1.915</c:v>
                </c:pt>
                <c:pt idx="46">
                  <c:v>2.0619999999999998</c:v>
                </c:pt>
                <c:pt idx="47">
                  <c:v>2.246</c:v>
                </c:pt>
                <c:pt idx="48">
                  <c:v>2.4009999999999998</c:v>
                </c:pt>
                <c:pt idx="49">
                  <c:v>2.528</c:v>
                </c:pt>
                <c:pt idx="50">
                  <c:v>2.637</c:v>
                </c:pt>
                <c:pt idx="51">
                  <c:v>2.7290000000000001</c:v>
                </c:pt>
                <c:pt idx="52">
                  <c:v>2.8980000000000001</c:v>
                </c:pt>
                <c:pt idx="53">
                  <c:v>3.056</c:v>
                </c:pt>
                <c:pt idx="54">
                  <c:v>3.2109999999999999</c:v>
                </c:pt>
                <c:pt idx="55">
                  <c:v>3.3540000000000001</c:v>
                </c:pt>
                <c:pt idx="56">
                  <c:v>3.44</c:v>
                </c:pt>
                <c:pt idx="57">
                  <c:v>3.5470000000000002</c:v>
                </c:pt>
                <c:pt idx="58">
                  <c:v>3.6360000000000001</c:v>
                </c:pt>
                <c:pt idx="59">
                  <c:v>3.7349999999999999</c:v>
                </c:pt>
                <c:pt idx="60">
                  <c:v>3.823</c:v>
                </c:pt>
                <c:pt idx="61">
                  <c:v>3.8969999999999998</c:v>
                </c:pt>
                <c:pt idx="62">
                  <c:v>3.9550000000000001</c:v>
                </c:pt>
                <c:pt idx="63">
                  <c:v>3.9990000000000001</c:v>
                </c:pt>
                <c:pt idx="64">
                  <c:v>3.9990000000000001</c:v>
                </c:pt>
                <c:pt idx="65">
                  <c:v>3.9990000000000001</c:v>
                </c:pt>
                <c:pt idx="66">
                  <c:v>3.9990000000000001</c:v>
                </c:pt>
                <c:pt idx="67">
                  <c:v>3.9990000000000001</c:v>
                </c:pt>
                <c:pt idx="68">
                  <c:v>3.9990000000000001</c:v>
                </c:pt>
                <c:pt idx="69">
                  <c:v>3.9990000000000001</c:v>
                </c:pt>
                <c:pt idx="70">
                  <c:v>3.9990000000000001</c:v>
                </c:pt>
                <c:pt idx="71">
                  <c:v>3.9990000000000001</c:v>
                </c:pt>
                <c:pt idx="72">
                  <c:v>3.9990000000000001</c:v>
                </c:pt>
                <c:pt idx="73">
                  <c:v>3.9990000000000001</c:v>
                </c:pt>
                <c:pt idx="74">
                  <c:v>3.9990000000000001</c:v>
                </c:pt>
                <c:pt idx="75">
                  <c:v>3.9990000000000001</c:v>
                </c:pt>
                <c:pt idx="76">
                  <c:v>3.9990000000000001</c:v>
                </c:pt>
                <c:pt idx="77">
                  <c:v>3.9990000000000001</c:v>
                </c:pt>
                <c:pt idx="78">
                  <c:v>3.9990000000000001</c:v>
                </c:pt>
                <c:pt idx="79">
                  <c:v>3.9990000000000001</c:v>
                </c:pt>
                <c:pt idx="80">
                  <c:v>3.9990000000000001</c:v>
                </c:pt>
                <c:pt idx="81">
                  <c:v>3.9990000000000001</c:v>
                </c:pt>
                <c:pt idx="82">
                  <c:v>3.9990000000000001</c:v>
                </c:pt>
                <c:pt idx="83">
                  <c:v>3.9990000000000001</c:v>
                </c:pt>
                <c:pt idx="84">
                  <c:v>3.9990000000000001</c:v>
                </c:pt>
                <c:pt idx="85">
                  <c:v>3.9990000000000001</c:v>
                </c:pt>
                <c:pt idx="86">
                  <c:v>3.9990000000000001</c:v>
                </c:pt>
                <c:pt idx="87">
                  <c:v>3.9990000000000001</c:v>
                </c:pt>
                <c:pt idx="88">
                  <c:v>3.9990000000000001</c:v>
                </c:pt>
                <c:pt idx="89">
                  <c:v>3.9990000000000001</c:v>
                </c:pt>
                <c:pt idx="90">
                  <c:v>3.9990000000000001</c:v>
                </c:pt>
                <c:pt idx="91">
                  <c:v>3.9990000000000001</c:v>
                </c:pt>
                <c:pt idx="92">
                  <c:v>3.9990000000000001</c:v>
                </c:pt>
                <c:pt idx="93">
                  <c:v>3.9990000000000001</c:v>
                </c:pt>
                <c:pt idx="94">
                  <c:v>3.9990000000000001</c:v>
                </c:pt>
                <c:pt idx="95">
                  <c:v>3.9990000000000001</c:v>
                </c:pt>
                <c:pt idx="96">
                  <c:v>3.9990000000000001</c:v>
                </c:pt>
                <c:pt idx="97">
                  <c:v>3.9990000000000001</c:v>
                </c:pt>
                <c:pt idx="98">
                  <c:v>3.9990000000000001</c:v>
                </c:pt>
                <c:pt idx="99">
                  <c:v>3.9990000000000001</c:v>
                </c:pt>
                <c:pt idx="100">
                  <c:v>3.9990000000000001</c:v>
                </c:pt>
                <c:pt idx="101">
                  <c:v>3.9990000000000001</c:v>
                </c:pt>
                <c:pt idx="102">
                  <c:v>3.9590000000000001</c:v>
                </c:pt>
                <c:pt idx="103">
                  <c:v>3.8519999999999999</c:v>
                </c:pt>
                <c:pt idx="104">
                  <c:v>3.7250000000000001</c:v>
                </c:pt>
                <c:pt idx="105">
                  <c:v>3.597</c:v>
                </c:pt>
                <c:pt idx="106">
                  <c:v>3.4660000000000002</c:v>
                </c:pt>
                <c:pt idx="107">
                  <c:v>3.35</c:v>
                </c:pt>
                <c:pt idx="108">
                  <c:v>3.2509999999999999</c:v>
                </c:pt>
                <c:pt idx="109">
                  <c:v>3.2010000000000001</c:v>
                </c:pt>
                <c:pt idx="110">
                  <c:v>3.1040000000000001</c:v>
                </c:pt>
                <c:pt idx="111">
                  <c:v>3.1040000000000001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5.7</c:v>
                </c:pt>
                <c:pt idx="47">
                  <c:v>5.4</c:v>
                </c:pt>
                <c:pt idx="48">
                  <c:v>5.0999999999999996</c:v>
                </c:pt>
                <c:pt idx="49">
                  <c:v>5</c:v>
                </c:pt>
                <c:pt idx="50">
                  <c:v>4.7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'D2'!$AA$6:$AA$35</c:f>
                <c:numCache>
                  <c:formatCode>General</c:formatCode>
                  <c:ptCount val="30"/>
                  <c:pt idx="0">
                    <c:v>6.5332132818001864E-4</c:v>
                  </c:pt>
                  <c:pt idx="3">
                    <c:v>1.5842200277066402E-2</c:v>
                  </c:pt>
                  <c:pt idx="6">
                    <c:v>5.4414254504123058E-2</c:v>
                  </c:pt>
                  <c:pt idx="9">
                    <c:v>1.6254445579969353E-2</c:v>
                  </c:pt>
                  <c:pt idx="12">
                    <c:v>9.5176608092296569E-2</c:v>
                  </c:pt>
                  <c:pt idx="15">
                    <c:v>2.2884905197268612E-2</c:v>
                  </c:pt>
                  <c:pt idx="18">
                    <c:v>0.26945604374818538</c:v>
                  </c:pt>
                  <c:pt idx="21">
                    <c:v>0.20767090437135663</c:v>
                  </c:pt>
                  <c:pt idx="24">
                    <c:v>0.1030695927723142</c:v>
                  </c:pt>
                  <c:pt idx="27">
                    <c:v>0.24125432619409778</c:v>
                  </c:pt>
                </c:numCache>
              </c:numRef>
            </c:plus>
            <c:minus>
              <c:numRef>
                <c:f>'D2'!$AA$6:$AA$35</c:f>
                <c:numCache>
                  <c:formatCode>General</c:formatCode>
                  <c:ptCount val="30"/>
                  <c:pt idx="0">
                    <c:v>6.5332132818001864E-4</c:v>
                  </c:pt>
                  <c:pt idx="3">
                    <c:v>1.5842200277066402E-2</c:v>
                  </c:pt>
                  <c:pt idx="6">
                    <c:v>5.4414254504123058E-2</c:v>
                  </c:pt>
                  <c:pt idx="9">
                    <c:v>1.6254445579969353E-2</c:v>
                  </c:pt>
                  <c:pt idx="12">
                    <c:v>9.5176608092296569E-2</c:v>
                  </c:pt>
                  <c:pt idx="15">
                    <c:v>2.2884905197268612E-2</c:v>
                  </c:pt>
                  <c:pt idx="18">
                    <c:v>0.26945604374818538</c:v>
                  </c:pt>
                  <c:pt idx="21">
                    <c:v>0.20767090437135663</c:v>
                  </c:pt>
                  <c:pt idx="24">
                    <c:v>0.1030695927723142</c:v>
                  </c:pt>
                  <c:pt idx="27">
                    <c:v>0.24125432619409778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'D2'!$W$6:$W$35</c:f>
              <c:numCache>
                <c:formatCode>m/d/yyyy</c:formatCode>
                <c:ptCount val="30"/>
                <c:pt idx="0">
                  <c:v>36108</c:v>
                </c:pt>
                <c:pt idx="1">
                  <c:v>36108</c:v>
                </c:pt>
                <c:pt idx="2">
                  <c:v>36108</c:v>
                </c:pt>
                <c:pt idx="3">
                  <c:v>36115</c:v>
                </c:pt>
                <c:pt idx="4">
                  <c:v>36115</c:v>
                </c:pt>
                <c:pt idx="5">
                  <c:v>36115</c:v>
                </c:pt>
                <c:pt idx="6">
                  <c:v>36122</c:v>
                </c:pt>
                <c:pt idx="7">
                  <c:v>36122</c:v>
                </c:pt>
                <c:pt idx="8">
                  <c:v>36122</c:v>
                </c:pt>
                <c:pt idx="9">
                  <c:v>36129</c:v>
                </c:pt>
                <c:pt idx="10">
                  <c:v>36129</c:v>
                </c:pt>
                <c:pt idx="11">
                  <c:v>36129</c:v>
                </c:pt>
                <c:pt idx="12">
                  <c:v>36136</c:v>
                </c:pt>
                <c:pt idx="13">
                  <c:v>36136</c:v>
                </c:pt>
                <c:pt idx="14">
                  <c:v>36136</c:v>
                </c:pt>
                <c:pt idx="15">
                  <c:v>36143</c:v>
                </c:pt>
                <c:pt idx="16">
                  <c:v>36143</c:v>
                </c:pt>
                <c:pt idx="17">
                  <c:v>36143</c:v>
                </c:pt>
                <c:pt idx="18">
                  <c:v>36150</c:v>
                </c:pt>
                <c:pt idx="19">
                  <c:v>36150</c:v>
                </c:pt>
                <c:pt idx="20">
                  <c:v>36150</c:v>
                </c:pt>
                <c:pt idx="21">
                  <c:v>36158</c:v>
                </c:pt>
                <c:pt idx="22">
                  <c:v>36158</c:v>
                </c:pt>
                <c:pt idx="23">
                  <c:v>36158</c:v>
                </c:pt>
                <c:pt idx="24">
                  <c:v>36174</c:v>
                </c:pt>
                <c:pt idx="25">
                  <c:v>36174</c:v>
                </c:pt>
                <c:pt idx="26">
                  <c:v>36174</c:v>
                </c:pt>
                <c:pt idx="27">
                  <c:v>36202</c:v>
                </c:pt>
                <c:pt idx="28">
                  <c:v>36202</c:v>
                </c:pt>
                <c:pt idx="29">
                  <c:v>36202</c:v>
                </c:pt>
              </c:numCache>
            </c:numRef>
          </c:xVal>
          <c:yVal>
            <c:numRef>
              <c:f>'D2'!$Y$6:$Y$35</c:f>
              <c:numCache>
                <c:formatCode>General</c:formatCode>
                <c:ptCount val="30"/>
                <c:pt idx="0">
                  <c:v>9.6666666666666654E-3</c:v>
                </c:pt>
                <c:pt idx="3">
                  <c:v>5.7000000000000002E-2</c:v>
                </c:pt>
                <c:pt idx="6">
                  <c:v>0.2273333333333333</c:v>
                </c:pt>
                <c:pt idx="9">
                  <c:v>0.71966666666666657</c:v>
                </c:pt>
                <c:pt idx="12">
                  <c:v>1.6166666666666665</c:v>
                </c:pt>
                <c:pt idx="15">
                  <c:v>2.6039999999999996</c:v>
                </c:pt>
                <c:pt idx="18">
                  <c:v>3.2446666666666668</c:v>
                </c:pt>
                <c:pt idx="21">
                  <c:v>3.079333333333333</c:v>
                </c:pt>
                <c:pt idx="24">
                  <c:v>3.2646666666666668</c:v>
                </c:pt>
                <c:pt idx="27">
                  <c:v>1.9033333333333335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'D2'!$AF$6:$AF$23</c:f>
                <c:numCache>
                  <c:formatCode>General</c:formatCode>
                  <c:ptCount val="18"/>
                  <c:pt idx="0">
                    <c:v>0.34570515211574843</c:v>
                  </c:pt>
                  <c:pt idx="3">
                    <c:v>0.34570515211574843</c:v>
                  </c:pt>
                  <c:pt idx="6">
                    <c:v>0.13066426563600311</c:v>
                  </c:pt>
                  <c:pt idx="9">
                    <c:v>0.34570515211574826</c:v>
                  </c:pt>
                  <c:pt idx="12">
                    <c:v>0.52265706254401423</c:v>
                  </c:pt>
                  <c:pt idx="15">
                    <c:v>0.59877888790280354</c:v>
                  </c:pt>
                </c:numCache>
              </c:numRef>
            </c:plus>
            <c:minus>
              <c:numRef>
                <c:f>'D2'!$AF$6:$AF$23</c:f>
                <c:numCache>
                  <c:formatCode>General</c:formatCode>
                  <c:ptCount val="18"/>
                  <c:pt idx="0">
                    <c:v>0.34570515211574843</c:v>
                  </c:pt>
                  <c:pt idx="3">
                    <c:v>0.34570515211574843</c:v>
                  </c:pt>
                  <c:pt idx="6">
                    <c:v>0.13066426563600311</c:v>
                  </c:pt>
                  <c:pt idx="9">
                    <c:v>0.34570515211574826</c:v>
                  </c:pt>
                  <c:pt idx="12">
                    <c:v>0.52265706254401423</c:v>
                  </c:pt>
                  <c:pt idx="15">
                    <c:v>0.59877888790280354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'D2'!$AD$6:$AD$23</c:f>
              <c:numCache>
                <c:formatCode>General</c:formatCode>
                <c:ptCount val="18"/>
                <c:pt idx="0">
                  <c:v>0.33333333333333331</c:v>
                </c:pt>
                <c:pt idx="3">
                  <c:v>2.7333333333333329</c:v>
                </c:pt>
                <c:pt idx="6">
                  <c:v>4.4666666666666668</c:v>
                </c:pt>
                <c:pt idx="9">
                  <c:v>5.5333333333333341</c:v>
                </c:pt>
                <c:pt idx="12">
                  <c:v>5.2666666666666666</c:v>
                </c:pt>
                <c:pt idx="15">
                  <c:v>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'ObsPred Smoothed'!$O$3</c:f>
              <c:strCache>
                <c:ptCount val="1"/>
                <c:pt idx="0">
                  <c:v>D2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'ObsPred Smoothed'!$O$5:$O$10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2.7333333333333329</c:v>
                </c:pt>
                <c:pt idx="2">
                  <c:v>4.4666666666666668</c:v>
                </c:pt>
                <c:pt idx="3">
                  <c:v>5.5333333333333341</c:v>
                </c:pt>
                <c:pt idx="4">
                  <c:v>5.2666666666666666</c:v>
                </c:pt>
                <c:pt idx="5">
                  <c:v>4.9999999999999991</c:v>
                </c:pt>
              </c:numCache>
            </c:numRef>
          </c:xVal>
          <c:yVal>
            <c:numRef>
              <c:f>'ObsPred Smoothed'!$P$5:$P$10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2.8333333333333335</c:v>
                </c:pt>
                <c:pt idx="2">
                  <c:v>4.666666666666667</c:v>
                </c:pt>
                <c:pt idx="3">
                  <c:v>6</c:v>
                </c:pt>
                <c:pt idx="4">
                  <c:v>5.7</c:v>
                </c:pt>
                <c:pt idx="5">
                  <c:v>4.3999999999999995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AA9-B3F7-84C9E8DA73B2}"/>
            </c:ext>
          </c:extLst>
        </c:ser>
        <c:ser>
          <c:idx val="1"/>
          <c:order val="1"/>
          <c:tx>
            <c:strRef>
              <c:f>'ObsPred Smoothed'!$Q$3</c:f>
              <c:strCache>
                <c:ptCount val="1"/>
                <c:pt idx="0">
                  <c:v>D4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'ObsPred Smoothed'!$Q$5:$Q$10</c:f>
              <c:numCache>
                <c:formatCode>General</c:formatCode>
                <c:ptCount val="6"/>
                <c:pt idx="0">
                  <c:v>0.40000000000000008</c:v>
                </c:pt>
                <c:pt idx="1">
                  <c:v>2.8000000000000003</c:v>
                </c:pt>
                <c:pt idx="2">
                  <c:v>4.0666666666666664</c:v>
                </c:pt>
                <c:pt idx="3">
                  <c:v>4.2666666666666666</c:v>
                </c:pt>
                <c:pt idx="4">
                  <c:v>3.3333333333333335</c:v>
                </c:pt>
                <c:pt idx="5">
                  <c:v>3.2666666666666671</c:v>
                </c:pt>
              </c:numCache>
            </c:numRef>
          </c:xVal>
          <c:yVal>
            <c:numRef>
              <c:f>'ObsPred Smoothed'!$R$5:$R$10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2.8333333333333335</c:v>
                </c:pt>
                <c:pt idx="2">
                  <c:v>4.666666666666667</c:v>
                </c:pt>
                <c:pt idx="3">
                  <c:v>5</c:v>
                </c:pt>
                <c:pt idx="4">
                  <c:v>4.1226666666666665</c:v>
                </c:pt>
                <c:pt idx="5">
                  <c:v>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AA9-B3F7-84C9E8DA73B2}"/>
            </c:ext>
          </c:extLst>
        </c:ser>
        <c:ser>
          <c:idx val="2"/>
          <c:order val="2"/>
          <c:tx>
            <c:strRef>
              <c:f>'ObsPred Smoothed'!$S$3</c:f>
              <c:strCache>
                <c:ptCount val="1"/>
                <c:pt idx="0">
                  <c:v>D8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'ObsPred Smoothed'!$S$5:$S$10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2.6</c:v>
                </c:pt>
                <c:pt idx="2">
                  <c:v>3.7333333333333329</c:v>
                </c:pt>
                <c:pt idx="3">
                  <c:v>2.1999999999999997</c:v>
                </c:pt>
                <c:pt idx="4">
                  <c:v>1.6000000000000003</c:v>
                </c:pt>
                <c:pt idx="5">
                  <c:v>1.5333333333333332</c:v>
                </c:pt>
              </c:numCache>
            </c:numRef>
          </c:xVal>
          <c:yVal>
            <c:numRef>
              <c:f>'ObsPred Smoothed'!$T$5:$T$10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2.6666666666666665</c:v>
                </c:pt>
                <c:pt idx="2">
                  <c:v>2.9169999999999998</c:v>
                </c:pt>
                <c:pt idx="3">
                  <c:v>2.6910000000000003</c:v>
                </c:pt>
                <c:pt idx="4">
                  <c:v>1.9028333333333334</c:v>
                </c:pt>
                <c:pt idx="5">
                  <c:v>0.8570000000000001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00-4AA9-B3F7-84C9E8DA73B2}"/>
            </c:ext>
          </c:extLst>
        </c:ser>
        <c:ser>
          <c:idx val="3"/>
          <c:order val="3"/>
          <c:tx>
            <c:strRef>
              <c:f>'ObsPred Smoothed'!$U$3</c:f>
              <c:strCache>
                <c:ptCount val="1"/>
                <c:pt idx="0">
                  <c:v>D16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solidFill>
                <a:schemeClr val="tx1">
                  <a:alpha val="9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'ObsPred Smoothed'!$U$5:$U$10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2.2666666666666666</c:v>
                </c:pt>
                <c:pt idx="2">
                  <c:v>2.6666666666666665</c:v>
                </c:pt>
                <c:pt idx="3">
                  <c:v>0.66666666666666663</c:v>
                </c:pt>
                <c:pt idx="4">
                  <c:v>0.26666666666666666</c:v>
                </c:pt>
                <c:pt idx="5">
                  <c:v>0.20000000000000004</c:v>
                </c:pt>
              </c:numCache>
            </c:numRef>
          </c:xVal>
          <c:yVal>
            <c:numRef>
              <c:f>'ObsPred Smoothed'!$V$5:$V$10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</c:v>
                </c:pt>
                <c:pt idx="2">
                  <c:v>1.8514999999999999</c:v>
                </c:pt>
                <c:pt idx="3">
                  <c:v>1.6679999999999999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0-4AA9-B3F7-84C9E8DA73B2}"/>
            </c:ext>
          </c:extLst>
        </c:ser>
        <c:ser>
          <c:idx val="4"/>
          <c:order val="4"/>
          <c:tx>
            <c:v>Regn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'ObsPred Smoothed'!$R$12:$R$13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'ObsPred Smoothed'!$S$12:$S$13</c:f>
              <c:numCache>
                <c:formatCode>General</c:formatCode>
                <c:ptCount val="2"/>
                <c:pt idx="0">
                  <c:v>2.0052539710247785E-2</c:v>
                </c:pt>
                <c:pt idx="1">
                  <c:v>7.1385731148542488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0-4AA9-B3F7-84C9E8DA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en-AU" sz="1800" baseline="0"/>
                  <a:t>Observed Tiller Number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Predicted 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3.3000000000000002E-2</c:v>
                </c:pt>
                <c:pt idx="14">
                  <c:v>0.04</c:v>
                </c:pt>
                <c:pt idx="15">
                  <c:v>0.05</c:v>
                </c:pt>
                <c:pt idx="16">
                  <c:v>6.0999999999999999E-2</c:v>
                </c:pt>
                <c:pt idx="17">
                  <c:v>7.0999999999999994E-2</c:v>
                </c:pt>
                <c:pt idx="18">
                  <c:v>8.5999999999999993E-2</c:v>
                </c:pt>
                <c:pt idx="19">
                  <c:v>0.1</c:v>
                </c:pt>
                <c:pt idx="20">
                  <c:v>0.112</c:v>
                </c:pt>
                <c:pt idx="21">
                  <c:v>0.125</c:v>
                </c:pt>
                <c:pt idx="22">
                  <c:v>0.152</c:v>
                </c:pt>
                <c:pt idx="23">
                  <c:v>0.20100000000000001</c:v>
                </c:pt>
                <c:pt idx="24">
                  <c:v>0.248</c:v>
                </c:pt>
                <c:pt idx="25">
                  <c:v>0.30499999999999999</c:v>
                </c:pt>
                <c:pt idx="26">
                  <c:v>0.37</c:v>
                </c:pt>
                <c:pt idx="27">
                  <c:v>0.43099999999999999</c:v>
                </c:pt>
                <c:pt idx="28">
                  <c:v>0.48699999999999999</c:v>
                </c:pt>
                <c:pt idx="29">
                  <c:v>0.54500000000000004</c:v>
                </c:pt>
                <c:pt idx="30">
                  <c:v>0.621</c:v>
                </c:pt>
                <c:pt idx="31">
                  <c:v>0.74199999999999999</c:v>
                </c:pt>
                <c:pt idx="32">
                  <c:v>0.83299999999999996</c:v>
                </c:pt>
                <c:pt idx="33">
                  <c:v>0.95399999999999996</c:v>
                </c:pt>
                <c:pt idx="34">
                  <c:v>1.0980000000000001</c:v>
                </c:pt>
                <c:pt idx="35">
                  <c:v>1.2490000000000001</c:v>
                </c:pt>
                <c:pt idx="36">
                  <c:v>1.38</c:v>
                </c:pt>
                <c:pt idx="37">
                  <c:v>1.5740000000000001</c:v>
                </c:pt>
                <c:pt idx="38">
                  <c:v>1.7849999999999999</c:v>
                </c:pt>
                <c:pt idx="39">
                  <c:v>2.0230000000000001</c:v>
                </c:pt>
                <c:pt idx="40">
                  <c:v>2.202</c:v>
                </c:pt>
                <c:pt idx="41">
                  <c:v>2.419</c:v>
                </c:pt>
                <c:pt idx="42">
                  <c:v>2.6819999999999999</c:v>
                </c:pt>
                <c:pt idx="43">
                  <c:v>2.903</c:v>
                </c:pt>
                <c:pt idx="44">
                  <c:v>3.1789999999999998</c:v>
                </c:pt>
                <c:pt idx="45">
                  <c:v>3.4409999999999998</c:v>
                </c:pt>
                <c:pt idx="46">
                  <c:v>3.6520000000000001</c:v>
                </c:pt>
                <c:pt idx="47">
                  <c:v>3.8140000000000001</c:v>
                </c:pt>
                <c:pt idx="48">
                  <c:v>3.9420000000000002</c:v>
                </c:pt>
                <c:pt idx="49">
                  <c:v>4.0529999999999999</c:v>
                </c:pt>
                <c:pt idx="50">
                  <c:v>4.1909999999999998</c:v>
                </c:pt>
                <c:pt idx="51">
                  <c:v>4.1909999999999998</c:v>
                </c:pt>
                <c:pt idx="52">
                  <c:v>4.4210000000000003</c:v>
                </c:pt>
                <c:pt idx="53">
                  <c:v>4.6109999999999998</c:v>
                </c:pt>
                <c:pt idx="54">
                  <c:v>4.8019999999999996</c:v>
                </c:pt>
                <c:pt idx="55">
                  <c:v>4.97</c:v>
                </c:pt>
                <c:pt idx="56">
                  <c:v>5.07</c:v>
                </c:pt>
                <c:pt idx="57">
                  <c:v>5.1980000000000004</c:v>
                </c:pt>
                <c:pt idx="58">
                  <c:v>5.2960000000000003</c:v>
                </c:pt>
                <c:pt idx="59">
                  <c:v>5.4089999999999998</c:v>
                </c:pt>
                <c:pt idx="60">
                  <c:v>5.53</c:v>
                </c:pt>
                <c:pt idx="61">
                  <c:v>5.641</c:v>
                </c:pt>
                <c:pt idx="62">
                  <c:v>5.7270000000000003</c:v>
                </c:pt>
                <c:pt idx="63">
                  <c:v>5.806</c:v>
                </c:pt>
                <c:pt idx="64">
                  <c:v>5.806</c:v>
                </c:pt>
                <c:pt idx="65">
                  <c:v>5.806</c:v>
                </c:pt>
                <c:pt idx="66">
                  <c:v>5.806</c:v>
                </c:pt>
                <c:pt idx="67">
                  <c:v>5.806</c:v>
                </c:pt>
                <c:pt idx="68">
                  <c:v>5.806</c:v>
                </c:pt>
                <c:pt idx="69">
                  <c:v>5.8</c:v>
                </c:pt>
                <c:pt idx="70">
                  <c:v>5.7670000000000003</c:v>
                </c:pt>
                <c:pt idx="71">
                  <c:v>5.71</c:v>
                </c:pt>
                <c:pt idx="72">
                  <c:v>5.6509999999999998</c:v>
                </c:pt>
                <c:pt idx="73">
                  <c:v>5.5860000000000003</c:v>
                </c:pt>
                <c:pt idx="74">
                  <c:v>5.5860000000000003</c:v>
                </c:pt>
                <c:pt idx="75">
                  <c:v>5.5860000000000003</c:v>
                </c:pt>
                <c:pt idx="76">
                  <c:v>5.5860000000000003</c:v>
                </c:pt>
                <c:pt idx="77">
                  <c:v>5.5860000000000003</c:v>
                </c:pt>
                <c:pt idx="78">
                  <c:v>5.5860000000000003</c:v>
                </c:pt>
                <c:pt idx="79">
                  <c:v>5.5529999999999999</c:v>
                </c:pt>
                <c:pt idx="80">
                  <c:v>5.5529999999999999</c:v>
                </c:pt>
                <c:pt idx="81">
                  <c:v>5.5529999999999999</c:v>
                </c:pt>
                <c:pt idx="82">
                  <c:v>5.5529999999999999</c:v>
                </c:pt>
                <c:pt idx="83">
                  <c:v>5.5529999999999999</c:v>
                </c:pt>
                <c:pt idx="84">
                  <c:v>5.5529999999999999</c:v>
                </c:pt>
                <c:pt idx="85">
                  <c:v>5.5529999999999999</c:v>
                </c:pt>
                <c:pt idx="86">
                  <c:v>5.5529999999999999</c:v>
                </c:pt>
                <c:pt idx="87">
                  <c:v>5.5529999999999999</c:v>
                </c:pt>
                <c:pt idx="88">
                  <c:v>5.5529999999999999</c:v>
                </c:pt>
                <c:pt idx="89">
                  <c:v>5.5529999999999999</c:v>
                </c:pt>
                <c:pt idx="90">
                  <c:v>5.5529999999999999</c:v>
                </c:pt>
                <c:pt idx="91">
                  <c:v>5.5529999999999999</c:v>
                </c:pt>
                <c:pt idx="92">
                  <c:v>5.5529999999999999</c:v>
                </c:pt>
                <c:pt idx="93">
                  <c:v>5.5529999999999999</c:v>
                </c:pt>
                <c:pt idx="94">
                  <c:v>5.5529999999999999</c:v>
                </c:pt>
                <c:pt idx="95">
                  <c:v>5.5529999999999999</c:v>
                </c:pt>
                <c:pt idx="96">
                  <c:v>5.5529999999999999</c:v>
                </c:pt>
                <c:pt idx="97">
                  <c:v>5.5529999999999999</c:v>
                </c:pt>
                <c:pt idx="98">
                  <c:v>5.5529999999999999</c:v>
                </c:pt>
                <c:pt idx="99">
                  <c:v>5.5529999999999999</c:v>
                </c:pt>
                <c:pt idx="100">
                  <c:v>5.548</c:v>
                </c:pt>
                <c:pt idx="101">
                  <c:v>5.516</c:v>
                </c:pt>
                <c:pt idx="102">
                  <c:v>5.4139999999999997</c:v>
                </c:pt>
                <c:pt idx="103">
                  <c:v>5.2270000000000003</c:v>
                </c:pt>
                <c:pt idx="104">
                  <c:v>5.0490000000000004</c:v>
                </c:pt>
                <c:pt idx="105">
                  <c:v>4.8849999999999998</c:v>
                </c:pt>
                <c:pt idx="106">
                  <c:v>4.7160000000000002</c:v>
                </c:pt>
                <c:pt idx="107">
                  <c:v>4.569</c:v>
                </c:pt>
                <c:pt idx="108">
                  <c:v>4.4420000000000002</c:v>
                </c:pt>
                <c:pt idx="109">
                  <c:v>4.37</c:v>
                </c:pt>
                <c:pt idx="110">
                  <c:v>4.2469999999999999</c:v>
                </c:pt>
                <c:pt idx="111">
                  <c:v>4.2469999999999999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3C8-BACA-721DD46138B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4.7619999999999996</c:v>
                </c:pt>
                <c:pt idx="44">
                  <c:v>4.5869999999999997</c:v>
                </c:pt>
                <c:pt idx="45">
                  <c:v>4.2869999999999999</c:v>
                </c:pt>
                <c:pt idx="46">
                  <c:v>4</c:v>
                </c:pt>
                <c:pt idx="47">
                  <c:v>3.7</c:v>
                </c:pt>
                <c:pt idx="48">
                  <c:v>3.4</c:v>
                </c:pt>
                <c:pt idx="49">
                  <c:v>3.1</c:v>
                </c:pt>
                <c:pt idx="50">
                  <c:v>3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8-43C8-BACA-721DD46138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'D4'!$Z$6:$Z$35</c:f>
                <c:numCache>
                  <c:formatCode>General</c:formatCode>
                  <c:ptCount val="30"/>
                  <c:pt idx="0">
                    <c:v>1.3608276348795437E-3</c:v>
                  </c:pt>
                  <c:pt idx="3">
                    <c:v>5.0844716393989124E-3</c:v>
                  </c:pt>
                  <c:pt idx="6">
                    <c:v>2.5460208605237743E-2</c:v>
                  </c:pt>
                  <c:pt idx="9">
                    <c:v>5.1516987489565048E-2</c:v>
                  </c:pt>
                  <c:pt idx="12">
                    <c:v>0.22688029149017563</c:v>
                  </c:pt>
                  <c:pt idx="15">
                    <c:v>0.13296393273142679</c:v>
                  </c:pt>
                  <c:pt idx="18">
                    <c:v>0.14662196288414628</c:v>
                  </c:pt>
                  <c:pt idx="21">
                    <c:v>0.26271953782609236</c:v>
                  </c:pt>
                  <c:pt idx="24">
                    <c:v>0.10280221931600649</c:v>
                  </c:pt>
                  <c:pt idx="27">
                    <c:v>0.33818809143017631</c:v>
                  </c:pt>
                </c:numCache>
              </c:numRef>
            </c:plus>
            <c:minus>
              <c:numRef>
                <c:f>'D4'!$Z$6:$Z$35</c:f>
                <c:numCache>
                  <c:formatCode>General</c:formatCode>
                  <c:ptCount val="30"/>
                  <c:pt idx="0">
                    <c:v>1.3608276348795437E-3</c:v>
                  </c:pt>
                  <c:pt idx="3">
                    <c:v>5.0844716393989124E-3</c:v>
                  </c:pt>
                  <c:pt idx="6">
                    <c:v>2.5460208605237743E-2</c:v>
                  </c:pt>
                  <c:pt idx="9">
                    <c:v>5.1516987489565048E-2</c:v>
                  </c:pt>
                  <c:pt idx="12">
                    <c:v>0.22688029149017563</c:v>
                  </c:pt>
                  <c:pt idx="15">
                    <c:v>0.13296393273142679</c:v>
                  </c:pt>
                  <c:pt idx="18">
                    <c:v>0.14662196288414628</c:v>
                  </c:pt>
                  <c:pt idx="21">
                    <c:v>0.26271953782609236</c:v>
                  </c:pt>
                  <c:pt idx="24">
                    <c:v>0.10280221931600649</c:v>
                  </c:pt>
                  <c:pt idx="27">
                    <c:v>0.33818809143017631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'D4'!$AA$6:$AA$35</c:f>
                <c:numCache>
                  <c:formatCode>General</c:formatCode>
                  <c:ptCount val="30"/>
                  <c:pt idx="0">
                    <c:v>3.2666066409000895E-3</c:v>
                  </c:pt>
                  <c:pt idx="3">
                    <c:v>1.2205049630843829E-2</c:v>
                  </c:pt>
                  <c:pt idx="6">
                    <c:v>6.111610638766389E-2</c:v>
                  </c:pt>
                  <c:pt idx="9">
                    <c:v>0.1236642533846516</c:v>
                  </c:pt>
                  <c:pt idx="12">
                    <c:v>0.54461612027504003</c:v>
                  </c:pt>
                  <c:pt idx="15">
                    <c:v>0.31917404859221438</c:v>
                  </c:pt>
                  <c:pt idx="18">
                    <c:v>0.35195954681031627</c:v>
                  </c:pt>
                  <c:pt idx="21">
                    <c:v>0.63064664837797846</c:v>
                  </c:pt>
                  <c:pt idx="24">
                    <c:v>0.24677218753472738</c:v>
                  </c:pt>
                  <c:pt idx="27">
                    <c:v>0.81180557847572465</c:v>
                  </c:pt>
                </c:numCache>
              </c:numRef>
            </c:plus>
            <c:minus>
              <c:numRef>
                <c:f>'D4'!$AA$6:$AA$35</c:f>
                <c:numCache>
                  <c:formatCode>General</c:formatCode>
                  <c:ptCount val="30"/>
                  <c:pt idx="0">
                    <c:v>3.2666066409000895E-3</c:v>
                  </c:pt>
                  <c:pt idx="3">
                    <c:v>1.2205049630843829E-2</c:v>
                  </c:pt>
                  <c:pt idx="6">
                    <c:v>6.111610638766389E-2</c:v>
                  </c:pt>
                  <c:pt idx="9">
                    <c:v>0.1236642533846516</c:v>
                  </c:pt>
                  <c:pt idx="12">
                    <c:v>0.54461612027504003</c:v>
                  </c:pt>
                  <c:pt idx="15">
                    <c:v>0.31917404859221438</c:v>
                  </c:pt>
                  <c:pt idx="18">
                    <c:v>0.35195954681031627</c:v>
                  </c:pt>
                  <c:pt idx="21">
                    <c:v>0.63064664837797846</c:v>
                  </c:pt>
                  <c:pt idx="24">
                    <c:v>0.24677218753472738</c:v>
                  </c:pt>
                  <c:pt idx="27">
                    <c:v>0.81180557847572465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'D4'!$W$6:$W$35</c:f>
              <c:numCache>
                <c:formatCode>m/d/yyyy</c:formatCode>
                <c:ptCount val="30"/>
                <c:pt idx="0">
                  <c:v>36108</c:v>
                </c:pt>
                <c:pt idx="1">
                  <c:v>36108</c:v>
                </c:pt>
                <c:pt idx="2">
                  <c:v>36108</c:v>
                </c:pt>
                <c:pt idx="3">
                  <c:v>36115</c:v>
                </c:pt>
                <c:pt idx="4">
                  <c:v>36115</c:v>
                </c:pt>
                <c:pt idx="5">
                  <c:v>36115</c:v>
                </c:pt>
                <c:pt idx="6">
                  <c:v>36122</c:v>
                </c:pt>
                <c:pt idx="7">
                  <c:v>36122</c:v>
                </c:pt>
                <c:pt idx="8">
                  <c:v>36122</c:v>
                </c:pt>
                <c:pt idx="9">
                  <c:v>36129</c:v>
                </c:pt>
                <c:pt idx="10">
                  <c:v>36129</c:v>
                </c:pt>
                <c:pt idx="11">
                  <c:v>36129</c:v>
                </c:pt>
                <c:pt idx="12">
                  <c:v>36136</c:v>
                </c:pt>
                <c:pt idx="13">
                  <c:v>36136</c:v>
                </c:pt>
                <c:pt idx="14">
                  <c:v>36136</c:v>
                </c:pt>
                <c:pt idx="15">
                  <c:v>36143</c:v>
                </c:pt>
                <c:pt idx="16">
                  <c:v>36143</c:v>
                </c:pt>
                <c:pt idx="17">
                  <c:v>36143</c:v>
                </c:pt>
                <c:pt idx="18">
                  <c:v>36150</c:v>
                </c:pt>
                <c:pt idx="19">
                  <c:v>36150</c:v>
                </c:pt>
                <c:pt idx="20">
                  <c:v>36150</c:v>
                </c:pt>
                <c:pt idx="21">
                  <c:v>36158</c:v>
                </c:pt>
                <c:pt idx="22">
                  <c:v>36158</c:v>
                </c:pt>
                <c:pt idx="23">
                  <c:v>36158</c:v>
                </c:pt>
                <c:pt idx="24">
                  <c:v>36174</c:v>
                </c:pt>
                <c:pt idx="25">
                  <c:v>36174</c:v>
                </c:pt>
                <c:pt idx="26">
                  <c:v>36174</c:v>
                </c:pt>
                <c:pt idx="27">
                  <c:v>36202</c:v>
                </c:pt>
                <c:pt idx="28">
                  <c:v>36202</c:v>
                </c:pt>
                <c:pt idx="29">
                  <c:v>36202</c:v>
                </c:pt>
              </c:numCache>
            </c:numRef>
          </c:xVal>
          <c:yVal>
            <c:numRef>
              <c:f>'D4'!$Y$6:$Y$35</c:f>
              <c:numCache>
                <c:formatCode>General</c:formatCode>
                <c:ptCount val="30"/>
                <c:pt idx="0">
                  <c:v>2.1333333333333333E-2</c:v>
                </c:pt>
                <c:pt idx="3">
                  <c:v>0.11466666666666665</c:v>
                </c:pt>
                <c:pt idx="6">
                  <c:v>0.59599999999999997</c:v>
                </c:pt>
                <c:pt idx="9">
                  <c:v>1.446</c:v>
                </c:pt>
                <c:pt idx="12">
                  <c:v>2.8109999999999999</c:v>
                </c:pt>
                <c:pt idx="15">
                  <c:v>4.2556666666666674</c:v>
                </c:pt>
                <c:pt idx="18">
                  <c:v>4.673</c:v>
                </c:pt>
                <c:pt idx="21">
                  <c:v>4.6710000000000003</c:v>
                </c:pt>
                <c:pt idx="24">
                  <c:v>4.1843333333333339</c:v>
                </c:pt>
                <c:pt idx="27">
                  <c:v>1.7713333333333334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8-43C8-BACA-721DD46138B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'D4'!$AF$6:$AF$23</c:f>
                <c:numCache>
                  <c:formatCode>General</c:formatCode>
                  <c:ptCount val="18"/>
                  <c:pt idx="0">
                    <c:v>0.45263429363046864</c:v>
                  </c:pt>
                  <c:pt idx="3">
                    <c:v>0.22631714681523427</c:v>
                  </c:pt>
                  <c:pt idx="6">
                    <c:v>0.3457051521157487</c:v>
                  </c:pt>
                  <c:pt idx="9">
                    <c:v>0.34570515211574826</c:v>
                  </c:pt>
                  <c:pt idx="12">
                    <c:v>0.26132853127200711</c:v>
                  </c:pt>
                  <c:pt idx="15">
                    <c:v>0.13066426563600342</c:v>
                  </c:pt>
                </c:numCache>
              </c:numRef>
            </c:plus>
            <c:minus>
              <c:numRef>
                <c:f>'D4'!$AF$6:$AF$23</c:f>
                <c:numCache>
                  <c:formatCode>General</c:formatCode>
                  <c:ptCount val="18"/>
                  <c:pt idx="0">
                    <c:v>0.45263429363046864</c:v>
                  </c:pt>
                  <c:pt idx="3">
                    <c:v>0.22631714681523427</c:v>
                  </c:pt>
                  <c:pt idx="6">
                    <c:v>0.3457051521157487</c:v>
                  </c:pt>
                  <c:pt idx="9">
                    <c:v>0.34570515211574826</c:v>
                  </c:pt>
                  <c:pt idx="12">
                    <c:v>0.26132853127200711</c:v>
                  </c:pt>
                  <c:pt idx="15">
                    <c:v>0.13066426563600342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'D4'!$AB$6:$AB$23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'D4'!$AD$6:$AD$23</c:f>
              <c:numCache>
                <c:formatCode>General</c:formatCode>
                <c:ptCount val="18"/>
                <c:pt idx="0">
                  <c:v>0.40000000000000008</c:v>
                </c:pt>
                <c:pt idx="3">
                  <c:v>2.8000000000000003</c:v>
                </c:pt>
                <c:pt idx="6">
                  <c:v>4.0666666666666664</c:v>
                </c:pt>
                <c:pt idx="9">
                  <c:v>4.2666666666666666</c:v>
                </c:pt>
                <c:pt idx="12">
                  <c:v>3.3333333333333335</c:v>
                </c:pt>
                <c:pt idx="15">
                  <c:v>3.2666666666666671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(c)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1.2999999999999999E-2</c:v>
                </c:pt>
                <c:pt idx="11">
                  <c:v>1.9E-2</c:v>
                </c:pt>
                <c:pt idx="12">
                  <c:v>2.7E-2</c:v>
                </c:pt>
                <c:pt idx="13">
                  <c:v>3.5999999999999997E-2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9.1999999999999998E-2</c:v>
                </c:pt>
                <c:pt idx="17">
                  <c:v>0.111</c:v>
                </c:pt>
                <c:pt idx="18">
                  <c:v>0.13400000000000001</c:v>
                </c:pt>
                <c:pt idx="19">
                  <c:v>0.16200000000000001</c:v>
                </c:pt>
                <c:pt idx="20">
                  <c:v>0.182</c:v>
                </c:pt>
                <c:pt idx="21">
                  <c:v>0.20200000000000001</c:v>
                </c:pt>
                <c:pt idx="22">
                  <c:v>0.25600000000000001</c:v>
                </c:pt>
                <c:pt idx="23">
                  <c:v>0.34599999999999997</c:v>
                </c:pt>
                <c:pt idx="24">
                  <c:v>0.441</c:v>
                </c:pt>
                <c:pt idx="25">
                  <c:v>0.55500000000000005</c:v>
                </c:pt>
                <c:pt idx="26">
                  <c:v>0.66700000000000004</c:v>
                </c:pt>
                <c:pt idx="27">
                  <c:v>0.78900000000000003</c:v>
                </c:pt>
                <c:pt idx="28">
                  <c:v>0.88900000000000001</c:v>
                </c:pt>
                <c:pt idx="29">
                  <c:v>0.99099999999999999</c:v>
                </c:pt>
                <c:pt idx="30">
                  <c:v>1.1240000000000001</c:v>
                </c:pt>
                <c:pt idx="31">
                  <c:v>1.3340000000000001</c:v>
                </c:pt>
                <c:pt idx="32">
                  <c:v>1.464</c:v>
                </c:pt>
                <c:pt idx="33">
                  <c:v>1.653</c:v>
                </c:pt>
                <c:pt idx="34">
                  <c:v>1.871</c:v>
                </c:pt>
                <c:pt idx="35">
                  <c:v>2.0990000000000002</c:v>
                </c:pt>
                <c:pt idx="36">
                  <c:v>2.2789999999999999</c:v>
                </c:pt>
                <c:pt idx="37">
                  <c:v>2.5640000000000001</c:v>
                </c:pt>
                <c:pt idx="38">
                  <c:v>2.85</c:v>
                </c:pt>
                <c:pt idx="39">
                  <c:v>3.0760000000000001</c:v>
                </c:pt>
                <c:pt idx="40">
                  <c:v>3.2949999999999999</c:v>
                </c:pt>
                <c:pt idx="41">
                  <c:v>3.5880000000000001</c:v>
                </c:pt>
                <c:pt idx="42">
                  <c:v>3.9390000000000001</c:v>
                </c:pt>
                <c:pt idx="43">
                  <c:v>4.1280000000000001</c:v>
                </c:pt>
                <c:pt idx="44">
                  <c:v>4.4489999999999998</c:v>
                </c:pt>
                <c:pt idx="45">
                  <c:v>4.6900000000000004</c:v>
                </c:pt>
                <c:pt idx="46">
                  <c:v>4.7290000000000001</c:v>
                </c:pt>
                <c:pt idx="47">
                  <c:v>5.0199999999999996</c:v>
                </c:pt>
                <c:pt idx="48">
                  <c:v>5.024</c:v>
                </c:pt>
                <c:pt idx="49">
                  <c:v>5.1020000000000003</c:v>
                </c:pt>
                <c:pt idx="50">
                  <c:v>5.1230000000000002</c:v>
                </c:pt>
                <c:pt idx="51">
                  <c:v>5.1230000000000002</c:v>
                </c:pt>
                <c:pt idx="52">
                  <c:v>5.3689999999999998</c:v>
                </c:pt>
                <c:pt idx="53">
                  <c:v>5.5709999999999997</c:v>
                </c:pt>
                <c:pt idx="54">
                  <c:v>5.7729999999999997</c:v>
                </c:pt>
                <c:pt idx="55">
                  <c:v>5.95</c:v>
                </c:pt>
                <c:pt idx="56">
                  <c:v>6.056</c:v>
                </c:pt>
                <c:pt idx="57">
                  <c:v>6.1479999999999997</c:v>
                </c:pt>
                <c:pt idx="58">
                  <c:v>6.2080000000000002</c:v>
                </c:pt>
                <c:pt idx="59">
                  <c:v>6.3170000000000002</c:v>
                </c:pt>
                <c:pt idx="60">
                  <c:v>6.3840000000000003</c:v>
                </c:pt>
                <c:pt idx="61">
                  <c:v>6.4290000000000003</c:v>
                </c:pt>
                <c:pt idx="62">
                  <c:v>6.4429999999999996</c:v>
                </c:pt>
                <c:pt idx="63">
                  <c:v>6.444</c:v>
                </c:pt>
                <c:pt idx="64">
                  <c:v>6.3879999999999999</c:v>
                </c:pt>
                <c:pt idx="65">
                  <c:v>6.3879999999999999</c:v>
                </c:pt>
                <c:pt idx="66">
                  <c:v>6.3879999999999999</c:v>
                </c:pt>
                <c:pt idx="67">
                  <c:v>6.35</c:v>
                </c:pt>
                <c:pt idx="68">
                  <c:v>6.3070000000000004</c:v>
                </c:pt>
                <c:pt idx="69">
                  <c:v>6.25</c:v>
                </c:pt>
                <c:pt idx="70">
                  <c:v>6.1719999999999997</c:v>
                </c:pt>
                <c:pt idx="71">
                  <c:v>6.0750000000000002</c:v>
                </c:pt>
                <c:pt idx="72">
                  <c:v>5.9790000000000001</c:v>
                </c:pt>
                <c:pt idx="73">
                  <c:v>5.8819999999999997</c:v>
                </c:pt>
                <c:pt idx="74">
                  <c:v>5.8819999999999997</c:v>
                </c:pt>
                <c:pt idx="75">
                  <c:v>5.8819999999999997</c:v>
                </c:pt>
                <c:pt idx="76">
                  <c:v>5.8819999999999997</c:v>
                </c:pt>
                <c:pt idx="77">
                  <c:v>5.8819999999999997</c:v>
                </c:pt>
                <c:pt idx="78">
                  <c:v>5.8819999999999997</c:v>
                </c:pt>
                <c:pt idx="79">
                  <c:v>5.819</c:v>
                </c:pt>
                <c:pt idx="80">
                  <c:v>5.819</c:v>
                </c:pt>
                <c:pt idx="81">
                  <c:v>5.8179999999999996</c:v>
                </c:pt>
                <c:pt idx="82">
                  <c:v>5.8179999999999996</c:v>
                </c:pt>
                <c:pt idx="83">
                  <c:v>5.8179999999999996</c:v>
                </c:pt>
                <c:pt idx="84">
                  <c:v>5.8179999999999996</c:v>
                </c:pt>
                <c:pt idx="85">
                  <c:v>5.8179999999999996</c:v>
                </c:pt>
                <c:pt idx="86">
                  <c:v>5.8179999999999996</c:v>
                </c:pt>
                <c:pt idx="87">
                  <c:v>5.8179999999999996</c:v>
                </c:pt>
                <c:pt idx="88">
                  <c:v>5.8179999999999996</c:v>
                </c:pt>
                <c:pt idx="89">
                  <c:v>5.8179999999999996</c:v>
                </c:pt>
                <c:pt idx="90">
                  <c:v>5.8179999999999996</c:v>
                </c:pt>
                <c:pt idx="91">
                  <c:v>5.8179999999999996</c:v>
                </c:pt>
                <c:pt idx="92">
                  <c:v>5.8179999999999996</c:v>
                </c:pt>
                <c:pt idx="93">
                  <c:v>5.8179999999999996</c:v>
                </c:pt>
                <c:pt idx="94">
                  <c:v>5.8179999999999996</c:v>
                </c:pt>
                <c:pt idx="95">
                  <c:v>5.8179999999999996</c:v>
                </c:pt>
                <c:pt idx="96">
                  <c:v>5.8179999999999996</c:v>
                </c:pt>
                <c:pt idx="97">
                  <c:v>5.8179999999999996</c:v>
                </c:pt>
                <c:pt idx="98">
                  <c:v>5.8179999999999996</c:v>
                </c:pt>
                <c:pt idx="99">
                  <c:v>5.8179999999999996</c:v>
                </c:pt>
                <c:pt idx="100">
                  <c:v>5.7519999999999998</c:v>
                </c:pt>
                <c:pt idx="101">
                  <c:v>5.66</c:v>
                </c:pt>
                <c:pt idx="102">
                  <c:v>5.4809999999999999</c:v>
                </c:pt>
                <c:pt idx="103">
                  <c:v>5.2889999999999997</c:v>
                </c:pt>
                <c:pt idx="104">
                  <c:v>5.1189999999999998</c:v>
                </c:pt>
                <c:pt idx="105">
                  <c:v>4.9640000000000004</c:v>
                </c:pt>
                <c:pt idx="106">
                  <c:v>4.8040000000000003</c:v>
                </c:pt>
                <c:pt idx="107">
                  <c:v>4.6779999999999999</c:v>
                </c:pt>
                <c:pt idx="108">
                  <c:v>4.6109999999999998</c:v>
                </c:pt>
                <c:pt idx="109">
                  <c:v>4.5330000000000004</c:v>
                </c:pt>
                <c:pt idx="110">
                  <c:v>4.4119999999999999</c:v>
                </c:pt>
                <c:pt idx="111">
                  <c:v>4.4119999999999999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5EB-9BD5-6D4AA9837355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2.8340000000000001</c:v>
                </c:pt>
                <c:pt idx="33">
                  <c:v>2.8340000000000001</c:v>
                </c:pt>
                <c:pt idx="34">
                  <c:v>2.8340000000000001</c:v>
                </c:pt>
                <c:pt idx="35">
                  <c:v>2.8340000000000001</c:v>
                </c:pt>
                <c:pt idx="36">
                  <c:v>2.7589999999999999</c:v>
                </c:pt>
                <c:pt idx="37">
                  <c:v>2.7589999999999999</c:v>
                </c:pt>
                <c:pt idx="38">
                  <c:v>2.7589999999999999</c:v>
                </c:pt>
                <c:pt idx="39">
                  <c:v>2.6230000000000002</c:v>
                </c:pt>
                <c:pt idx="40">
                  <c:v>2.6230000000000002</c:v>
                </c:pt>
                <c:pt idx="41">
                  <c:v>2.6230000000000002</c:v>
                </c:pt>
                <c:pt idx="42">
                  <c:v>2.6230000000000002</c:v>
                </c:pt>
                <c:pt idx="43">
                  <c:v>2.323</c:v>
                </c:pt>
                <c:pt idx="44">
                  <c:v>2.29</c:v>
                </c:pt>
                <c:pt idx="45">
                  <c:v>2</c:v>
                </c:pt>
                <c:pt idx="46">
                  <c:v>1.724</c:v>
                </c:pt>
                <c:pt idx="47">
                  <c:v>1.69</c:v>
                </c:pt>
                <c:pt idx="48">
                  <c:v>1.39</c:v>
                </c:pt>
                <c:pt idx="49">
                  <c:v>1.1870000000000001</c:v>
                </c:pt>
                <c:pt idx="50">
                  <c:v>1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0.85699999999999998</c:v>
                </c:pt>
                <c:pt idx="56">
                  <c:v>0.85699999999999998</c:v>
                </c:pt>
                <c:pt idx="57">
                  <c:v>0.85699999999999998</c:v>
                </c:pt>
                <c:pt idx="58">
                  <c:v>0.85699999999999998</c:v>
                </c:pt>
                <c:pt idx="59">
                  <c:v>0.85699999999999998</c:v>
                </c:pt>
                <c:pt idx="60">
                  <c:v>0.85699999999999998</c:v>
                </c:pt>
                <c:pt idx="61">
                  <c:v>0.85699999999999998</c:v>
                </c:pt>
                <c:pt idx="62">
                  <c:v>0.85699999999999998</c:v>
                </c:pt>
                <c:pt idx="63">
                  <c:v>0.85699999999999998</c:v>
                </c:pt>
                <c:pt idx="64">
                  <c:v>0.85699999999999998</c:v>
                </c:pt>
                <c:pt idx="65">
                  <c:v>0.85699999999999998</c:v>
                </c:pt>
                <c:pt idx="66">
                  <c:v>0.85699999999999998</c:v>
                </c:pt>
                <c:pt idx="67">
                  <c:v>0.85699999999999998</c:v>
                </c:pt>
                <c:pt idx="68">
                  <c:v>0.85699999999999998</c:v>
                </c:pt>
                <c:pt idx="69">
                  <c:v>0.85699999999999998</c:v>
                </c:pt>
                <c:pt idx="70">
                  <c:v>0.85699999999999998</c:v>
                </c:pt>
                <c:pt idx="71">
                  <c:v>0.85699999999999998</c:v>
                </c:pt>
                <c:pt idx="72">
                  <c:v>0.85699999999999998</c:v>
                </c:pt>
                <c:pt idx="73">
                  <c:v>0.85699999999999998</c:v>
                </c:pt>
                <c:pt idx="74">
                  <c:v>0.85699999999999998</c:v>
                </c:pt>
                <c:pt idx="75">
                  <c:v>0.85699999999999998</c:v>
                </c:pt>
                <c:pt idx="76">
                  <c:v>0.85699999999999998</c:v>
                </c:pt>
                <c:pt idx="77">
                  <c:v>0.85699999999999998</c:v>
                </c:pt>
                <c:pt idx="78">
                  <c:v>0.85699999999999998</c:v>
                </c:pt>
                <c:pt idx="79">
                  <c:v>0.85699999999999998</c:v>
                </c:pt>
                <c:pt idx="80">
                  <c:v>0.85699999999999998</c:v>
                </c:pt>
                <c:pt idx="81">
                  <c:v>0.85699999999999998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0.85699999999999998</c:v>
                </c:pt>
                <c:pt idx="87">
                  <c:v>0.85699999999999998</c:v>
                </c:pt>
                <c:pt idx="88">
                  <c:v>0.85699999999999998</c:v>
                </c:pt>
                <c:pt idx="89">
                  <c:v>0.85699999999999998</c:v>
                </c:pt>
                <c:pt idx="90">
                  <c:v>0.85699999999999998</c:v>
                </c:pt>
                <c:pt idx="91">
                  <c:v>0.85699999999999998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0.85699999999999998</c:v>
                </c:pt>
                <c:pt idx="95">
                  <c:v>0.85699999999999998</c:v>
                </c:pt>
                <c:pt idx="96">
                  <c:v>0.85699999999999998</c:v>
                </c:pt>
                <c:pt idx="97">
                  <c:v>0.85699999999999998</c:v>
                </c:pt>
                <c:pt idx="98">
                  <c:v>0.85699999999999998</c:v>
                </c:pt>
                <c:pt idx="99">
                  <c:v>0.85699999999999998</c:v>
                </c:pt>
                <c:pt idx="100">
                  <c:v>0.85699999999999998</c:v>
                </c:pt>
                <c:pt idx="101">
                  <c:v>0.85699999999999998</c:v>
                </c:pt>
                <c:pt idx="102">
                  <c:v>0.85699999999999998</c:v>
                </c:pt>
                <c:pt idx="103">
                  <c:v>0.85699999999999998</c:v>
                </c:pt>
                <c:pt idx="104">
                  <c:v>0.85699999999999998</c:v>
                </c:pt>
                <c:pt idx="105">
                  <c:v>0.85699999999999998</c:v>
                </c:pt>
                <c:pt idx="106">
                  <c:v>0.85699999999999998</c:v>
                </c:pt>
                <c:pt idx="107">
                  <c:v>0.85699999999999998</c:v>
                </c:pt>
                <c:pt idx="108">
                  <c:v>0.85699999999999998</c:v>
                </c:pt>
                <c:pt idx="109">
                  <c:v>0.85699999999999998</c:v>
                </c:pt>
                <c:pt idx="110">
                  <c:v>0.85699999999999998</c:v>
                </c:pt>
                <c:pt idx="11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A-45EB-9BD5-6D4AA983735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'D8'!$AA$6:$AA$35</c:f>
                <c:numCache>
                  <c:formatCode>General</c:formatCode>
                  <c:ptCount val="30"/>
                  <c:pt idx="0">
                    <c:v>3.9739984952980789E-3</c:v>
                  </c:pt>
                  <c:pt idx="3">
                    <c:v>4.6743303386252391E-2</c:v>
                  </c:pt>
                  <c:pt idx="6">
                    <c:v>0.10008191874949741</c:v>
                  </c:pt>
                  <c:pt idx="9">
                    <c:v>0.31537425012455111</c:v>
                  </c:pt>
                  <c:pt idx="12">
                    <c:v>0.54902358385217875</c:v>
                  </c:pt>
                  <c:pt idx="15">
                    <c:v>0.36566214394490565</c:v>
                  </c:pt>
                  <c:pt idx="18">
                    <c:v>0.45829781034448053</c:v>
                  </c:pt>
                  <c:pt idx="21">
                    <c:v>0.12197528443315171</c:v>
                  </c:pt>
                  <c:pt idx="24">
                    <c:v>0.37965727268003541</c:v>
                  </c:pt>
                  <c:pt idx="27">
                    <c:v>0.4762604938612684</c:v>
                  </c:pt>
                </c:numCache>
              </c:numRef>
            </c:plus>
            <c:minus>
              <c:numRef>
                <c:f>'D8'!$AA$6:$AA$35</c:f>
                <c:numCache>
                  <c:formatCode>General</c:formatCode>
                  <c:ptCount val="30"/>
                  <c:pt idx="0">
                    <c:v>3.9739984952980789E-3</c:v>
                  </c:pt>
                  <c:pt idx="3">
                    <c:v>4.6743303386252391E-2</c:v>
                  </c:pt>
                  <c:pt idx="6">
                    <c:v>0.10008191874949741</c:v>
                  </c:pt>
                  <c:pt idx="9">
                    <c:v>0.31537425012455111</c:v>
                  </c:pt>
                  <c:pt idx="12">
                    <c:v>0.54902358385217875</c:v>
                  </c:pt>
                  <c:pt idx="15">
                    <c:v>0.36566214394490565</c:v>
                  </c:pt>
                  <c:pt idx="18">
                    <c:v>0.45829781034448053</c:v>
                  </c:pt>
                  <c:pt idx="21">
                    <c:v>0.12197528443315171</c:v>
                  </c:pt>
                  <c:pt idx="24">
                    <c:v>0.37965727268003541</c:v>
                  </c:pt>
                  <c:pt idx="27">
                    <c:v>0.4762604938612684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'D8'!$W$6:$W$35</c:f>
              <c:numCache>
                <c:formatCode>m/d/yyyy</c:formatCode>
                <c:ptCount val="30"/>
                <c:pt idx="0">
                  <c:v>36108</c:v>
                </c:pt>
                <c:pt idx="1">
                  <c:v>36108</c:v>
                </c:pt>
                <c:pt idx="2">
                  <c:v>36108</c:v>
                </c:pt>
                <c:pt idx="3">
                  <c:v>36115</c:v>
                </c:pt>
                <c:pt idx="4">
                  <c:v>36115</c:v>
                </c:pt>
                <c:pt idx="5">
                  <c:v>36115</c:v>
                </c:pt>
                <c:pt idx="6">
                  <c:v>36122</c:v>
                </c:pt>
                <c:pt idx="7">
                  <c:v>36122</c:v>
                </c:pt>
                <c:pt idx="8">
                  <c:v>36122</c:v>
                </c:pt>
                <c:pt idx="9">
                  <c:v>36129</c:v>
                </c:pt>
                <c:pt idx="10">
                  <c:v>36129</c:v>
                </c:pt>
                <c:pt idx="11">
                  <c:v>36129</c:v>
                </c:pt>
                <c:pt idx="12">
                  <c:v>36136</c:v>
                </c:pt>
                <c:pt idx="13">
                  <c:v>36136</c:v>
                </c:pt>
                <c:pt idx="14">
                  <c:v>36136</c:v>
                </c:pt>
                <c:pt idx="15">
                  <c:v>36143</c:v>
                </c:pt>
                <c:pt idx="16">
                  <c:v>36143</c:v>
                </c:pt>
                <c:pt idx="17">
                  <c:v>36143</c:v>
                </c:pt>
                <c:pt idx="18">
                  <c:v>36150</c:v>
                </c:pt>
                <c:pt idx="19">
                  <c:v>36150</c:v>
                </c:pt>
                <c:pt idx="20">
                  <c:v>36150</c:v>
                </c:pt>
                <c:pt idx="21">
                  <c:v>36158</c:v>
                </c:pt>
                <c:pt idx="22">
                  <c:v>36158</c:v>
                </c:pt>
                <c:pt idx="23">
                  <c:v>36158</c:v>
                </c:pt>
                <c:pt idx="24">
                  <c:v>36174</c:v>
                </c:pt>
                <c:pt idx="25">
                  <c:v>36174</c:v>
                </c:pt>
                <c:pt idx="26">
                  <c:v>36174</c:v>
                </c:pt>
                <c:pt idx="27">
                  <c:v>36202</c:v>
                </c:pt>
                <c:pt idx="28">
                  <c:v>36202</c:v>
                </c:pt>
                <c:pt idx="29">
                  <c:v>36202</c:v>
                </c:pt>
              </c:numCache>
            </c:numRef>
          </c:xVal>
          <c:yVal>
            <c:numRef>
              <c:f>'D8'!$Y$6:$Y$35</c:f>
              <c:numCache>
                <c:formatCode>General</c:formatCode>
                <c:ptCount val="30"/>
                <c:pt idx="0">
                  <c:v>3.6666666666666674E-2</c:v>
                </c:pt>
                <c:pt idx="3">
                  <c:v>0.20833333333333334</c:v>
                </c:pt>
                <c:pt idx="6">
                  <c:v>1.0306666666666666</c:v>
                </c:pt>
                <c:pt idx="9">
                  <c:v>2.5833333333333335</c:v>
                </c:pt>
                <c:pt idx="12">
                  <c:v>4.4216666666666669</c:v>
                </c:pt>
                <c:pt idx="15">
                  <c:v>5.3563333333333327</c:v>
                </c:pt>
                <c:pt idx="18">
                  <c:v>5.4340000000000002</c:v>
                </c:pt>
                <c:pt idx="21">
                  <c:v>4.8839999999999995</c:v>
                </c:pt>
                <c:pt idx="24">
                  <c:v>5.2233333333333327</c:v>
                </c:pt>
                <c:pt idx="27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A-45EB-9BD5-6D4AA983735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'D8'!$AF$6:$AF$23</c:f>
                <c:numCache>
                  <c:formatCode>General</c:formatCode>
                  <c:ptCount val="18"/>
                  <c:pt idx="0">
                    <c:v>0.26132853127200723</c:v>
                  </c:pt>
                  <c:pt idx="3">
                    <c:v>0.67895144044570233</c:v>
                  </c:pt>
                  <c:pt idx="6">
                    <c:v>0.47111670962145835</c:v>
                  </c:pt>
                  <c:pt idx="9">
                    <c:v>0.22631714681523427</c:v>
                  </c:pt>
                  <c:pt idx="12">
                    <c:v>0.22631714681523188</c:v>
                  </c:pt>
                  <c:pt idx="15">
                    <c:v>0.34570515211574993</c:v>
                  </c:pt>
                </c:numCache>
              </c:numRef>
            </c:plus>
            <c:minus>
              <c:numRef>
                <c:f>'D8'!$AF$6:$AF$23</c:f>
                <c:numCache>
                  <c:formatCode>General</c:formatCode>
                  <c:ptCount val="18"/>
                  <c:pt idx="0">
                    <c:v>0.26132853127200723</c:v>
                  </c:pt>
                  <c:pt idx="3">
                    <c:v>0.67895144044570233</c:v>
                  </c:pt>
                  <c:pt idx="6">
                    <c:v>0.47111670962145835</c:v>
                  </c:pt>
                  <c:pt idx="9">
                    <c:v>0.22631714681523427</c:v>
                  </c:pt>
                  <c:pt idx="12">
                    <c:v>0.22631714681523188</c:v>
                  </c:pt>
                  <c:pt idx="15">
                    <c:v>0.34570515211574993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'D8'!$AB$6:$AB$23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'D8'!$AD$6:$AD$23</c:f>
              <c:numCache>
                <c:formatCode>General</c:formatCode>
                <c:ptCount val="18"/>
                <c:pt idx="0">
                  <c:v>0.53333333333333333</c:v>
                </c:pt>
                <c:pt idx="3">
                  <c:v>2.6</c:v>
                </c:pt>
                <c:pt idx="6">
                  <c:v>3.7333333333333329</c:v>
                </c:pt>
                <c:pt idx="9">
                  <c:v>2.1999999999999997</c:v>
                </c:pt>
                <c:pt idx="12">
                  <c:v>1.6000000000000003</c:v>
                </c:pt>
                <c:pt idx="15">
                  <c:v>1.5333333333333332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(d)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2.5999999999999999E-2</c:v>
                </c:pt>
                <c:pt idx="11">
                  <c:v>3.6999999999999998E-2</c:v>
                </c:pt>
                <c:pt idx="12">
                  <c:v>5.3999999999999999E-2</c:v>
                </c:pt>
                <c:pt idx="13">
                  <c:v>7.1999999999999995E-2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0.184</c:v>
                </c:pt>
                <c:pt idx="17">
                  <c:v>0.221</c:v>
                </c:pt>
                <c:pt idx="18">
                  <c:v>0.26700000000000002</c:v>
                </c:pt>
                <c:pt idx="19">
                  <c:v>0.32200000000000001</c:v>
                </c:pt>
                <c:pt idx="20">
                  <c:v>0.36</c:v>
                </c:pt>
                <c:pt idx="21">
                  <c:v>0.39900000000000002</c:v>
                </c:pt>
                <c:pt idx="22">
                  <c:v>0.50600000000000001</c:v>
                </c:pt>
                <c:pt idx="23">
                  <c:v>0.67600000000000005</c:v>
                </c:pt>
                <c:pt idx="24">
                  <c:v>0.86599999999999999</c:v>
                </c:pt>
                <c:pt idx="25">
                  <c:v>1.0620000000000001</c:v>
                </c:pt>
                <c:pt idx="26">
                  <c:v>1.2549999999999999</c:v>
                </c:pt>
                <c:pt idx="27">
                  <c:v>1.46</c:v>
                </c:pt>
                <c:pt idx="28">
                  <c:v>1.625</c:v>
                </c:pt>
                <c:pt idx="29">
                  <c:v>1.798</c:v>
                </c:pt>
                <c:pt idx="30">
                  <c:v>2.0270000000000001</c:v>
                </c:pt>
                <c:pt idx="31">
                  <c:v>2.3610000000000002</c:v>
                </c:pt>
                <c:pt idx="32">
                  <c:v>2.4860000000000002</c:v>
                </c:pt>
                <c:pt idx="33">
                  <c:v>2.7530000000000001</c:v>
                </c:pt>
                <c:pt idx="34">
                  <c:v>3.0270000000000001</c:v>
                </c:pt>
                <c:pt idx="35">
                  <c:v>3.27</c:v>
                </c:pt>
                <c:pt idx="36">
                  <c:v>3.5680000000000001</c:v>
                </c:pt>
                <c:pt idx="37">
                  <c:v>3.875</c:v>
                </c:pt>
                <c:pt idx="38">
                  <c:v>4.2069999999999999</c:v>
                </c:pt>
                <c:pt idx="39">
                  <c:v>4.4450000000000003</c:v>
                </c:pt>
                <c:pt idx="40">
                  <c:v>4.7</c:v>
                </c:pt>
                <c:pt idx="41">
                  <c:v>5.07</c:v>
                </c:pt>
                <c:pt idx="42">
                  <c:v>5.4109999999999996</c:v>
                </c:pt>
                <c:pt idx="43">
                  <c:v>5.617</c:v>
                </c:pt>
                <c:pt idx="44">
                  <c:v>5.92</c:v>
                </c:pt>
                <c:pt idx="45">
                  <c:v>6.093</c:v>
                </c:pt>
                <c:pt idx="46">
                  <c:v>6.23</c:v>
                </c:pt>
                <c:pt idx="47">
                  <c:v>6.4009999999999998</c:v>
                </c:pt>
                <c:pt idx="48">
                  <c:v>6.4169999999999998</c:v>
                </c:pt>
                <c:pt idx="49">
                  <c:v>6.4809999999999999</c:v>
                </c:pt>
                <c:pt idx="50">
                  <c:v>6.4770000000000003</c:v>
                </c:pt>
                <c:pt idx="51">
                  <c:v>6.4619999999999997</c:v>
                </c:pt>
                <c:pt idx="52">
                  <c:v>6.7220000000000004</c:v>
                </c:pt>
                <c:pt idx="53">
                  <c:v>6.8959999999999999</c:v>
                </c:pt>
                <c:pt idx="54">
                  <c:v>7.0510000000000002</c:v>
                </c:pt>
                <c:pt idx="55">
                  <c:v>7.1609999999999996</c:v>
                </c:pt>
                <c:pt idx="56">
                  <c:v>7.1749999999999998</c:v>
                </c:pt>
                <c:pt idx="57">
                  <c:v>7.085</c:v>
                </c:pt>
                <c:pt idx="58">
                  <c:v>6.9889999999999999</c:v>
                </c:pt>
                <c:pt idx="59">
                  <c:v>6.9020000000000001</c:v>
                </c:pt>
                <c:pt idx="60">
                  <c:v>6.819</c:v>
                </c:pt>
                <c:pt idx="61">
                  <c:v>6.7430000000000003</c:v>
                </c:pt>
                <c:pt idx="62">
                  <c:v>6.6660000000000004</c:v>
                </c:pt>
                <c:pt idx="63">
                  <c:v>6.593</c:v>
                </c:pt>
                <c:pt idx="64">
                  <c:v>6.5220000000000002</c:v>
                </c:pt>
                <c:pt idx="65">
                  <c:v>6.4589999999999996</c:v>
                </c:pt>
                <c:pt idx="66">
                  <c:v>6.4589999999999996</c:v>
                </c:pt>
                <c:pt idx="67">
                  <c:v>6.4139999999999997</c:v>
                </c:pt>
                <c:pt idx="68">
                  <c:v>6.3650000000000002</c:v>
                </c:pt>
                <c:pt idx="69">
                  <c:v>6.3019999999999996</c:v>
                </c:pt>
                <c:pt idx="70">
                  <c:v>6.2190000000000003</c:v>
                </c:pt>
                <c:pt idx="71">
                  <c:v>6.117</c:v>
                </c:pt>
                <c:pt idx="72">
                  <c:v>6.0170000000000003</c:v>
                </c:pt>
                <c:pt idx="73">
                  <c:v>5.9160000000000004</c:v>
                </c:pt>
                <c:pt idx="74">
                  <c:v>5.8220000000000001</c:v>
                </c:pt>
                <c:pt idx="75">
                  <c:v>5.8220000000000001</c:v>
                </c:pt>
                <c:pt idx="76">
                  <c:v>5.8220000000000001</c:v>
                </c:pt>
                <c:pt idx="77">
                  <c:v>5.8220000000000001</c:v>
                </c:pt>
                <c:pt idx="78">
                  <c:v>5.8220000000000001</c:v>
                </c:pt>
                <c:pt idx="79">
                  <c:v>5.7649999999999997</c:v>
                </c:pt>
                <c:pt idx="80">
                  <c:v>5.7649999999999997</c:v>
                </c:pt>
                <c:pt idx="81">
                  <c:v>5.7649999999999997</c:v>
                </c:pt>
                <c:pt idx="82">
                  <c:v>5.7649999999999997</c:v>
                </c:pt>
                <c:pt idx="83">
                  <c:v>5.7649999999999997</c:v>
                </c:pt>
                <c:pt idx="84">
                  <c:v>5.7649999999999997</c:v>
                </c:pt>
                <c:pt idx="85">
                  <c:v>5.7649999999999997</c:v>
                </c:pt>
                <c:pt idx="86">
                  <c:v>5.7649999999999997</c:v>
                </c:pt>
                <c:pt idx="87">
                  <c:v>5.7649999999999997</c:v>
                </c:pt>
                <c:pt idx="88">
                  <c:v>5.7649999999999997</c:v>
                </c:pt>
                <c:pt idx="89">
                  <c:v>5.7649999999999997</c:v>
                </c:pt>
                <c:pt idx="90">
                  <c:v>5.7649999999999997</c:v>
                </c:pt>
                <c:pt idx="91">
                  <c:v>5.7649999999999997</c:v>
                </c:pt>
                <c:pt idx="92">
                  <c:v>5.7649999999999997</c:v>
                </c:pt>
                <c:pt idx="93">
                  <c:v>5.7649999999999997</c:v>
                </c:pt>
                <c:pt idx="94">
                  <c:v>5.7649999999999997</c:v>
                </c:pt>
                <c:pt idx="95">
                  <c:v>5.7649999999999997</c:v>
                </c:pt>
                <c:pt idx="96">
                  <c:v>5.7649999999999997</c:v>
                </c:pt>
                <c:pt idx="97">
                  <c:v>5.7649999999999997</c:v>
                </c:pt>
                <c:pt idx="98">
                  <c:v>5.7649999999999997</c:v>
                </c:pt>
                <c:pt idx="99">
                  <c:v>5.7649999999999997</c:v>
                </c:pt>
                <c:pt idx="100">
                  <c:v>5.6210000000000004</c:v>
                </c:pt>
                <c:pt idx="101">
                  <c:v>5.5220000000000002</c:v>
                </c:pt>
                <c:pt idx="102">
                  <c:v>5.3579999999999997</c:v>
                </c:pt>
                <c:pt idx="103">
                  <c:v>5.1849999999999996</c:v>
                </c:pt>
                <c:pt idx="104">
                  <c:v>5.0330000000000004</c:v>
                </c:pt>
                <c:pt idx="105">
                  <c:v>4.8929999999999998</c:v>
                </c:pt>
                <c:pt idx="106">
                  <c:v>4.75</c:v>
                </c:pt>
                <c:pt idx="107">
                  <c:v>4.66</c:v>
                </c:pt>
                <c:pt idx="108">
                  <c:v>4.6219999999999999</c:v>
                </c:pt>
                <c:pt idx="109">
                  <c:v>4.5369999999999999</c:v>
                </c:pt>
                <c:pt idx="110">
                  <c:v>4.4269999999999996</c:v>
                </c:pt>
                <c:pt idx="111">
                  <c:v>4.4269999999999996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7-48BF-ABE8-5C229DF6E9DF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1.7030000000000001</c:v>
                </c:pt>
                <c:pt idx="33">
                  <c:v>1.7030000000000001</c:v>
                </c:pt>
                <c:pt idx="34">
                  <c:v>1.7030000000000001</c:v>
                </c:pt>
                <c:pt idx="35">
                  <c:v>1.7030000000000001</c:v>
                </c:pt>
                <c:pt idx="36">
                  <c:v>1.7030000000000001</c:v>
                </c:pt>
                <c:pt idx="37">
                  <c:v>1.7030000000000001</c:v>
                </c:pt>
                <c:pt idx="38">
                  <c:v>1.7030000000000001</c:v>
                </c:pt>
                <c:pt idx="39">
                  <c:v>1.633</c:v>
                </c:pt>
                <c:pt idx="40">
                  <c:v>1.633</c:v>
                </c:pt>
                <c:pt idx="41">
                  <c:v>1.633</c:v>
                </c:pt>
                <c:pt idx="42">
                  <c:v>1.5469999999999999</c:v>
                </c:pt>
                <c:pt idx="43">
                  <c:v>1.3540000000000001</c:v>
                </c:pt>
                <c:pt idx="44">
                  <c:v>1.268</c:v>
                </c:pt>
                <c:pt idx="45">
                  <c:v>1</c:v>
                </c:pt>
                <c:pt idx="46">
                  <c:v>0.86699999999999999</c:v>
                </c:pt>
                <c:pt idx="47">
                  <c:v>0.73399999999999999</c:v>
                </c:pt>
                <c:pt idx="48">
                  <c:v>0.52700000000000002</c:v>
                </c:pt>
                <c:pt idx="49">
                  <c:v>0.373</c:v>
                </c:pt>
                <c:pt idx="50">
                  <c:v>0.16400000000000001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7-48BF-ABE8-5C229DF6E9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'D16'!$AA$6:$AA$35</c:f>
                <c:numCache>
                  <c:formatCode>General</c:formatCode>
                  <c:ptCount val="30"/>
                  <c:pt idx="0">
                    <c:v>1.5026390548140436E-2</c:v>
                  </c:pt>
                  <c:pt idx="3">
                    <c:v>3.6145854918563716E-2</c:v>
                  </c:pt>
                  <c:pt idx="6">
                    <c:v>0.11462205719464182</c:v>
                  </c:pt>
                  <c:pt idx="9">
                    <c:v>0.14177072821506401</c:v>
                  </c:pt>
                  <c:pt idx="12">
                    <c:v>8.526031066696188E-2</c:v>
                  </c:pt>
                  <c:pt idx="15">
                    <c:v>0.6672723539597244</c:v>
                  </c:pt>
                  <c:pt idx="18">
                    <c:v>0.10709090481830538</c:v>
                  </c:pt>
                  <c:pt idx="21">
                    <c:v>0.50173546758997167</c:v>
                  </c:pt>
                  <c:pt idx="24">
                    <c:v>0.43811126186995802</c:v>
                  </c:pt>
                  <c:pt idx="27">
                    <c:v>0.36025147506235605</c:v>
                  </c:pt>
                </c:numCache>
              </c:numRef>
            </c:plus>
            <c:minus>
              <c:numRef>
                <c:f>'D16'!$AA$6:$AA$35</c:f>
                <c:numCache>
                  <c:formatCode>General</c:formatCode>
                  <c:ptCount val="30"/>
                  <c:pt idx="0">
                    <c:v>1.5026390548140436E-2</c:v>
                  </c:pt>
                  <c:pt idx="3">
                    <c:v>3.6145854918563716E-2</c:v>
                  </c:pt>
                  <c:pt idx="6">
                    <c:v>0.11462205719464182</c:v>
                  </c:pt>
                  <c:pt idx="9">
                    <c:v>0.14177072821506401</c:v>
                  </c:pt>
                  <c:pt idx="12">
                    <c:v>8.526031066696188E-2</c:v>
                  </c:pt>
                  <c:pt idx="15">
                    <c:v>0.6672723539597244</c:v>
                  </c:pt>
                  <c:pt idx="18">
                    <c:v>0.10709090481830538</c:v>
                  </c:pt>
                  <c:pt idx="21">
                    <c:v>0.50173546758997167</c:v>
                  </c:pt>
                  <c:pt idx="24">
                    <c:v>0.43811126186995802</c:v>
                  </c:pt>
                  <c:pt idx="27">
                    <c:v>0.36025147506235605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'D16'!$W$6:$W$35</c:f>
              <c:numCache>
                <c:formatCode>m/d/yyyy</c:formatCode>
                <c:ptCount val="30"/>
                <c:pt idx="0">
                  <c:v>36108</c:v>
                </c:pt>
                <c:pt idx="1">
                  <c:v>36108</c:v>
                </c:pt>
                <c:pt idx="2">
                  <c:v>36108</c:v>
                </c:pt>
                <c:pt idx="3">
                  <c:v>36115</c:v>
                </c:pt>
                <c:pt idx="4">
                  <c:v>36115</c:v>
                </c:pt>
                <c:pt idx="5">
                  <c:v>36115</c:v>
                </c:pt>
                <c:pt idx="6">
                  <c:v>36122</c:v>
                </c:pt>
                <c:pt idx="7">
                  <c:v>36122</c:v>
                </c:pt>
                <c:pt idx="8">
                  <c:v>36122</c:v>
                </c:pt>
                <c:pt idx="9">
                  <c:v>36129</c:v>
                </c:pt>
                <c:pt idx="10">
                  <c:v>36129</c:v>
                </c:pt>
                <c:pt idx="11">
                  <c:v>36129</c:v>
                </c:pt>
                <c:pt idx="12">
                  <c:v>36136</c:v>
                </c:pt>
                <c:pt idx="13">
                  <c:v>36136</c:v>
                </c:pt>
                <c:pt idx="14">
                  <c:v>36136</c:v>
                </c:pt>
                <c:pt idx="15">
                  <c:v>36143</c:v>
                </c:pt>
                <c:pt idx="16">
                  <c:v>36143</c:v>
                </c:pt>
                <c:pt idx="17">
                  <c:v>36143</c:v>
                </c:pt>
                <c:pt idx="18">
                  <c:v>36150</c:v>
                </c:pt>
                <c:pt idx="19">
                  <c:v>36150</c:v>
                </c:pt>
                <c:pt idx="20">
                  <c:v>36150</c:v>
                </c:pt>
                <c:pt idx="21">
                  <c:v>36158</c:v>
                </c:pt>
                <c:pt idx="22">
                  <c:v>36158</c:v>
                </c:pt>
                <c:pt idx="23">
                  <c:v>36158</c:v>
                </c:pt>
                <c:pt idx="24">
                  <c:v>36174</c:v>
                </c:pt>
                <c:pt idx="25">
                  <c:v>36174</c:v>
                </c:pt>
                <c:pt idx="26">
                  <c:v>36174</c:v>
                </c:pt>
                <c:pt idx="27">
                  <c:v>36202</c:v>
                </c:pt>
                <c:pt idx="28">
                  <c:v>36202</c:v>
                </c:pt>
                <c:pt idx="29">
                  <c:v>36202</c:v>
                </c:pt>
              </c:numCache>
            </c:numRef>
          </c:xVal>
          <c:yVal>
            <c:numRef>
              <c:f>'D16'!$Y$6:$Y$35</c:f>
              <c:numCache>
                <c:formatCode>General</c:formatCode>
                <c:ptCount val="30"/>
                <c:pt idx="0">
                  <c:v>8.433333333333333E-2</c:v>
                </c:pt>
                <c:pt idx="3">
                  <c:v>0.47966666666666669</c:v>
                </c:pt>
                <c:pt idx="6">
                  <c:v>1.9326666666666668</c:v>
                </c:pt>
                <c:pt idx="9">
                  <c:v>3.6826666666666665</c:v>
                </c:pt>
                <c:pt idx="12">
                  <c:v>4.8010000000000002</c:v>
                </c:pt>
                <c:pt idx="15">
                  <c:v>5.7433333333333323</c:v>
                </c:pt>
                <c:pt idx="18">
                  <c:v>5.1386666666666665</c:v>
                </c:pt>
                <c:pt idx="21">
                  <c:v>4.7530000000000001</c:v>
                </c:pt>
                <c:pt idx="24">
                  <c:v>4.4616666666666669</c:v>
                </c:pt>
                <c:pt idx="27">
                  <c:v>1.8080000000000001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7-48BF-ABE8-5C229DF6E9D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'D16'!$AF$6:$AF$23</c:f>
                <c:numCache>
                  <c:formatCode>General</c:formatCode>
                  <c:ptCount val="18"/>
                  <c:pt idx="0">
                    <c:v>0.26132853127200723</c:v>
                  </c:pt>
                  <c:pt idx="3">
                    <c:v>0.34570515211575076</c:v>
                  </c:pt>
                  <c:pt idx="6">
                    <c:v>0.4711167096214588</c:v>
                  </c:pt>
                  <c:pt idx="9">
                    <c:v>0.13066426563600347</c:v>
                  </c:pt>
                  <c:pt idx="12">
                    <c:v>0.13066426563600361</c:v>
                  </c:pt>
                  <c:pt idx="15">
                    <c:v>0.22631714681523432</c:v>
                  </c:pt>
                </c:numCache>
              </c:numRef>
            </c:plus>
            <c:minus>
              <c:numRef>
                <c:f>'D16'!$AF$6:$AF$23</c:f>
                <c:numCache>
                  <c:formatCode>General</c:formatCode>
                  <c:ptCount val="18"/>
                  <c:pt idx="0">
                    <c:v>0.26132853127200723</c:v>
                  </c:pt>
                  <c:pt idx="3">
                    <c:v>0.34570515211575076</c:v>
                  </c:pt>
                  <c:pt idx="6">
                    <c:v>0.4711167096214588</c:v>
                  </c:pt>
                  <c:pt idx="9">
                    <c:v>0.13066426563600347</c:v>
                  </c:pt>
                  <c:pt idx="12">
                    <c:v>0.13066426563600361</c:v>
                  </c:pt>
                  <c:pt idx="15">
                    <c:v>0.22631714681523432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'D16'!$AB$6:$AB$23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'D16'!$AD$6:$AD$23</c:f>
              <c:numCache>
                <c:formatCode>General</c:formatCode>
                <c:ptCount val="18"/>
                <c:pt idx="0">
                  <c:v>0.53333333333333333</c:v>
                </c:pt>
                <c:pt idx="3">
                  <c:v>2.2666666666666666</c:v>
                </c:pt>
                <c:pt idx="6">
                  <c:v>2.6666666666666665</c:v>
                </c:pt>
                <c:pt idx="9">
                  <c:v>0.66666666666666663</c:v>
                </c:pt>
                <c:pt idx="12">
                  <c:v>0.26666666666666666</c:v>
                </c:pt>
                <c:pt idx="15">
                  <c:v>0.20000000000000004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D2</a:t>
            </a:r>
          </a:p>
          <a:p>
            <a:pPr>
              <a:defRPr/>
            </a:pP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51520627956996"/>
          <c:y val="0.13102425573161103"/>
          <c:w val="0.78196954559896859"/>
          <c:h val="0.73386764711181318"/>
        </c:manualLayout>
      </c:layout>
      <c:scatterChart>
        <c:scatterStyle val="lineMarker"/>
        <c:varyColors val="0"/>
        <c:ser>
          <c:idx val="5"/>
          <c:order val="0"/>
          <c:tx>
            <c:v>Raw</c:v>
          </c:tx>
          <c:marker>
            <c:symbol val="none"/>
          </c:marker>
          <c:xVal>
            <c:numRef>
              <c:f>Smoothed!$A$5:$A$116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5.7</c:v>
                </c:pt>
                <c:pt idx="47">
                  <c:v>5.4</c:v>
                </c:pt>
                <c:pt idx="48">
                  <c:v>5.0999999999999996</c:v>
                </c:pt>
                <c:pt idx="49">
                  <c:v>5</c:v>
                </c:pt>
                <c:pt idx="50">
                  <c:v>4.7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C-43FB-953E-8648A8D0F466}"/>
            </c:ext>
          </c:extLst>
        </c:ser>
        <c:ser>
          <c:idx val="6"/>
          <c:order val="1"/>
          <c:tx>
            <c:v>Smoothed</c:v>
          </c:tx>
          <c:marker>
            <c:symbol val="none"/>
          </c:marker>
          <c:xVal>
            <c:numRef>
              <c:f>Smoothed!$A$5:$A$116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Smoothed!$B$5:$B$116</c:f>
              <c:numCache>
                <c:formatCode>General</c:formatCode>
                <c:ptCount val="1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0.66666666666666663</c:v>
                </c:pt>
                <c:pt idx="22">
                  <c:v>1</c:v>
                </c:pt>
                <c:pt idx="23">
                  <c:v>1.3333333333333333</c:v>
                </c:pt>
                <c:pt idx="24">
                  <c:v>1.8333333333333333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2.8333333333333335</c:v>
                </c:pt>
                <c:pt idx="28">
                  <c:v>3.1666666666666665</c:v>
                </c:pt>
                <c:pt idx="29">
                  <c:v>3.5</c:v>
                </c:pt>
                <c:pt idx="30">
                  <c:v>3.6666666666666665</c:v>
                </c:pt>
                <c:pt idx="31">
                  <c:v>4</c:v>
                </c:pt>
                <c:pt idx="32">
                  <c:v>4.333333333333333</c:v>
                </c:pt>
                <c:pt idx="33">
                  <c:v>4.5</c:v>
                </c:pt>
                <c:pt idx="34">
                  <c:v>4.666666666666667</c:v>
                </c:pt>
                <c:pt idx="35">
                  <c:v>5</c:v>
                </c:pt>
                <c:pt idx="36">
                  <c:v>5.333333333333333</c:v>
                </c:pt>
                <c:pt idx="37">
                  <c:v>5.5</c:v>
                </c:pt>
                <c:pt idx="38">
                  <c:v>5.666666666666667</c:v>
                </c:pt>
                <c:pt idx="39">
                  <c:v>5.833333333333333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5.95</c:v>
                </c:pt>
                <c:pt idx="47">
                  <c:v>5.8500000000000005</c:v>
                </c:pt>
                <c:pt idx="48">
                  <c:v>5.7</c:v>
                </c:pt>
                <c:pt idx="49">
                  <c:v>5.5333333333333341</c:v>
                </c:pt>
                <c:pt idx="50">
                  <c:v>5.3166666666666673</c:v>
                </c:pt>
                <c:pt idx="51">
                  <c:v>5.0500000000000007</c:v>
                </c:pt>
                <c:pt idx="52">
                  <c:v>4.833333333333333</c:v>
                </c:pt>
                <c:pt idx="53">
                  <c:v>4.666666666666667</c:v>
                </c:pt>
                <c:pt idx="54">
                  <c:v>4.55</c:v>
                </c:pt>
                <c:pt idx="55">
                  <c:v>4.45</c:v>
                </c:pt>
                <c:pt idx="56">
                  <c:v>4.3999999999999995</c:v>
                </c:pt>
                <c:pt idx="57">
                  <c:v>4.3999999999999995</c:v>
                </c:pt>
                <c:pt idx="58">
                  <c:v>4.3999999999999995</c:v>
                </c:pt>
                <c:pt idx="59">
                  <c:v>4.3999999999999995</c:v>
                </c:pt>
                <c:pt idx="60">
                  <c:v>4.3999999999999995</c:v>
                </c:pt>
                <c:pt idx="61">
                  <c:v>4.3999999999999995</c:v>
                </c:pt>
                <c:pt idx="62">
                  <c:v>4.3999999999999995</c:v>
                </c:pt>
                <c:pt idx="63">
                  <c:v>4.3999999999999995</c:v>
                </c:pt>
                <c:pt idx="64">
                  <c:v>4.3999999999999995</c:v>
                </c:pt>
                <c:pt idx="65">
                  <c:v>4.3999999999999995</c:v>
                </c:pt>
                <c:pt idx="66">
                  <c:v>4.3999999999999995</c:v>
                </c:pt>
                <c:pt idx="67">
                  <c:v>4.3999999999999995</c:v>
                </c:pt>
                <c:pt idx="68">
                  <c:v>4.3999999999999995</c:v>
                </c:pt>
                <c:pt idx="69">
                  <c:v>4.3999999999999995</c:v>
                </c:pt>
                <c:pt idx="70">
                  <c:v>4.3999999999999995</c:v>
                </c:pt>
                <c:pt idx="71">
                  <c:v>4.3999999999999995</c:v>
                </c:pt>
                <c:pt idx="72">
                  <c:v>4.3999999999999995</c:v>
                </c:pt>
                <c:pt idx="73">
                  <c:v>4.3999999999999995</c:v>
                </c:pt>
                <c:pt idx="74">
                  <c:v>4.3999999999999995</c:v>
                </c:pt>
                <c:pt idx="75">
                  <c:v>4.3999999999999995</c:v>
                </c:pt>
                <c:pt idx="76">
                  <c:v>4.3999999999999995</c:v>
                </c:pt>
                <c:pt idx="77">
                  <c:v>4.3999999999999995</c:v>
                </c:pt>
                <c:pt idx="78">
                  <c:v>4.3999999999999995</c:v>
                </c:pt>
                <c:pt idx="79">
                  <c:v>4.3999999999999995</c:v>
                </c:pt>
                <c:pt idx="80">
                  <c:v>4.3999999999999995</c:v>
                </c:pt>
                <c:pt idx="81">
                  <c:v>4.3999999999999995</c:v>
                </c:pt>
                <c:pt idx="82">
                  <c:v>4.3999999999999995</c:v>
                </c:pt>
                <c:pt idx="83">
                  <c:v>4.3999999999999995</c:v>
                </c:pt>
                <c:pt idx="84">
                  <c:v>4.3999999999999995</c:v>
                </c:pt>
                <c:pt idx="85">
                  <c:v>4.3999999999999995</c:v>
                </c:pt>
                <c:pt idx="86">
                  <c:v>4.3999999999999995</c:v>
                </c:pt>
                <c:pt idx="87">
                  <c:v>4.3999999999999995</c:v>
                </c:pt>
                <c:pt idx="88">
                  <c:v>4.3999999999999995</c:v>
                </c:pt>
                <c:pt idx="89">
                  <c:v>4.3999999999999995</c:v>
                </c:pt>
                <c:pt idx="90">
                  <c:v>4.3999999999999995</c:v>
                </c:pt>
                <c:pt idx="91">
                  <c:v>4.3999999999999995</c:v>
                </c:pt>
                <c:pt idx="92">
                  <c:v>4.3999999999999995</c:v>
                </c:pt>
                <c:pt idx="93">
                  <c:v>4.3999999999999995</c:v>
                </c:pt>
                <c:pt idx="94">
                  <c:v>4.3999999999999995</c:v>
                </c:pt>
                <c:pt idx="95">
                  <c:v>4.3999999999999995</c:v>
                </c:pt>
                <c:pt idx="96">
                  <c:v>4.3999999999999995</c:v>
                </c:pt>
                <c:pt idx="97">
                  <c:v>4.3999999999999995</c:v>
                </c:pt>
                <c:pt idx="98">
                  <c:v>4.3999999999999995</c:v>
                </c:pt>
                <c:pt idx="99">
                  <c:v>4.3999999999999995</c:v>
                </c:pt>
                <c:pt idx="100">
                  <c:v>4.3999999999999995</c:v>
                </c:pt>
                <c:pt idx="101">
                  <c:v>4.3999999999999995</c:v>
                </c:pt>
                <c:pt idx="102">
                  <c:v>4.3999999999999995</c:v>
                </c:pt>
                <c:pt idx="103">
                  <c:v>4.3999999999999995</c:v>
                </c:pt>
                <c:pt idx="104">
                  <c:v>4.3999999999999995</c:v>
                </c:pt>
                <c:pt idx="105">
                  <c:v>4.3999999999999995</c:v>
                </c:pt>
                <c:pt idx="106">
                  <c:v>4.3999999999999995</c:v>
                </c:pt>
                <c:pt idx="107">
                  <c:v>4.3999999999999995</c:v>
                </c:pt>
                <c:pt idx="108">
                  <c:v>4.3999999999999995</c:v>
                </c:pt>
                <c:pt idx="109">
                  <c:v>4.3999999999999995</c:v>
                </c:pt>
                <c:pt idx="110">
                  <c:v>4.3999999999999995</c:v>
                </c:pt>
                <c:pt idx="111">
                  <c:v>4.3999999999999995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0C-43FB-953E-8648A8D0F466}"/>
            </c:ext>
          </c:extLst>
        </c:ser>
        <c:ser>
          <c:idx val="7"/>
          <c:order val="2"/>
          <c:tx>
            <c:v>Obs</c:v>
          </c:tx>
          <c:spPr>
            <a:ln>
              <a:noFill/>
            </a:ln>
          </c:spPr>
          <c:marker>
            <c:symbol val="none"/>
          </c:marker>
          <c:xVal>
            <c:numRef>
              <c:f>'D2'!$AB$6:$AB$23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'D2'!$AD$6:$AD$23</c:f>
              <c:numCache>
                <c:formatCode>General</c:formatCode>
                <c:ptCount val="18"/>
                <c:pt idx="0">
                  <c:v>0.33333333333333331</c:v>
                </c:pt>
                <c:pt idx="3">
                  <c:v>2.7333333333333329</c:v>
                </c:pt>
                <c:pt idx="6">
                  <c:v>4.4666666666666668</c:v>
                </c:pt>
                <c:pt idx="9">
                  <c:v>5.5333333333333341</c:v>
                </c:pt>
                <c:pt idx="12">
                  <c:v>5.2666666666666666</c:v>
                </c:pt>
                <c:pt idx="15">
                  <c:v>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0C-43FB-953E-8648A8D0F466}"/>
            </c:ext>
          </c:extLst>
        </c:ser>
        <c:ser>
          <c:idx val="2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5.7</c:v>
                </c:pt>
                <c:pt idx="47">
                  <c:v>5.4</c:v>
                </c:pt>
                <c:pt idx="48">
                  <c:v>5.0999999999999996</c:v>
                </c:pt>
                <c:pt idx="49">
                  <c:v>5</c:v>
                </c:pt>
                <c:pt idx="50">
                  <c:v>4.7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0C-43FB-953E-8648A8D0F46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'D2'!$AD$6:$AD$23</c:f>
              <c:numCache>
                <c:formatCode>General</c:formatCode>
                <c:ptCount val="18"/>
                <c:pt idx="0">
                  <c:v>0.33333333333333331</c:v>
                </c:pt>
                <c:pt idx="3">
                  <c:v>2.7333333333333329</c:v>
                </c:pt>
                <c:pt idx="6">
                  <c:v>4.4666666666666668</c:v>
                </c:pt>
                <c:pt idx="9">
                  <c:v>5.5333333333333341</c:v>
                </c:pt>
                <c:pt idx="12">
                  <c:v>5.2666666666666666</c:v>
                </c:pt>
                <c:pt idx="15">
                  <c:v>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0C-43FB-953E-8648A8D0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51520627956996"/>
          <c:y val="0.13102425573161103"/>
          <c:w val="0.78196954559896859"/>
          <c:h val="0.73386764711181318"/>
        </c:manualLayout>
      </c:layout>
      <c:scatterChart>
        <c:scatterStyle val="lineMarker"/>
        <c:varyColors val="0"/>
        <c:ser>
          <c:idx val="6"/>
          <c:order val="0"/>
          <c:marker>
            <c:symbol val="none"/>
          </c:marker>
          <c:xVal>
            <c:numRef>
              <c:f>Smoothed!$A$5:$A$116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Smoothed!$C$5:$C$116</c:f>
              <c:numCache>
                <c:formatCode>General</c:formatCode>
                <c:ptCount val="1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0.66666666666666663</c:v>
                </c:pt>
                <c:pt idx="22">
                  <c:v>1</c:v>
                </c:pt>
                <c:pt idx="23">
                  <c:v>1.3333333333333333</c:v>
                </c:pt>
                <c:pt idx="24">
                  <c:v>1.8333333333333333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2.8333333333333335</c:v>
                </c:pt>
                <c:pt idx="28">
                  <c:v>3.1666666666666665</c:v>
                </c:pt>
                <c:pt idx="29">
                  <c:v>3.5</c:v>
                </c:pt>
                <c:pt idx="30">
                  <c:v>3.6666666666666665</c:v>
                </c:pt>
                <c:pt idx="31">
                  <c:v>4</c:v>
                </c:pt>
                <c:pt idx="32">
                  <c:v>4.333333333333333</c:v>
                </c:pt>
                <c:pt idx="33">
                  <c:v>4.5</c:v>
                </c:pt>
                <c:pt idx="34">
                  <c:v>4.666666666666667</c:v>
                </c:pt>
                <c:pt idx="35">
                  <c:v>4.833333333333333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4.9603333333333337</c:v>
                </c:pt>
                <c:pt idx="44">
                  <c:v>4.8914999999999997</c:v>
                </c:pt>
                <c:pt idx="45">
                  <c:v>4.7726666666666668</c:v>
                </c:pt>
                <c:pt idx="46">
                  <c:v>4.6059999999999999</c:v>
                </c:pt>
                <c:pt idx="47">
                  <c:v>4.3893333333333331</c:v>
                </c:pt>
                <c:pt idx="48">
                  <c:v>4.1226666666666665</c:v>
                </c:pt>
                <c:pt idx="49">
                  <c:v>3.8456666666666663</c:v>
                </c:pt>
                <c:pt idx="50">
                  <c:v>3.5811666666666664</c:v>
                </c:pt>
                <c:pt idx="51">
                  <c:v>3.3166666666666664</c:v>
                </c:pt>
                <c:pt idx="52">
                  <c:v>3.0999999999999996</c:v>
                </c:pt>
                <c:pt idx="53">
                  <c:v>2.9333333333333331</c:v>
                </c:pt>
                <c:pt idx="54">
                  <c:v>2.8166666666666664</c:v>
                </c:pt>
                <c:pt idx="55">
                  <c:v>2.75</c:v>
                </c:pt>
                <c:pt idx="56">
                  <c:v>2.6999999999999997</c:v>
                </c:pt>
                <c:pt idx="57">
                  <c:v>2.6999999999999997</c:v>
                </c:pt>
                <c:pt idx="58">
                  <c:v>2.6999999999999997</c:v>
                </c:pt>
                <c:pt idx="59">
                  <c:v>2.6999999999999997</c:v>
                </c:pt>
                <c:pt idx="60">
                  <c:v>2.6999999999999997</c:v>
                </c:pt>
                <c:pt idx="61">
                  <c:v>2.6999999999999997</c:v>
                </c:pt>
                <c:pt idx="62">
                  <c:v>2.6999999999999997</c:v>
                </c:pt>
                <c:pt idx="63">
                  <c:v>2.6999999999999997</c:v>
                </c:pt>
                <c:pt idx="64">
                  <c:v>2.6999999999999997</c:v>
                </c:pt>
                <c:pt idx="65">
                  <c:v>2.6999999999999997</c:v>
                </c:pt>
                <c:pt idx="66">
                  <c:v>2.6999999999999997</c:v>
                </c:pt>
                <c:pt idx="67">
                  <c:v>2.6999999999999997</c:v>
                </c:pt>
                <c:pt idx="68">
                  <c:v>2.6999999999999997</c:v>
                </c:pt>
                <c:pt idx="69">
                  <c:v>2.6999999999999997</c:v>
                </c:pt>
                <c:pt idx="70">
                  <c:v>2.6999999999999997</c:v>
                </c:pt>
                <c:pt idx="71">
                  <c:v>2.6999999999999997</c:v>
                </c:pt>
                <c:pt idx="72">
                  <c:v>2.6999999999999997</c:v>
                </c:pt>
                <c:pt idx="73">
                  <c:v>2.6999999999999997</c:v>
                </c:pt>
                <c:pt idx="74">
                  <c:v>2.6999999999999997</c:v>
                </c:pt>
                <c:pt idx="75">
                  <c:v>2.6999999999999997</c:v>
                </c:pt>
                <c:pt idx="76">
                  <c:v>2.6999999999999997</c:v>
                </c:pt>
                <c:pt idx="77">
                  <c:v>2.6999999999999997</c:v>
                </c:pt>
                <c:pt idx="78">
                  <c:v>2.6999999999999997</c:v>
                </c:pt>
                <c:pt idx="79">
                  <c:v>2.6999999999999997</c:v>
                </c:pt>
                <c:pt idx="80">
                  <c:v>2.6999999999999997</c:v>
                </c:pt>
                <c:pt idx="81">
                  <c:v>2.6999999999999997</c:v>
                </c:pt>
                <c:pt idx="82">
                  <c:v>2.6999999999999997</c:v>
                </c:pt>
                <c:pt idx="83">
                  <c:v>2.6999999999999997</c:v>
                </c:pt>
                <c:pt idx="84">
                  <c:v>2.6999999999999997</c:v>
                </c:pt>
                <c:pt idx="85">
                  <c:v>2.6999999999999997</c:v>
                </c:pt>
                <c:pt idx="86">
                  <c:v>2.6999999999999997</c:v>
                </c:pt>
                <c:pt idx="87">
                  <c:v>2.6999999999999997</c:v>
                </c:pt>
                <c:pt idx="88">
                  <c:v>2.6999999999999997</c:v>
                </c:pt>
                <c:pt idx="89">
                  <c:v>2.6999999999999997</c:v>
                </c:pt>
                <c:pt idx="90">
                  <c:v>2.6999999999999997</c:v>
                </c:pt>
                <c:pt idx="91">
                  <c:v>2.6999999999999997</c:v>
                </c:pt>
                <c:pt idx="92">
                  <c:v>2.6999999999999997</c:v>
                </c:pt>
                <c:pt idx="93">
                  <c:v>2.6999999999999997</c:v>
                </c:pt>
                <c:pt idx="94">
                  <c:v>2.6999999999999997</c:v>
                </c:pt>
                <c:pt idx="95">
                  <c:v>2.6999999999999997</c:v>
                </c:pt>
                <c:pt idx="96">
                  <c:v>2.6999999999999997</c:v>
                </c:pt>
                <c:pt idx="97">
                  <c:v>2.6999999999999997</c:v>
                </c:pt>
                <c:pt idx="98">
                  <c:v>2.6999999999999997</c:v>
                </c:pt>
                <c:pt idx="99">
                  <c:v>2.6999999999999997</c:v>
                </c:pt>
                <c:pt idx="100">
                  <c:v>2.6999999999999997</c:v>
                </c:pt>
                <c:pt idx="101">
                  <c:v>2.6999999999999997</c:v>
                </c:pt>
                <c:pt idx="102">
                  <c:v>2.6999999999999997</c:v>
                </c:pt>
                <c:pt idx="103">
                  <c:v>2.6999999999999997</c:v>
                </c:pt>
                <c:pt idx="104">
                  <c:v>2.6999999999999997</c:v>
                </c:pt>
                <c:pt idx="105">
                  <c:v>2.6999999999999997</c:v>
                </c:pt>
                <c:pt idx="106">
                  <c:v>2.6999999999999997</c:v>
                </c:pt>
                <c:pt idx="107">
                  <c:v>2.6999999999999997</c:v>
                </c:pt>
                <c:pt idx="108">
                  <c:v>2.6999999999999997</c:v>
                </c:pt>
                <c:pt idx="109">
                  <c:v>2.6999999999999997</c:v>
                </c:pt>
                <c:pt idx="110">
                  <c:v>2.6999999999999997</c:v>
                </c:pt>
                <c:pt idx="111">
                  <c:v>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A-4EB0-BB28-F1BA9EDF1AB9}"/>
            </c:ext>
          </c:extLst>
        </c:ser>
        <c:ser>
          <c:idx val="7"/>
          <c:order val="1"/>
          <c:tx>
            <c:v>Obs</c:v>
          </c:tx>
          <c:spPr>
            <a:ln>
              <a:noFill/>
            </a:ln>
          </c:spPr>
          <c:marker>
            <c:symbol val="none"/>
          </c:marker>
          <c:xVal>
            <c:numRef>
              <c:f>'D4'!$AB$6:$AB$23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'D4'!$AD$6:$AD$23</c:f>
              <c:numCache>
                <c:formatCode>General</c:formatCode>
                <c:ptCount val="18"/>
                <c:pt idx="0">
                  <c:v>0.40000000000000008</c:v>
                </c:pt>
                <c:pt idx="3">
                  <c:v>2.8000000000000003</c:v>
                </c:pt>
                <c:pt idx="6">
                  <c:v>4.0666666666666664</c:v>
                </c:pt>
                <c:pt idx="9">
                  <c:v>4.2666666666666666</c:v>
                </c:pt>
                <c:pt idx="12">
                  <c:v>3.3333333333333335</c:v>
                </c:pt>
                <c:pt idx="15">
                  <c:v>3.2666666666666671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A-4EB0-BB28-F1BA9EDF1AB9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4.7619999999999996</c:v>
                </c:pt>
                <c:pt idx="44">
                  <c:v>4.5869999999999997</c:v>
                </c:pt>
                <c:pt idx="45">
                  <c:v>4.2869999999999999</c:v>
                </c:pt>
                <c:pt idx="46">
                  <c:v>4</c:v>
                </c:pt>
                <c:pt idx="47">
                  <c:v>3.7</c:v>
                </c:pt>
                <c:pt idx="48">
                  <c:v>3.4</c:v>
                </c:pt>
                <c:pt idx="49">
                  <c:v>3.1</c:v>
                </c:pt>
                <c:pt idx="50">
                  <c:v>3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A-4EB0-BB28-F1BA9EDF1AB9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'D4'!$AB$6:$AB$23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'D4'!$AD$6:$AD$23</c:f>
              <c:numCache>
                <c:formatCode>General</c:formatCode>
                <c:ptCount val="18"/>
                <c:pt idx="0">
                  <c:v>0.40000000000000008</c:v>
                </c:pt>
                <c:pt idx="3">
                  <c:v>2.8000000000000003</c:v>
                </c:pt>
                <c:pt idx="6">
                  <c:v>4.0666666666666664</c:v>
                </c:pt>
                <c:pt idx="9">
                  <c:v>4.2666666666666666</c:v>
                </c:pt>
                <c:pt idx="12">
                  <c:v>3.3333333333333335</c:v>
                </c:pt>
                <c:pt idx="15">
                  <c:v>3.2666666666666671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A-4EB0-BB28-F1BA9EDF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51520627956996"/>
          <c:y val="0.13102425573161103"/>
          <c:w val="0.78196954559896859"/>
          <c:h val="0.73386764711181318"/>
        </c:manualLayout>
      </c:layout>
      <c:scatterChart>
        <c:scatterStyle val="lineMarker"/>
        <c:varyColors val="0"/>
        <c:ser>
          <c:idx val="6"/>
          <c:order val="0"/>
          <c:marker>
            <c:symbol val="none"/>
          </c:marker>
          <c:xVal>
            <c:numRef>
              <c:f>Smoothed!$A$5:$A$116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Smoothed!$D$5:$D$116</c:f>
              <c:numCache>
                <c:formatCode>General</c:formatCode>
                <c:ptCount val="1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0.66666666666666663</c:v>
                </c:pt>
                <c:pt idx="22">
                  <c:v>1</c:v>
                </c:pt>
                <c:pt idx="23">
                  <c:v>1.3333333333333333</c:v>
                </c:pt>
                <c:pt idx="24">
                  <c:v>1.8333333333333333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2.9723333333333333</c:v>
                </c:pt>
                <c:pt idx="33">
                  <c:v>2.9446666666666665</c:v>
                </c:pt>
                <c:pt idx="34">
                  <c:v>2.9169999999999998</c:v>
                </c:pt>
                <c:pt idx="35">
                  <c:v>2.8893333333333331</c:v>
                </c:pt>
                <c:pt idx="36">
                  <c:v>2.8491666666666666</c:v>
                </c:pt>
                <c:pt idx="37">
                  <c:v>2.8089999999999997</c:v>
                </c:pt>
                <c:pt idx="38">
                  <c:v>2.7965</c:v>
                </c:pt>
                <c:pt idx="39">
                  <c:v>2.7613333333333334</c:v>
                </c:pt>
                <c:pt idx="40">
                  <c:v>2.7261666666666673</c:v>
                </c:pt>
                <c:pt idx="41">
                  <c:v>2.6910000000000003</c:v>
                </c:pt>
                <c:pt idx="42">
                  <c:v>2.6683333333333334</c:v>
                </c:pt>
                <c:pt idx="43">
                  <c:v>2.5956666666666668</c:v>
                </c:pt>
                <c:pt idx="44">
                  <c:v>2.5175000000000001</c:v>
                </c:pt>
                <c:pt idx="45">
                  <c:v>2.4136666666666664</c:v>
                </c:pt>
                <c:pt idx="46">
                  <c:v>2.2638333333333338</c:v>
                </c:pt>
                <c:pt idx="47">
                  <c:v>2.1083333333333334</c:v>
                </c:pt>
                <c:pt idx="48">
                  <c:v>1.9028333333333334</c:v>
                </c:pt>
                <c:pt idx="49">
                  <c:v>1.7135</c:v>
                </c:pt>
                <c:pt idx="50">
                  <c:v>1.4984999999999999</c:v>
                </c:pt>
                <c:pt idx="51">
                  <c:v>1.3080000000000001</c:v>
                </c:pt>
                <c:pt idx="52">
                  <c:v>1.1635000000000002</c:v>
                </c:pt>
                <c:pt idx="53">
                  <c:v>1.0246666666666668</c:v>
                </c:pt>
                <c:pt idx="54">
                  <c:v>0.93583333333333352</c:v>
                </c:pt>
                <c:pt idx="55">
                  <c:v>0.88083333333333336</c:v>
                </c:pt>
                <c:pt idx="56">
                  <c:v>0.8570000000000001</c:v>
                </c:pt>
                <c:pt idx="57">
                  <c:v>0.8570000000000001</c:v>
                </c:pt>
                <c:pt idx="58">
                  <c:v>0.8570000000000001</c:v>
                </c:pt>
                <c:pt idx="59">
                  <c:v>0.8570000000000001</c:v>
                </c:pt>
                <c:pt idx="60">
                  <c:v>0.8570000000000001</c:v>
                </c:pt>
                <c:pt idx="61">
                  <c:v>0.8570000000000001</c:v>
                </c:pt>
                <c:pt idx="62">
                  <c:v>0.8570000000000001</c:v>
                </c:pt>
                <c:pt idx="63">
                  <c:v>0.8570000000000001</c:v>
                </c:pt>
                <c:pt idx="64">
                  <c:v>0.8570000000000001</c:v>
                </c:pt>
                <c:pt idx="65">
                  <c:v>0.8570000000000001</c:v>
                </c:pt>
                <c:pt idx="66">
                  <c:v>0.8570000000000001</c:v>
                </c:pt>
                <c:pt idx="67">
                  <c:v>0.8570000000000001</c:v>
                </c:pt>
                <c:pt idx="68">
                  <c:v>0.8570000000000001</c:v>
                </c:pt>
                <c:pt idx="69">
                  <c:v>0.8570000000000001</c:v>
                </c:pt>
                <c:pt idx="70">
                  <c:v>0.8570000000000001</c:v>
                </c:pt>
                <c:pt idx="71">
                  <c:v>0.8570000000000001</c:v>
                </c:pt>
                <c:pt idx="72">
                  <c:v>0.8570000000000001</c:v>
                </c:pt>
                <c:pt idx="73">
                  <c:v>0.8570000000000001</c:v>
                </c:pt>
                <c:pt idx="74">
                  <c:v>0.8570000000000001</c:v>
                </c:pt>
                <c:pt idx="75">
                  <c:v>0.8570000000000001</c:v>
                </c:pt>
                <c:pt idx="76">
                  <c:v>0.8570000000000001</c:v>
                </c:pt>
                <c:pt idx="77">
                  <c:v>0.8570000000000001</c:v>
                </c:pt>
                <c:pt idx="78">
                  <c:v>0.8570000000000001</c:v>
                </c:pt>
                <c:pt idx="79">
                  <c:v>0.8570000000000001</c:v>
                </c:pt>
                <c:pt idx="80">
                  <c:v>0.8570000000000001</c:v>
                </c:pt>
                <c:pt idx="81">
                  <c:v>0.8570000000000001</c:v>
                </c:pt>
                <c:pt idx="82">
                  <c:v>0.8570000000000001</c:v>
                </c:pt>
                <c:pt idx="83">
                  <c:v>0.8570000000000001</c:v>
                </c:pt>
                <c:pt idx="84">
                  <c:v>0.8570000000000001</c:v>
                </c:pt>
                <c:pt idx="85">
                  <c:v>0.8570000000000001</c:v>
                </c:pt>
                <c:pt idx="86">
                  <c:v>0.8570000000000001</c:v>
                </c:pt>
                <c:pt idx="87">
                  <c:v>0.8570000000000001</c:v>
                </c:pt>
                <c:pt idx="88">
                  <c:v>0.8570000000000001</c:v>
                </c:pt>
                <c:pt idx="89">
                  <c:v>0.8570000000000001</c:v>
                </c:pt>
                <c:pt idx="90">
                  <c:v>0.8570000000000001</c:v>
                </c:pt>
                <c:pt idx="91">
                  <c:v>0.8570000000000001</c:v>
                </c:pt>
                <c:pt idx="92">
                  <c:v>0.8570000000000001</c:v>
                </c:pt>
                <c:pt idx="93">
                  <c:v>0.8570000000000001</c:v>
                </c:pt>
                <c:pt idx="94">
                  <c:v>0.8570000000000001</c:v>
                </c:pt>
                <c:pt idx="95">
                  <c:v>0.8570000000000001</c:v>
                </c:pt>
                <c:pt idx="96">
                  <c:v>0.8570000000000001</c:v>
                </c:pt>
                <c:pt idx="97">
                  <c:v>0.8570000000000001</c:v>
                </c:pt>
                <c:pt idx="98">
                  <c:v>0.8570000000000001</c:v>
                </c:pt>
                <c:pt idx="99">
                  <c:v>0.8570000000000001</c:v>
                </c:pt>
                <c:pt idx="100">
                  <c:v>0.8570000000000001</c:v>
                </c:pt>
                <c:pt idx="101">
                  <c:v>0.8570000000000001</c:v>
                </c:pt>
                <c:pt idx="102">
                  <c:v>0.8570000000000001</c:v>
                </c:pt>
                <c:pt idx="103">
                  <c:v>0.8570000000000001</c:v>
                </c:pt>
                <c:pt idx="104">
                  <c:v>0.8570000000000001</c:v>
                </c:pt>
                <c:pt idx="105">
                  <c:v>0.8570000000000001</c:v>
                </c:pt>
                <c:pt idx="106">
                  <c:v>0.8570000000000001</c:v>
                </c:pt>
                <c:pt idx="107">
                  <c:v>0.8570000000000001</c:v>
                </c:pt>
                <c:pt idx="108">
                  <c:v>0.8570000000000001</c:v>
                </c:pt>
                <c:pt idx="109">
                  <c:v>0.8570000000000001</c:v>
                </c:pt>
                <c:pt idx="110">
                  <c:v>0.8570000000000001</c:v>
                </c:pt>
                <c:pt idx="111">
                  <c:v>0.8570000000000001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6-4FB9-AA5F-ACBD6FBE3CB3}"/>
            </c:ext>
          </c:extLst>
        </c:ser>
        <c:ser>
          <c:idx val="7"/>
          <c:order val="1"/>
          <c:tx>
            <c:v>Obs</c:v>
          </c:tx>
          <c:spPr>
            <a:ln>
              <a:noFill/>
            </a:ln>
          </c:spPr>
          <c:marker>
            <c:symbol val="none"/>
          </c:marker>
          <c:xVal>
            <c:numRef>
              <c:f>'D4'!$AB$6:$AB$23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'D4'!$AD$6:$AD$23</c:f>
              <c:numCache>
                <c:formatCode>General</c:formatCode>
                <c:ptCount val="18"/>
                <c:pt idx="0">
                  <c:v>0.40000000000000008</c:v>
                </c:pt>
                <c:pt idx="3">
                  <c:v>2.8000000000000003</c:v>
                </c:pt>
                <c:pt idx="6">
                  <c:v>4.0666666666666664</c:v>
                </c:pt>
                <c:pt idx="9">
                  <c:v>4.2666666666666666</c:v>
                </c:pt>
                <c:pt idx="12">
                  <c:v>3.3333333333333335</c:v>
                </c:pt>
                <c:pt idx="15">
                  <c:v>3.2666666666666671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6-4FB9-AA5F-ACBD6FBE3CB3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2.8340000000000001</c:v>
                </c:pt>
                <c:pt idx="33">
                  <c:v>2.8340000000000001</c:v>
                </c:pt>
                <c:pt idx="34">
                  <c:v>2.8340000000000001</c:v>
                </c:pt>
                <c:pt idx="35">
                  <c:v>2.8340000000000001</c:v>
                </c:pt>
                <c:pt idx="36">
                  <c:v>2.7589999999999999</c:v>
                </c:pt>
                <c:pt idx="37">
                  <c:v>2.7589999999999999</c:v>
                </c:pt>
                <c:pt idx="38">
                  <c:v>2.7589999999999999</c:v>
                </c:pt>
                <c:pt idx="39">
                  <c:v>2.6230000000000002</c:v>
                </c:pt>
                <c:pt idx="40">
                  <c:v>2.6230000000000002</c:v>
                </c:pt>
                <c:pt idx="41">
                  <c:v>2.6230000000000002</c:v>
                </c:pt>
                <c:pt idx="42">
                  <c:v>2.6230000000000002</c:v>
                </c:pt>
                <c:pt idx="43">
                  <c:v>2.323</c:v>
                </c:pt>
                <c:pt idx="44">
                  <c:v>2.29</c:v>
                </c:pt>
                <c:pt idx="45">
                  <c:v>2</c:v>
                </c:pt>
                <c:pt idx="46">
                  <c:v>1.724</c:v>
                </c:pt>
                <c:pt idx="47">
                  <c:v>1.69</c:v>
                </c:pt>
                <c:pt idx="48">
                  <c:v>1.39</c:v>
                </c:pt>
                <c:pt idx="49">
                  <c:v>1.1870000000000001</c:v>
                </c:pt>
                <c:pt idx="50">
                  <c:v>1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0.85699999999999998</c:v>
                </c:pt>
                <c:pt idx="56">
                  <c:v>0.85699999999999998</c:v>
                </c:pt>
                <c:pt idx="57">
                  <c:v>0.85699999999999998</c:v>
                </c:pt>
                <c:pt idx="58">
                  <c:v>0.85699999999999998</c:v>
                </c:pt>
                <c:pt idx="59">
                  <c:v>0.85699999999999998</c:v>
                </c:pt>
                <c:pt idx="60">
                  <c:v>0.85699999999999998</c:v>
                </c:pt>
                <c:pt idx="61">
                  <c:v>0.85699999999999998</c:v>
                </c:pt>
                <c:pt idx="62">
                  <c:v>0.85699999999999998</c:v>
                </c:pt>
                <c:pt idx="63">
                  <c:v>0.85699999999999998</c:v>
                </c:pt>
                <c:pt idx="64">
                  <c:v>0.85699999999999998</c:v>
                </c:pt>
                <c:pt idx="65">
                  <c:v>0.85699999999999998</c:v>
                </c:pt>
                <c:pt idx="66">
                  <c:v>0.85699999999999998</c:v>
                </c:pt>
                <c:pt idx="67">
                  <c:v>0.85699999999999998</c:v>
                </c:pt>
                <c:pt idx="68">
                  <c:v>0.85699999999999998</c:v>
                </c:pt>
                <c:pt idx="69">
                  <c:v>0.85699999999999998</c:v>
                </c:pt>
                <c:pt idx="70">
                  <c:v>0.85699999999999998</c:v>
                </c:pt>
                <c:pt idx="71">
                  <c:v>0.85699999999999998</c:v>
                </c:pt>
                <c:pt idx="72">
                  <c:v>0.85699999999999998</c:v>
                </c:pt>
                <c:pt idx="73">
                  <c:v>0.85699999999999998</c:v>
                </c:pt>
                <c:pt idx="74">
                  <c:v>0.85699999999999998</c:v>
                </c:pt>
                <c:pt idx="75">
                  <c:v>0.85699999999999998</c:v>
                </c:pt>
                <c:pt idx="76">
                  <c:v>0.85699999999999998</c:v>
                </c:pt>
                <c:pt idx="77">
                  <c:v>0.85699999999999998</c:v>
                </c:pt>
                <c:pt idx="78">
                  <c:v>0.85699999999999998</c:v>
                </c:pt>
                <c:pt idx="79">
                  <c:v>0.85699999999999998</c:v>
                </c:pt>
                <c:pt idx="80">
                  <c:v>0.85699999999999998</c:v>
                </c:pt>
                <c:pt idx="81">
                  <c:v>0.85699999999999998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0.85699999999999998</c:v>
                </c:pt>
                <c:pt idx="87">
                  <c:v>0.85699999999999998</c:v>
                </c:pt>
                <c:pt idx="88">
                  <c:v>0.85699999999999998</c:v>
                </c:pt>
                <c:pt idx="89">
                  <c:v>0.85699999999999998</c:v>
                </c:pt>
                <c:pt idx="90">
                  <c:v>0.85699999999999998</c:v>
                </c:pt>
                <c:pt idx="91">
                  <c:v>0.85699999999999998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0.85699999999999998</c:v>
                </c:pt>
                <c:pt idx="95">
                  <c:v>0.85699999999999998</c:v>
                </c:pt>
                <c:pt idx="96">
                  <c:v>0.85699999999999998</c:v>
                </c:pt>
                <c:pt idx="97">
                  <c:v>0.85699999999999998</c:v>
                </c:pt>
                <c:pt idx="98">
                  <c:v>0.85699999999999998</c:v>
                </c:pt>
                <c:pt idx="99">
                  <c:v>0.85699999999999998</c:v>
                </c:pt>
                <c:pt idx="100">
                  <c:v>0.85699999999999998</c:v>
                </c:pt>
                <c:pt idx="101">
                  <c:v>0.85699999999999998</c:v>
                </c:pt>
                <c:pt idx="102">
                  <c:v>0.85699999999999998</c:v>
                </c:pt>
                <c:pt idx="103">
                  <c:v>0.85699999999999998</c:v>
                </c:pt>
                <c:pt idx="104">
                  <c:v>0.85699999999999998</c:v>
                </c:pt>
                <c:pt idx="105">
                  <c:v>0.85699999999999998</c:v>
                </c:pt>
                <c:pt idx="106">
                  <c:v>0.85699999999999998</c:v>
                </c:pt>
                <c:pt idx="107">
                  <c:v>0.85699999999999998</c:v>
                </c:pt>
                <c:pt idx="108">
                  <c:v>0.85699999999999998</c:v>
                </c:pt>
                <c:pt idx="109">
                  <c:v>0.85699999999999998</c:v>
                </c:pt>
                <c:pt idx="110">
                  <c:v>0.85699999999999998</c:v>
                </c:pt>
                <c:pt idx="11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6-4FB9-AA5F-ACBD6FBE3CB3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'D8'!$AB$6:$AB$23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'D8'!$AD$6:$AD$23</c:f>
              <c:numCache>
                <c:formatCode>General</c:formatCode>
                <c:ptCount val="18"/>
                <c:pt idx="0">
                  <c:v>0.53333333333333333</c:v>
                </c:pt>
                <c:pt idx="3">
                  <c:v>2.6</c:v>
                </c:pt>
                <c:pt idx="6">
                  <c:v>3.7333333333333329</c:v>
                </c:pt>
                <c:pt idx="9">
                  <c:v>2.1999999999999997</c:v>
                </c:pt>
                <c:pt idx="12">
                  <c:v>1.6000000000000003</c:v>
                </c:pt>
                <c:pt idx="15">
                  <c:v>1.5333333333333332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6-4FB9-AA5F-ACBD6FBE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51520627956996"/>
          <c:y val="0.13102425573161103"/>
          <c:w val="0.78196954559896859"/>
          <c:h val="0.73386764711181318"/>
        </c:manualLayout>
      </c:layout>
      <c:scatterChart>
        <c:scatterStyle val="lineMarker"/>
        <c:varyColors val="0"/>
        <c:ser>
          <c:idx val="6"/>
          <c:order val="0"/>
          <c:marker>
            <c:symbol val="none"/>
          </c:marker>
          <c:xVal>
            <c:numRef>
              <c:f>Smoothed!$A$5:$A$116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Smoothed!$E$5:$E$116</c:f>
              <c:numCache>
                <c:formatCode>General</c:formatCode>
                <c:ptCount val="1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0.66666666666666663</c:v>
                </c:pt>
                <c:pt idx="22">
                  <c:v>1</c:v>
                </c:pt>
                <c:pt idx="23">
                  <c:v>1.3333333333333333</c:v>
                </c:pt>
                <c:pt idx="24">
                  <c:v>1.6666666666666667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1.9504999999999999</c:v>
                </c:pt>
                <c:pt idx="33">
                  <c:v>1.9009999999999998</c:v>
                </c:pt>
                <c:pt idx="34">
                  <c:v>1.8514999999999999</c:v>
                </c:pt>
                <c:pt idx="35">
                  <c:v>1.8019999999999998</c:v>
                </c:pt>
                <c:pt idx="36">
                  <c:v>1.7525000000000002</c:v>
                </c:pt>
                <c:pt idx="37">
                  <c:v>1.7030000000000001</c:v>
                </c:pt>
                <c:pt idx="38">
                  <c:v>1.7030000000000001</c:v>
                </c:pt>
                <c:pt idx="39">
                  <c:v>1.6913333333333334</c:v>
                </c:pt>
                <c:pt idx="40">
                  <c:v>1.6796666666666666</c:v>
                </c:pt>
                <c:pt idx="41">
                  <c:v>1.6679999999999999</c:v>
                </c:pt>
                <c:pt idx="42">
                  <c:v>1.6420000000000001</c:v>
                </c:pt>
                <c:pt idx="43">
                  <c:v>1.5838333333333334</c:v>
                </c:pt>
                <c:pt idx="44">
                  <c:v>1.5113333333333332</c:v>
                </c:pt>
                <c:pt idx="45">
                  <c:v>1.405833333333333</c:v>
                </c:pt>
                <c:pt idx="46">
                  <c:v>1.2781666666666667</c:v>
                </c:pt>
                <c:pt idx="47">
                  <c:v>1.1283333333333332</c:v>
                </c:pt>
                <c:pt idx="48">
                  <c:v>0.95833333333333337</c:v>
                </c:pt>
                <c:pt idx="49">
                  <c:v>0.79483333333333339</c:v>
                </c:pt>
                <c:pt idx="50">
                  <c:v>0.61083333333333345</c:v>
                </c:pt>
                <c:pt idx="51">
                  <c:v>0.44416666666666677</c:v>
                </c:pt>
                <c:pt idx="52">
                  <c:v>0.29966666666666669</c:v>
                </c:pt>
                <c:pt idx="53">
                  <c:v>0.17733333333333334</c:v>
                </c:pt>
                <c:pt idx="54">
                  <c:v>8.950000000000001E-2</c:v>
                </c:pt>
                <c:pt idx="55">
                  <c:v>2.7333333333333334E-2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765-9BDA-2BBE2E410121}"/>
            </c:ext>
          </c:extLst>
        </c:ser>
        <c:ser>
          <c:idx val="7"/>
          <c:order val="1"/>
          <c:tx>
            <c:v>Obs</c:v>
          </c:tx>
          <c:spPr>
            <a:ln>
              <a:noFill/>
            </a:ln>
          </c:spPr>
          <c:marker>
            <c:symbol val="none"/>
          </c:marker>
          <c:xVal>
            <c:numRef>
              <c:f>'D4'!$AB$6:$AB$23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'D4'!$AD$6:$AD$23</c:f>
              <c:numCache>
                <c:formatCode>General</c:formatCode>
                <c:ptCount val="18"/>
                <c:pt idx="0">
                  <c:v>0.40000000000000008</c:v>
                </c:pt>
                <c:pt idx="3">
                  <c:v>2.8000000000000003</c:v>
                </c:pt>
                <c:pt idx="6">
                  <c:v>4.0666666666666664</c:v>
                </c:pt>
                <c:pt idx="9">
                  <c:v>4.2666666666666666</c:v>
                </c:pt>
                <c:pt idx="12">
                  <c:v>3.3333333333333335</c:v>
                </c:pt>
                <c:pt idx="15">
                  <c:v>3.2666666666666671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4765-9BDA-2BBE2E410121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1.7030000000000001</c:v>
                </c:pt>
                <c:pt idx="33">
                  <c:v>1.7030000000000001</c:v>
                </c:pt>
                <c:pt idx="34">
                  <c:v>1.7030000000000001</c:v>
                </c:pt>
                <c:pt idx="35">
                  <c:v>1.7030000000000001</c:v>
                </c:pt>
                <c:pt idx="36">
                  <c:v>1.7030000000000001</c:v>
                </c:pt>
                <c:pt idx="37">
                  <c:v>1.7030000000000001</c:v>
                </c:pt>
                <c:pt idx="38">
                  <c:v>1.7030000000000001</c:v>
                </c:pt>
                <c:pt idx="39">
                  <c:v>1.633</c:v>
                </c:pt>
                <c:pt idx="40">
                  <c:v>1.633</c:v>
                </c:pt>
                <c:pt idx="41">
                  <c:v>1.633</c:v>
                </c:pt>
                <c:pt idx="42">
                  <c:v>1.5469999999999999</c:v>
                </c:pt>
                <c:pt idx="43">
                  <c:v>1.3540000000000001</c:v>
                </c:pt>
                <c:pt idx="44">
                  <c:v>1.268</c:v>
                </c:pt>
                <c:pt idx="45">
                  <c:v>1</c:v>
                </c:pt>
                <c:pt idx="46">
                  <c:v>0.86699999999999999</c:v>
                </c:pt>
                <c:pt idx="47">
                  <c:v>0.73399999999999999</c:v>
                </c:pt>
                <c:pt idx="48">
                  <c:v>0.52700000000000002</c:v>
                </c:pt>
                <c:pt idx="49">
                  <c:v>0.373</c:v>
                </c:pt>
                <c:pt idx="50">
                  <c:v>0.16400000000000001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2-4765-9BDA-2BBE2E410121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'D16'!$AB$6:$AB$23</c:f>
              <c:numCache>
                <c:formatCode>m/d/yyyy</c:formatCode>
                <c:ptCount val="18"/>
                <c:pt idx="0">
                  <c:v>36111</c:v>
                </c:pt>
                <c:pt idx="1">
                  <c:v>36111</c:v>
                </c:pt>
                <c:pt idx="2">
                  <c:v>36111</c:v>
                </c:pt>
                <c:pt idx="3">
                  <c:v>36118</c:v>
                </c:pt>
                <c:pt idx="4">
                  <c:v>36118</c:v>
                </c:pt>
                <c:pt idx="5">
                  <c:v>36118</c:v>
                </c:pt>
                <c:pt idx="6">
                  <c:v>36125</c:v>
                </c:pt>
                <c:pt idx="7">
                  <c:v>36125</c:v>
                </c:pt>
                <c:pt idx="8">
                  <c:v>36125</c:v>
                </c:pt>
                <c:pt idx="9">
                  <c:v>36132</c:v>
                </c:pt>
                <c:pt idx="10">
                  <c:v>36132</c:v>
                </c:pt>
                <c:pt idx="11">
                  <c:v>36132</c:v>
                </c:pt>
                <c:pt idx="12">
                  <c:v>36139</c:v>
                </c:pt>
                <c:pt idx="13">
                  <c:v>36139</c:v>
                </c:pt>
                <c:pt idx="14">
                  <c:v>36139</c:v>
                </c:pt>
                <c:pt idx="15">
                  <c:v>36192</c:v>
                </c:pt>
                <c:pt idx="16">
                  <c:v>36192</c:v>
                </c:pt>
                <c:pt idx="17">
                  <c:v>36192</c:v>
                </c:pt>
              </c:numCache>
            </c:numRef>
          </c:xVal>
          <c:yVal>
            <c:numRef>
              <c:f>'D16'!$AD$6:$AD$23</c:f>
              <c:numCache>
                <c:formatCode>General</c:formatCode>
                <c:ptCount val="18"/>
                <c:pt idx="0">
                  <c:v>0.53333333333333333</c:v>
                </c:pt>
                <c:pt idx="3">
                  <c:v>2.2666666666666666</c:v>
                </c:pt>
                <c:pt idx="6">
                  <c:v>2.6666666666666665</c:v>
                </c:pt>
                <c:pt idx="9">
                  <c:v>0.66666666666666663</c:v>
                </c:pt>
                <c:pt idx="12">
                  <c:v>0.26666666666666666</c:v>
                </c:pt>
                <c:pt idx="15">
                  <c:v>0.20000000000000004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2-4765-9BDA-2BBE2E41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ObsPred!$O$3</c:f>
              <c:strCache>
                <c:ptCount val="1"/>
                <c:pt idx="0">
                  <c:v>D2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ObsPred!$O$5:$O$10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2.7333333333333329</c:v>
                </c:pt>
                <c:pt idx="2">
                  <c:v>4.4666666666666668</c:v>
                </c:pt>
                <c:pt idx="3">
                  <c:v>5.5333333333333341</c:v>
                </c:pt>
                <c:pt idx="4">
                  <c:v>5.2666666666666666</c:v>
                </c:pt>
                <c:pt idx="5">
                  <c:v>4.9999999999999991</c:v>
                </c:pt>
              </c:numCache>
            </c:numRef>
          </c:xVal>
          <c:yVal>
            <c:numRef>
              <c:f>ObsPred!$P$5:$P$10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5.0999999999999996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1A2-463A-9342-88355997CA9B}"/>
            </c:ext>
          </c:extLst>
        </c:ser>
        <c:ser>
          <c:idx val="1"/>
          <c:order val="1"/>
          <c:tx>
            <c:strRef>
              <c:f>ObsPred!$Q$3</c:f>
              <c:strCache>
                <c:ptCount val="1"/>
                <c:pt idx="0">
                  <c:v>D4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ObsPred!$Q$5:$Q$10</c:f>
              <c:numCache>
                <c:formatCode>General</c:formatCode>
                <c:ptCount val="6"/>
                <c:pt idx="0">
                  <c:v>0.40000000000000008</c:v>
                </c:pt>
                <c:pt idx="1">
                  <c:v>2.8000000000000003</c:v>
                </c:pt>
                <c:pt idx="2">
                  <c:v>4.0666666666666664</c:v>
                </c:pt>
                <c:pt idx="3">
                  <c:v>4.2666666666666666</c:v>
                </c:pt>
                <c:pt idx="4">
                  <c:v>3.3333333333333335</c:v>
                </c:pt>
                <c:pt idx="5">
                  <c:v>3.2666666666666671</c:v>
                </c:pt>
              </c:numCache>
            </c:numRef>
          </c:xVal>
          <c:yVal>
            <c:numRef>
              <c:f>ObsPred!$R$5:$R$10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3.4</c:v>
                </c:pt>
                <c:pt idx="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1A2-463A-9342-88355997CA9B}"/>
            </c:ext>
          </c:extLst>
        </c:ser>
        <c:ser>
          <c:idx val="2"/>
          <c:order val="2"/>
          <c:tx>
            <c:strRef>
              <c:f>ObsPred!$S$3</c:f>
              <c:strCache>
                <c:ptCount val="1"/>
                <c:pt idx="0">
                  <c:v>D8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ObsPred!$S$5:$S$10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2.6</c:v>
                </c:pt>
                <c:pt idx="2">
                  <c:v>3.7333333333333329</c:v>
                </c:pt>
                <c:pt idx="3">
                  <c:v>2.1999999999999997</c:v>
                </c:pt>
                <c:pt idx="4">
                  <c:v>1.6000000000000003</c:v>
                </c:pt>
                <c:pt idx="5">
                  <c:v>1.5333333333333332</c:v>
                </c:pt>
              </c:numCache>
            </c:numRef>
          </c:xVal>
          <c:yVal>
            <c:numRef>
              <c:f>ObsPred!$T$5:$T$10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2.8340000000000001</c:v>
                </c:pt>
                <c:pt idx="3">
                  <c:v>2.6230000000000002</c:v>
                </c:pt>
                <c:pt idx="4">
                  <c:v>1.39</c:v>
                </c:pt>
                <c:pt idx="5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1A2-463A-9342-88355997CA9B}"/>
            </c:ext>
          </c:extLst>
        </c:ser>
        <c:ser>
          <c:idx val="3"/>
          <c:order val="3"/>
          <c:tx>
            <c:strRef>
              <c:f>ObsPred!$U$3</c:f>
              <c:strCache>
                <c:ptCount val="1"/>
                <c:pt idx="0">
                  <c:v>D16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solidFill>
                <a:schemeClr val="tx1">
                  <a:alpha val="9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ObsPred!$U$5:$U$10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2.2666666666666666</c:v>
                </c:pt>
                <c:pt idx="2">
                  <c:v>2.6666666666666665</c:v>
                </c:pt>
                <c:pt idx="3">
                  <c:v>0.66666666666666663</c:v>
                </c:pt>
                <c:pt idx="4">
                  <c:v>0.26666666666666666</c:v>
                </c:pt>
                <c:pt idx="5">
                  <c:v>0.20000000000000004</c:v>
                </c:pt>
              </c:numCache>
            </c:numRef>
          </c:xVal>
          <c:yVal>
            <c:numRef>
              <c:f>ObsPred!$V$5:$V$10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1.7030000000000001</c:v>
                </c:pt>
                <c:pt idx="3">
                  <c:v>1.633</c:v>
                </c:pt>
                <c:pt idx="4">
                  <c:v>0.52700000000000002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1A2-463A-9342-88355997CA9B}"/>
            </c:ext>
          </c:extLst>
        </c:ser>
        <c:ser>
          <c:idx val="4"/>
          <c:order val="4"/>
          <c:tx>
            <c:v>Regn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ObsPred!$Q$12:$Q$13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ObsPred!$R$12:$R$13</c:f>
              <c:numCache>
                <c:formatCode>General</c:formatCode>
                <c:ptCount val="2"/>
                <c:pt idx="0">
                  <c:v>0.80154315761913164</c:v>
                </c:pt>
                <c:pt idx="1">
                  <c:v>6.6009305943445611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1A2-463A-9342-88355997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valAx>
        <c:axId val="725527503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en-AU" sz="1800" baseline="0"/>
                  <a:t>Observed Tiller Number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Predicted Tiller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4</xdr:row>
      <xdr:rowOff>114299</xdr:rowOff>
    </xdr:from>
    <xdr:to>
      <xdr:col>18</xdr:col>
      <xdr:colOff>171449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B84E-6A7D-457A-B9F9-BF11AFFF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F0848-B081-437F-B60F-D67E34BC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319A-E373-4E7E-9F3D-68077C24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0</xdr:row>
      <xdr:rowOff>52388</xdr:rowOff>
    </xdr:from>
    <xdr:to>
      <xdr:col>13</xdr:col>
      <xdr:colOff>238126</xdr:colOff>
      <xdr:row>12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10F21-5D51-36D9-D051-23C48F93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0</xdr:row>
      <xdr:rowOff>57150</xdr:rowOff>
    </xdr:from>
    <xdr:to>
      <xdr:col>20</xdr:col>
      <xdr:colOff>442914</xdr:colOff>
      <xdr:row>12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FBF9E-7555-4A82-9AD1-C789CF4E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13</xdr:col>
      <xdr:colOff>100014</xdr:colOff>
      <xdr:row>25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C6795-2034-4998-AC50-40B7CBCA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12</xdr:row>
      <xdr:rowOff>142875</xdr:rowOff>
    </xdr:from>
    <xdr:to>
      <xdr:col>20</xdr:col>
      <xdr:colOff>433389</xdr:colOff>
      <xdr:row>24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14FA8-9470-4671-B0B1-A3085B64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1</xdr:row>
      <xdr:rowOff>38099</xdr:rowOff>
    </xdr:from>
    <xdr:to>
      <xdr:col>10</xdr:col>
      <xdr:colOff>76200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10AE1-BB2D-4032-8D2D-828B32EC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0.13299</cdr:x>
      <cdr:y>0.03839</cdr:y>
    </cdr:from>
    <cdr:to>
      <cdr:x>0.96718</cdr:x>
      <cdr:y>0.83493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5925E27-45DA-E561-B3E2-CE3D713BAD19}"/>
            </a:ext>
          </a:extLst>
        </cdr:cNvPr>
        <cdr:cNvCxnSpPr/>
      </cdr:nvCxnSpPr>
      <cdr:spPr>
        <a:xfrm xmlns:a="http://schemas.openxmlformats.org/drawingml/2006/main" flipV="1">
          <a:off x="733424" y="190501"/>
          <a:ext cx="4600575" cy="3952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0.69948</cdr:x>
      <cdr:y>0.40307</cdr:y>
    </cdr:from>
    <cdr:to>
      <cdr:x>0.8981</cdr:x>
      <cdr:y>0.58733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22E98C6-5456-FD83-EDEB-57FB2E8202CD}"/>
            </a:ext>
          </a:extLst>
        </cdr:cNvPr>
        <cdr:cNvSpPr txBox="1"/>
      </cdr:nvSpPr>
      <cdr:spPr>
        <a:xfrm xmlns:a="http://schemas.openxmlformats.org/drawingml/2006/main">
          <a:off x="3857623" y="2000251"/>
          <a:ext cx="1095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>
              <a:solidFill>
                <a:schemeClr val="tx1"/>
              </a:solidFill>
            </a:rPr>
            <a:t>y</a:t>
          </a:r>
          <a:r>
            <a:rPr lang="en-AU" sz="1100" baseline="0">
              <a:solidFill>
                <a:schemeClr val="tx1"/>
              </a:solidFill>
            </a:rPr>
            <a:t> = 0.83x + 0.80</a:t>
          </a:r>
        </a:p>
        <a:p xmlns:a="http://schemas.openxmlformats.org/drawingml/2006/main">
          <a:r>
            <a:rPr lang="en-AU" sz="1100" baseline="0">
              <a:solidFill>
                <a:schemeClr val="tx1"/>
              </a:solidFill>
            </a:rPr>
            <a:t>R</a:t>
          </a:r>
          <a:r>
            <a:rPr lang="en-AU" sz="1100" baseline="30000">
              <a:solidFill>
                <a:schemeClr val="tx1"/>
              </a:solidFill>
            </a:rPr>
            <a:t>2</a:t>
          </a:r>
          <a:r>
            <a:rPr lang="en-AU" sz="1100" baseline="0">
              <a:solidFill>
                <a:schemeClr val="tx1"/>
              </a:solidFill>
            </a:rPr>
            <a:t> = 0.77</a:t>
          </a:r>
          <a:endParaRPr lang="en-AU" sz="1100">
            <a:solidFill>
              <a:schemeClr val="tx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1</xdr:row>
      <xdr:rowOff>38099</xdr:rowOff>
    </xdr:from>
    <xdr:to>
      <xdr:col>10</xdr:col>
      <xdr:colOff>76200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E386E-9942-4003-A122-9121C3A1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0.13299</cdr:x>
      <cdr:y>0.03839</cdr:y>
    </cdr:from>
    <cdr:to>
      <cdr:x>0.96718</cdr:x>
      <cdr:y>0.83493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5925E27-45DA-E561-B3E2-CE3D713BAD19}"/>
            </a:ext>
          </a:extLst>
        </cdr:cNvPr>
        <cdr:cNvCxnSpPr/>
      </cdr:nvCxnSpPr>
      <cdr:spPr>
        <a:xfrm xmlns:a="http://schemas.openxmlformats.org/drawingml/2006/main" flipV="1">
          <a:off x="733424" y="190501"/>
          <a:ext cx="4600575" cy="3952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0.69948</cdr:x>
      <cdr:y>0.40307</cdr:y>
    </cdr:from>
    <cdr:to>
      <cdr:x>0.8981</cdr:x>
      <cdr:y>0.58733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22E98C6-5456-FD83-EDEB-57FB2E8202CD}"/>
            </a:ext>
          </a:extLst>
        </cdr:cNvPr>
        <cdr:cNvSpPr txBox="1"/>
      </cdr:nvSpPr>
      <cdr:spPr>
        <a:xfrm xmlns:a="http://schemas.openxmlformats.org/drawingml/2006/main">
          <a:off x="3857623" y="2000251"/>
          <a:ext cx="1095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>
              <a:solidFill>
                <a:schemeClr val="tx1"/>
              </a:solidFill>
            </a:rPr>
            <a:t>y</a:t>
          </a:r>
          <a:r>
            <a:rPr lang="en-AU" sz="1100" baseline="0">
              <a:solidFill>
                <a:schemeClr val="tx1"/>
              </a:solidFill>
            </a:rPr>
            <a:t> = 1.02x + 0.02</a:t>
          </a:r>
        </a:p>
        <a:p xmlns:a="http://schemas.openxmlformats.org/drawingml/2006/main">
          <a:r>
            <a:rPr lang="en-AU" sz="1100" baseline="0">
              <a:solidFill>
                <a:schemeClr val="tx1"/>
              </a:solidFill>
            </a:rPr>
            <a:t>R</a:t>
          </a:r>
          <a:r>
            <a:rPr lang="en-AU" sz="1100" baseline="30000">
              <a:solidFill>
                <a:schemeClr val="tx1"/>
              </a:solidFill>
            </a:rPr>
            <a:t>2</a:t>
          </a:r>
          <a:r>
            <a:rPr lang="en-AU" sz="1100" baseline="0">
              <a:solidFill>
                <a:schemeClr val="tx1"/>
              </a:solidFill>
            </a:rPr>
            <a:t> = 0.92</a:t>
          </a:r>
        </a:p>
        <a:p xmlns:a="http://schemas.openxmlformats.org/drawingml/2006/main">
          <a:r>
            <a:rPr lang="en-AU" sz="1100" baseline="0">
              <a:solidFill>
                <a:schemeClr val="tx1"/>
              </a:solidFill>
            </a:rPr>
            <a:t>RMSE = 0.52</a:t>
          </a:r>
        </a:p>
        <a:p xmlns:a="http://schemas.openxmlformats.org/drawingml/2006/main">
          <a:r>
            <a:rPr lang="en-AU" sz="1100" baseline="0">
              <a:solidFill>
                <a:schemeClr val="tx1"/>
              </a:solidFill>
            </a:rPr>
            <a:t>Intercept CI = 0.197</a:t>
          </a:r>
        </a:p>
        <a:p xmlns:a="http://schemas.openxmlformats.org/drawingml/2006/main">
          <a:r>
            <a:rPr lang="en-AU" sz="1100" baseline="0">
              <a:solidFill>
                <a:schemeClr val="tx1"/>
              </a:solidFill>
            </a:rPr>
            <a:t>Slope CI = 0.135</a:t>
          </a:r>
          <a:endParaRPr lang="en-AU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6"/>
  <sheetViews>
    <sheetView topLeftCell="L1" workbookViewId="0">
      <selection activeCell="AF6" sqref="AF6"/>
    </sheetView>
  </sheetViews>
  <sheetFormatPr defaultRowHeight="15" x14ac:dyDescent="0.25"/>
  <cols>
    <col min="1" max="1" width="22.42578125" customWidth="1"/>
    <col min="23" max="23" width="10.7109375" bestFit="1" customWidth="1"/>
    <col min="28" max="28" width="10.7109375" bestFit="1" customWidth="1"/>
  </cols>
  <sheetData>
    <row r="1" spans="1:32" x14ac:dyDescent="0.25">
      <c r="A1" t="s">
        <v>0</v>
      </c>
    </row>
    <row r="2" spans="1:32" x14ac:dyDescent="0.25">
      <c r="A2" t="s">
        <v>1</v>
      </c>
    </row>
    <row r="3" spans="1:3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3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2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W5" t="s">
        <v>31</v>
      </c>
      <c r="Y5" t="s">
        <v>36</v>
      </c>
      <c r="Z5" t="s">
        <v>37</v>
      </c>
      <c r="AA5" t="s">
        <v>38</v>
      </c>
      <c r="AB5" t="s">
        <v>32</v>
      </c>
      <c r="AD5" t="s">
        <v>36</v>
      </c>
      <c r="AE5" t="s">
        <v>37</v>
      </c>
      <c r="AF5" t="s">
        <v>38</v>
      </c>
    </row>
    <row r="6" spans="1:32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W6" s="1">
        <v>36108</v>
      </c>
      <c r="X6">
        <v>0.01</v>
      </c>
      <c r="Y6">
        <f>AVERAGE(X6:X8)</f>
        <v>9.6666666666666654E-3</v>
      </c>
      <c r="Z6">
        <f>_xlfn.STDEV.P(X6:X8)/SQRT(COUNT(X6:X8))</f>
        <v>2.7216552697590892E-4</v>
      </c>
      <c r="AA6">
        <f>CONFIDENCE(0.05,STDEV(X6:X8),COUNT(X6:X8))</f>
        <v>6.5332132818001864E-4</v>
      </c>
      <c r="AB6" s="1">
        <v>36111</v>
      </c>
      <c r="AC6">
        <v>0.6</v>
      </c>
      <c r="AD6">
        <f>AVERAGE(AC6:AC8)</f>
        <v>0.33333333333333331</v>
      </c>
      <c r="AE6">
        <f>_xlfn.STDEV.P(AC6:AC8)/SQRT(COUNT(AC6:AC8))</f>
        <v>0.14401645996461912</v>
      </c>
      <c r="AF6">
        <f>CONFIDENCE(0.05,STDEV(AC6:AC8),COUNT(AC6:AC8))</f>
        <v>0.34570515211574843</v>
      </c>
    </row>
    <row r="7" spans="1:32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W7" s="1">
        <v>36108</v>
      </c>
      <c r="X7">
        <v>0.01</v>
      </c>
      <c r="AB7" s="1">
        <v>36111</v>
      </c>
      <c r="AC7">
        <v>0.4</v>
      </c>
    </row>
    <row r="8" spans="1:32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W8" s="1">
        <v>36108</v>
      </c>
      <c r="X8">
        <v>8.9999999999999993E-3</v>
      </c>
      <c r="AB8" s="1">
        <v>36111</v>
      </c>
      <c r="AC8">
        <v>0</v>
      </c>
    </row>
    <row r="9" spans="1:32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4</v>
      </c>
      <c r="R9">
        <v>0</v>
      </c>
      <c r="S9">
        <v>0</v>
      </c>
      <c r="T9">
        <v>3</v>
      </c>
      <c r="W9" s="1">
        <v>36115</v>
      </c>
      <c r="X9">
        <v>6.3E-2</v>
      </c>
      <c r="Y9">
        <f>AVERAGE(X9:X11)</f>
        <v>5.7000000000000002E-2</v>
      </c>
      <c r="Z9">
        <f>_xlfn.STDEV.P(X9:X11)/SQRT(COUNT(X9:X11))</f>
        <v>6.5996632910744341E-3</v>
      </c>
      <c r="AA9">
        <f>CONFIDENCE(0.05,STDEV(X9:X11),COUNT(X9:X11))</f>
        <v>1.5842200277066402E-2</v>
      </c>
      <c r="AB9" s="1">
        <v>36118</v>
      </c>
      <c r="AC9">
        <v>3</v>
      </c>
      <c r="AD9">
        <f>AVERAGE(AC9:AC11)</f>
        <v>2.7333333333333329</v>
      </c>
      <c r="AE9">
        <f>_xlfn.STDEV.P(AC9:AC11)/SQRT(COUNT(AC9:AC11))</f>
        <v>0.14401645996461915</v>
      </c>
      <c r="AF9">
        <f>CONFIDENCE(0.05,STDEV(AC9:AC11),COUNT(AC9:AC11))</f>
        <v>0.34570515211574843</v>
      </c>
    </row>
    <row r="10" spans="1:32" x14ac:dyDescent="0.25">
      <c r="A10" s="1">
        <v>36096</v>
      </c>
      <c r="B10">
        <v>6</v>
      </c>
      <c r="C10">
        <v>1.339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4</v>
      </c>
      <c r="R10">
        <v>0</v>
      </c>
      <c r="S10">
        <v>0</v>
      </c>
      <c r="T10">
        <v>3.2610000000000001</v>
      </c>
      <c r="W10" s="1">
        <v>36115</v>
      </c>
      <c r="X10">
        <v>6.7000000000000004E-2</v>
      </c>
      <c r="AB10" s="1">
        <v>36118</v>
      </c>
      <c r="AC10">
        <v>2.4</v>
      </c>
    </row>
    <row r="11" spans="1:32" x14ac:dyDescent="0.25">
      <c r="A11" s="1">
        <v>36097</v>
      </c>
      <c r="B11">
        <v>7</v>
      </c>
      <c r="C11">
        <v>1.6779999999999999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744.04100000000005</v>
      </c>
      <c r="L11">
        <v>127.93</v>
      </c>
      <c r="M11">
        <v>0</v>
      </c>
      <c r="N11">
        <v>486</v>
      </c>
      <c r="O11">
        <v>753</v>
      </c>
      <c r="P11">
        <v>1</v>
      </c>
      <c r="Q11">
        <v>4.2</v>
      </c>
      <c r="R11">
        <v>0</v>
      </c>
      <c r="S11">
        <v>0</v>
      </c>
      <c r="T11">
        <v>3.37</v>
      </c>
      <c r="W11" s="1">
        <v>36115</v>
      </c>
      <c r="X11">
        <v>4.1000000000000002E-2</v>
      </c>
      <c r="AB11" s="1">
        <v>36118</v>
      </c>
      <c r="AC11">
        <v>2.8</v>
      </c>
    </row>
    <row r="12" spans="1:32" x14ac:dyDescent="0.25">
      <c r="A12" s="1">
        <v>36098</v>
      </c>
      <c r="B12">
        <v>8</v>
      </c>
      <c r="C12">
        <v>1.9450000000000001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142.33099999999999</v>
      </c>
      <c r="M12">
        <v>0</v>
      </c>
      <c r="N12">
        <v>486</v>
      </c>
      <c r="O12">
        <v>753</v>
      </c>
      <c r="P12">
        <v>1</v>
      </c>
      <c r="Q12">
        <v>4.4000000000000004</v>
      </c>
      <c r="R12">
        <v>0</v>
      </c>
      <c r="S12">
        <v>0</v>
      </c>
      <c r="T12">
        <v>3.4630000000000001</v>
      </c>
      <c r="W12" s="1">
        <v>36122</v>
      </c>
      <c r="X12">
        <v>0.17199999999999999</v>
      </c>
      <c r="Y12">
        <f>AVERAGE(X12:X14)</f>
        <v>0.2273333333333333</v>
      </c>
      <c r="Z12">
        <f>_xlfn.STDEV.P(X12:X14)/SQRT(COUNT(X12:X14))</f>
        <v>2.2668300594703962E-2</v>
      </c>
      <c r="AA12">
        <f>CONFIDENCE(0.05,STDEV(X12:X14),COUNT(X12:X14))</f>
        <v>5.4414254504123058E-2</v>
      </c>
      <c r="AB12" s="1">
        <v>36125</v>
      </c>
      <c r="AC12">
        <v>4.5999999999999996</v>
      </c>
      <c r="AD12">
        <f>AVERAGE(AC12:AC14)</f>
        <v>4.4666666666666668</v>
      </c>
      <c r="AE12">
        <f>_xlfn.STDEV.P(AC12:AC14)/SQRT(COUNT(AC12:AC14))</f>
        <v>5.4433105395181543E-2</v>
      </c>
      <c r="AF12">
        <f>CONFIDENCE(0.05,STDEV(AC12:AC14),COUNT(AC12:AC14))</f>
        <v>0.13066426563600311</v>
      </c>
    </row>
    <row r="13" spans="1:32" x14ac:dyDescent="0.25">
      <c r="A13" s="1">
        <v>36099</v>
      </c>
      <c r="B13">
        <v>9</v>
      </c>
      <c r="C13">
        <v>2.17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746.99099999999999</v>
      </c>
      <c r="L13">
        <v>177.751</v>
      </c>
      <c r="M13">
        <v>0</v>
      </c>
      <c r="N13">
        <v>486</v>
      </c>
      <c r="O13">
        <v>753</v>
      </c>
      <c r="P13">
        <v>1</v>
      </c>
      <c r="Q13">
        <v>4.8</v>
      </c>
      <c r="R13">
        <v>0</v>
      </c>
      <c r="S13">
        <v>0</v>
      </c>
      <c r="T13">
        <v>3.59</v>
      </c>
      <c r="W13" s="1">
        <v>36122</v>
      </c>
      <c r="X13">
        <v>0.251</v>
      </c>
      <c r="AB13" s="1">
        <v>36125</v>
      </c>
      <c r="AC13">
        <v>4.4000000000000004</v>
      </c>
    </row>
    <row r="14" spans="1:32" x14ac:dyDescent="0.25">
      <c r="A14" s="1">
        <v>36100</v>
      </c>
      <c r="B14">
        <v>10</v>
      </c>
      <c r="C14">
        <v>2.4820000000000002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744.71699999999998</v>
      </c>
      <c r="L14">
        <v>203.32599999999999</v>
      </c>
      <c r="M14">
        <v>0</v>
      </c>
      <c r="N14">
        <v>486</v>
      </c>
      <c r="O14">
        <v>753</v>
      </c>
      <c r="P14">
        <v>1</v>
      </c>
      <c r="Q14">
        <v>5.2</v>
      </c>
      <c r="R14">
        <v>0</v>
      </c>
      <c r="S14">
        <v>0</v>
      </c>
      <c r="T14">
        <v>3.6850000000000001</v>
      </c>
      <c r="W14" s="1">
        <v>36122</v>
      </c>
      <c r="X14">
        <v>0.25900000000000001</v>
      </c>
      <c r="AB14" s="1">
        <v>36125</v>
      </c>
      <c r="AC14">
        <v>4.4000000000000004</v>
      </c>
    </row>
    <row r="15" spans="1:32" x14ac:dyDescent="0.25">
      <c r="A15" s="1">
        <v>36101</v>
      </c>
      <c r="B15">
        <v>11</v>
      </c>
      <c r="C15">
        <v>2.714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743.572</v>
      </c>
      <c r="L15">
        <v>236.90100000000001</v>
      </c>
      <c r="M15">
        <v>0</v>
      </c>
      <c r="N15">
        <v>486</v>
      </c>
      <c r="O15">
        <v>753</v>
      </c>
      <c r="P15">
        <v>1</v>
      </c>
      <c r="Q15">
        <v>6</v>
      </c>
      <c r="R15">
        <v>0</v>
      </c>
      <c r="S15">
        <v>0</v>
      </c>
      <c r="T15">
        <v>3.7650000000000001</v>
      </c>
      <c r="W15" s="1">
        <v>36129</v>
      </c>
      <c r="X15">
        <v>0.71399999999999997</v>
      </c>
      <c r="Y15">
        <f>AVERAGE(X15:X17)</f>
        <v>0.71966666666666657</v>
      </c>
      <c r="Z15">
        <f>_xlfn.STDEV.P(X15:X17)/SQRT(COUNT(X15:X17))</f>
        <v>6.7713995489744909E-3</v>
      </c>
      <c r="AA15">
        <f>CONFIDENCE(0.05,STDEV(X15:X17),COUNT(X15:X17))</f>
        <v>1.6254445579969353E-2</v>
      </c>
      <c r="AB15" s="1">
        <v>36132</v>
      </c>
      <c r="AC15">
        <v>5.8</v>
      </c>
      <c r="AD15">
        <f>AVERAGE(AC15:AC17)</f>
        <v>5.5333333333333341</v>
      </c>
      <c r="AE15">
        <f>_xlfn.STDEV.P(AC15:AC17)/SQRT(COUNT(AC15:AC17))</f>
        <v>0.14401645996461904</v>
      </c>
      <c r="AF15">
        <f>CONFIDENCE(0.05,STDEV(AC15:AC17),COUNT(AC15:AC17))</f>
        <v>0.34570515211574826</v>
      </c>
    </row>
    <row r="16" spans="1:32" x14ac:dyDescent="0.25">
      <c r="A16" s="1">
        <v>36102</v>
      </c>
      <c r="B16">
        <v>12</v>
      </c>
      <c r="C16">
        <v>2.9079999999999999</v>
      </c>
      <c r="D16">
        <v>1.2E-2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742.60299999999995</v>
      </c>
      <c r="L16">
        <v>234.131</v>
      </c>
      <c r="M16">
        <v>0</v>
      </c>
      <c r="N16">
        <v>486</v>
      </c>
      <c r="O16">
        <v>753</v>
      </c>
      <c r="P16">
        <v>1</v>
      </c>
      <c r="Q16">
        <v>7.2</v>
      </c>
      <c r="R16">
        <v>0</v>
      </c>
      <c r="S16">
        <v>0</v>
      </c>
      <c r="T16">
        <v>3.8340000000000001</v>
      </c>
      <c r="W16" s="1">
        <v>36129</v>
      </c>
      <c r="X16">
        <v>0.73599999999999999</v>
      </c>
      <c r="AB16" s="1">
        <v>36132</v>
      </c>
      <c r="AC16">
        <v>5.2</v>
      </c>
    </row>
    <row r="17" spans="1:32" x14ac:dyDescent="0.25">
      <c r="A17" s="1">
        <v>36103</v>
      </c>
      <c r="B17">
        <v>13</v>
      </c>
      <c r="C17">
        <v>3.077</v>
      </c>
      <c r="D17">
        <v>1.4E-2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741.73400000000004</v>
      </c>
      <c r="L17">
        <v>215.49100000000001</v>
      </c>
      <c r="M17">
        <v>0</v>
      </c>
      <c r="N17">
        <v>486</v>
      </c>
      <c r="O17">
        <v>753</v>
      </c>
      <c r="P17">
        <v>1</v>
      </c>
      <c r="Q17">
        <v>8.6999999999999993</v>
      </c>
      <c r="R17">
        <v>0</v>
      </c>
      <c r="S17">
        <v>0</v>
      </c>
      <c r="T17">
        <v>3.9089999999999998</v>
      </c>
      <c r="W17" s="1">
        <v>36129</v>
      </c>
      <c r="X17">
        <v>0.70899999999999996</v>
      </c>
      <c r="AB17" s="1">
        <v>36132</v>
      </c>
      <c r="AC17">
        <v>5.6</v>
      </c>
    </row>
    <row r="18" spans="1:32" x14ac:dyDescent="0.25">
      <c r="A18" s="1">
        <v>36104</v>
      </c>
      <c r="B18">
        <v>14</v>
      </c>
      <c r="C18">
        <v>3.2589999999999999</v>
      </c>
      <c r="D18">
        <v>1.6E-2</v>
      </c>
      <c r="E18">
        <v>0</v>
      </c>
      <c r="F18">
        <v>0</v>
      </c>
      <c r="G18">
        <v>7.0000000000000001E-3</v>
      </c>
      <c r="H18">
        <v>0</v>
      </c>
      <c r="I18">
        <v>0</v>
      </c>
      <c r="J18">
        <v>0</v>
      </c>
      <c r="K18">
        <v>740.94299999999998</v>
      </c>
      <c r="L18">
        <v>199.45</v>
      </c>
      <c r="M18">
        <v>0</v>
      </c>
      <c r="N18">
        <v>486</v>
      </c>
      <c r="O18">
        <v>753</v>
      </c>
      <c r="P18">
        <v>1</v>
      </c>
      <c r="Q18">
        <v>10.5</v>
      </c>
      <c r="R18">
        <v>0</v>
      </c>
      <c r="S18">
        <v>0</v>
      </c>
      <c r="T18">
        <v>4</v>
      </c>
      <c r="W18" s="1">
        <v>36136</v>
      </c>
      <c r="X18">
        <v>1.5209999999999999</v>
      </c>
      <c r="Y18">
        <f>AVERAGE(X18:X20)</f>
        <v>1.6166666666666665</v>
      </c>
      <c r="Z18">
        <f>_xlfn.STDEV.P(X18:X20)/SQRT(COUNT(X18:X20))</f>
        <v>3.9649389327883429E-2</v>
      </c>
      <c r="AA18">
        <f>CONFIDENCE(0.05,STDEV(X18:X20),COUNT(X18:X20))</f>
        <v>9.5176608092296569E-2</v>
      </c>
      <c r="AB18" s="1">
        <v>36139</v>
      </c>
      <c r="AC18">
        <v>5.8</v>
      </c>
      <c r="AD18">
        <f>AVERAGE(AC18:AC20)</f>
        <v>5.2666666666666666</v>
      </c>
      <c r="AE18">
        <f>_xlfn.STDEV.P(AC18:AC20)/SQRT(COUNT(AC18:AC20))</f>
        <v>0.21773242158072692</v>
      </c>
      <c r="AF18">
        <f>CONFIDENCE(0.05,STDEV(AC18:AC20),COUNT(AC18:AC20))</f>
        <v>0.52265706254401423</v>
      </c>
    </row>
    <row r="19" spans="1:32" x14ac:dyDescent="0.25">
      <c r="A19" s="1">
        <v>36105</v>
      </c>
      <c r="B19">
        <v>15</v>
      </c>
      <c r="C19">
        <v>3.5139999999999998</v>
      </c>
      <c r="D19">
        <v>0.02</v>
      </c>
      <c r="E19">
        <v>0</v>
      </c>
      <c r="F19">
        <v>0</v>
      </c>
      <c r="G19">
        <v>8.0000000000000002E-3</v>
      </c>
      <c r="H19">
        <v>0</v>
      </c>
      <c r="I19">
        <v>0</v>
      </c>
      <c r="J19">
        <v>0</v>
      </c>
      <c r="K19">
        <v>740.197</v>
      </c>
      <c r="L19">
        <v>191.87200000000001</v>
      </c>
      <c r="M19">
        <v>0</v>
      </c>
      <c r="N19">
        <v>486</v>
      </c>
      <c r="O19">
        <v>753</v>
      </c>
      <c r="P19">
        <v>1</v>
      </c>
      <c r="Q19">
        <v>12.7</v>
      </c>
      <c r="R19">
        <v>0</v>
      </c>
      <c r="S19">
        <v>0</v>
      </c>
      <c r="T19">
        <v>4.0670000000000002</v>
      </c>
      <c r="W19" s="1">
        <v>36136</v>
      </c>
      <c r="X19">
        <v>1.679</v>
      </c>
      <c r="AB19" s="1">
        <v>36139</v>
      </c>
      <c r="AC19">
        <v>5</v>
      </c>
    </row>
    <row r="20" spans="1:32" x14ac:dyDescent="0.25">
      <c r="A20" s="1">
        <v>36106</v>
      </c>
      <c r="B20">
        <v>16</v>
      </c>
      <c r="C20">
        <v>3.782</v>
      </c>
      <c r="D20">
        <v>2.5000000000000001E-2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739.49099999999999</v>
      </c>
      <c r="L20">
        <v>191.16300000000001</v>
      </c>
      <c r="M20">
        <v>0</v>
      </c>
      <c r="N20">
        <v>486</v>
      </c>
      <c r="O20">
        <v>753</v>
      </c>
      <c r="P20">
        <v>1</v>
      </c>
      <c r="Q20">
        <v>15.6</v>
      </c>
      <c r="R20">
        <v>0</v>
      </c>
      <c r="S20">
        <v>0</v>
      </c>
      <c r="T20">
        <v>4.133</v>
      </c>
      <c r="W20" s="1">
        <v>36136</v>
      </c>
      <c r="X20">
        <v>1.65</v>
      </c>
      <c r="AB20" s="1">
        <v>36139</v>
      </c>
      <c r="AC20">
        <v>5</v>
      </c>
    </row>
    <row r="21" spans="1:32" x14ac:dyDescent="0.25">
      <c r="A21" s="1">
        <v>36107</v>
      </c>
      <c r="B21">
        <v>17</v>
      </c>
      <c r="C21">
        <v>4.0730000000000004</v>
      </c>
      <c r="D21">
        <v>0.03</v>
      </c>
      <c r="E21">
        <v>0</v>
      </c>
      <c r="F21">
        <v>0</v>
      </c>
      <c r="G21">
        <v>1.2E-2</v>
      </c>
      <c r="H21">
        <v>0</v>
      </c>
      <c r="I21">
        <v>0</v>
      </c>
      <c r="J21">
        <v>0</v>
      </c>
      <c r="K21">
        <v>738.80799999999999</v>
      </c>
      <c r="L21">
        <v>192.81700000000001</v>
      </c>
      <c r="M21">
        <v>0</v>
      </c>
      <c r="N21">
        <v>486</v>
      </c>
      <c r="O21">
        <v>753</v>
      </c>
      <c r="P21">
        <v>1</v>
      </c>
      <c r="Q21">
        <v>18.5</v>
      </c>
      <c r="R21">
        <v>0</v>
      </c>
      <c r="S21">
        <v>0</v>
      </c>
      <c r="T21">
        <v>4.194</v>
      </c>
      <c r="W21" s="1">
        <v>36143</v>
      </c>
      <c r="X21">
        <v>2.6190000000000002</v>
      </c>
      <c r="Y21">
        <f>AVERAGE(X21:X23)</f>
        <v>2.6039999999999996</v>
      </c>
      <c r="Z21">
        <f>_xlfn.STDEV.P(X21:X23)/SQRT(COUNT(X21:X23))</f>
        <v>9.5335664307167872E-3</v>
      </c>
      <c r="AA21">
        <f>CONFIDENCE(0.05,STDEV(X21:X23),COUNT(X21:X23))</f>
        <v>2.2884905197268612E-2</v>
      </c>
      <c r="AB21" s="1">
        <v>36192</v>
      </c>
      <c r="AC21">
        <v>5.6</v>
      </c>
      <c r="AD21">
        <f>AVERAGE(AC21:AC23)</f>
        <v>4.9999999999999991</v>
      </c>
      <c r="AE21">
        <f>_xlfn.STDEV.P(AC21:AC23)/SQRT(COUNT(AC21:AC23))</f>
        <v>0.24944382578492943</v>
      </c>
      <c r="AF21">
        <f>CONFIDENCE(0.05,STDEV(AC21:AC23),COUNT(AC21:AC23))</f>
        <v>0.59877888790280354</v>
      </c>
    </row>
    <row r="22" spans="1:32" x14ac:dyDescent="0.25">
      <c r="A22" s="1">
        <v>36108</v>
      </c>
      <c r="B22">
        <v>18</v>
      </c>
      <c r="C22">
        <v>4.3490000000000002</v>
      </c>
      <c r="D22">
        <v>3.5000000000000003E-2</v>
      </c>
      <c r="E22">
        <v>0</v>
      </c>
      <c r="F22">
        <v>0</v>
      </c>
      <c r="G22">
        <v>1.4999999999999999E-2</v>
      </c>
      <c r="H22">
        <v>0</v>
      </c>
      <c r="I22">
        <v>0</v>
      </c>
      <c r="J22">
        <v>0</v>
      </c>
      <c r="K22">
        <v>738.21199999999999</v>
      </c>
      <c r="L22">
        <v>202.905</v>
      </c>
      <c r="M22">
        <v>0</v>
      </c>
      <c r="N22">
        <v>486</v>
      </c>
      <c r="O22">
        <v>753</v>
      </c>
      <c r="P22">
        <v>1</v>
      </c>
      <c r="Q22">
        <v>20.5</v>
      </c>
      <c r="R22">
        <v>0</v>
      </c>
      <c r="S22">
        <v>0</v>
      </c>
      <c r="T22">
        <v>4.2699999999999996</v>
      </c>
      <c r="W22" s="1">
        <v>36143</v>
      </c>
      <c r="X22">
        <v>2.6120000000000001</v>
      </c>
      <c r="AB22" s="1">
        <v>36192</v>
      </c>
      <c r="AC22">
        <v>4.8</v>
      </c>
    </row>
    <row r="23" spans="1:32" x14ac:dyDescent="0.25">
      <c r="A23" s="1">
        <v>36109</v>
      </c>
      <c r="B23">
        <v>19</v>
      </c>
      <c r="C23">
        <v>4.6849999999999996</v>
      </c>
      <c r="D23">
        <v>4.2999999999999997E-2</v>
      </c>
      <c r="E23">
        <v>0</v>
      </c>
      <c r="F23">
        <v>0</v>
      </c>
      <c r="G23">
        <v>1.7999999999999999E-2</v>
      </c>
      <c r="H23">
        <v>0</v>
      </c>
      <c r="I23">
        <v>0</v>
      </c>
      <c r="J23">
        <v>0</v>
      </c>
      <c r="K23">
        <v>737.63800000000003</v>
      </c>
      <c r="L23">
        <v>219.02799999999999</v>
      </c>
      <c r="M23">
        <v>0</v>
      </c>
      <c r="N23">
        <v>486</v>
      </c>
      <c r="O23">
        <v>753</v>
      </c>
      <c r="P23">
        <v>1</v>
      </c>
      <c r="Q23">
        <v>23</v>
      </c>
      <c r="R23">
        <v>0</v>
      </c>
      <c r="S23">
        <v>0</v>
      </c>
      <c r="T23">
        <v>4.327</v>
      </c>
      <c r="W23" s="1">
        <v>36143</v>
      </c>
      <c r="X23">
        <v>2.581</v>
      </c>
      <c r="AB23" s="1">
        <v>36192</v>
      </c>
      <c r="AC23">
        <v>4.5999999999999996</v>
      </c>
    </row>
    <row r="24" spans="1:32" x14ac:dyDescent="0.25">
      <c r="A24" s="1">
        <v>36110</v>
      </c>
      <c r="B24">
        <v>20</v>
      </c>
      <c r="C24">
        <v>4.9390000000000001</v>
      </c>
      <c r="D24">
        <v>0.05</v>
      </c>
      <c r="E24">
        <v>0</v>
      </c>
      <c r="F24">
        <v>0</v>
      </c>
      <c r="G24">
        <v>2.1999999999999999E-2</v>
      </c>
      <c r="H24">
        <v>0</v>
      </c>
      <c r="I24">
        <v>0</v>
      </c>
      <c r="J24">
        <v>0</v>
      </c>
      <c r="K24">
        <v>737.00099999999998</v>
      </c>
      <c r="L24">
        <v>208.565</v>
      </c>
      <c r="M24">
        <v>0</v>
      </c>
      <c r="N24">
        <v>486</v>
      </c>
      <c r="O24">
        <v>753</v>
      </c>
      <c r="P24">
        <v>1</v>
      </c>
      <c r="Q24">
        <v>27.9</v>
      </c>
      <c r="R24">
        <v>0</v>
      </c>
      <c r="S24">
        <v>0</v>
      </c>
      <c r="T24">
        <v>4.3810000000000002</v>
      </c>
      <c r="W24" s="1">
        <v>36150</v>
      </c>
      <c r="X24">
        <v>3.0209999999999999</v>
      </c>
      <c r="Y24">
        <f>AVERAGE(X24:X26)</f>
        <v>3.2446666666666668</v>
      </c>
      <c r="Z24">
        <f>_xlfn.STDEV.P(X24:X26)/SQRT(COUNT(X24:X26))</f>
        <v>0.11225203124451036</v>
      </c>
      <c r="AA24">
        <f>CONFIDENCE(0.05,STDEV(X24:X26),COUNT(X24:X26))</f>
        <v>0.26945604374818538</v>
      </c>
    </row>
    <row r="25" spans="1:32" x14ac:dyDescent="0.25">
      <c r="A25" s="1">
        <v>36111</v>
      </c>
      <c r="B25">
        <v>21</v>
      </c>
      <c r="C25">
        <v>5.1840000000000002</v>
      </c>
      <c r="D25">
        <v>5.6000000000000001E-2</v>
      </c>
      <c r="E25">
        <v>2</v>
      </c>
      <c r="F25">
        <v>1</v>
      </c>
      <c r="G25">
        <v>2.5000000000000001E-2</v>
      </c>
      <c r="H25">
        <v>7.8559999999999999</v>
      </c>
      <c r="I25">
        <v>500627.766</v>
      </c>
      <c r="J25">
        <v>19952.208999999999</v>
      </c>
      <c r="K25">
        <v>736.48599999999999</v>
      </c>
      <c r="L25">
        <v>217.57400000000001</v>
      </c>
      <c r="M25">
        <v>285.255</v>
      </c>
      <c r="N25">
        <v>486</v>
      </c>
      <c r="O25">
        <v>753</v>
      </c>
      <c r="P25">
        <v>1</v>
      </c>
      <c r="Q25">
        <v>30</v>
      </c>
      <c r="R25">
        <v>0</v>
      </c>
      <c r="S25">
        <v>0</v>
      </c>
      <c r="T25">
        <v>4.4390000000000001</v>
      </c>
      <c r="W25" s="1">
        <v>36150</v>
      </c>
      <c r="X25">
        <v>3.218</v>
      </c>
    </row>
    <row r="26" spans="1:32" x14ac:dyDescent="0.25">
      <c r="A26" s="1">
        <v>36112</v>
      </c>
      <c r="B26">
        <v>22</v>
      </c>
      <c r="C26">
        <v>5.4390000000000001</v>
      </c>
      <c r="D26">
        <v>6.3E-2</v>
      </c>
      <c r="E26">
        <v>2</v>
      </c>
      <c r="F26">
        <v>2</v>
      </c>
      <c r="G26">
        <v>2.8000000000000001E-2</v>
      </c>
      <c r="H26">
        <v>7.8559999999999999</v>
      </c>
      <c r="I26">
        <v>500627.766</v>
      </c>
      <c r="J26">
        <v>19952.208999999999</v>
      </c>
      <c r="K26">
        <v>736.66300000000001</v>
      </c>
      <c r="L26">
        <v>225.56</v>
      </c>
      <c r="M26">
        <v>281.31400000000002</v>
      </c>
      <c r="N26">
        <v>486</v>
      </c>
      <c r="O26">
        <v>753</v>
      </c>
      <c r="P26">
        <v>1</v>
      </c>
      <c r="Q26">
        <v>32.299999999999997</v>
      </c>
      <c r="R26">
        <v>0</v>
      </c>
      <c r="S26">
        <v>0</v>
      </c>
      <c r="T26">
        <v>4.4889999999999999</v>
      </c>
      <c r="W26" s="1">
        <v>36150</v>
      </c>
      <c r="X26">
        <v>3.4950000000000001</v>
      </c>
    </row>
    <row r="27" spans="1:32" x14ac:dyDescent="0.25">
      <c r="A27" s="1">
        <v>36113</v>
      </c>
      <c r="B27">
        <v>23</v>
      </c>
      <c r="C27">
        <v>5.6639999999999997</v>
      </c>
      <c r="D27">
        <v>7.5999999999999998E-2</v>
      </c>
      <c r="E27">
        <v>2</v>
      </c>
      <c r="F27">
        <v>2</v>
      </c>
      <c r="G27">
        <v>3.1E-2</v>
      </c>
      <c r="H27">
        <v>7.8559999999999999</v>
      </c>
      <c r="I27">
        <v>500627.766</v>
      </c>
      <c r="J27">
        <v>19952.208999999999</v>
      </c>
      <c r="K27">
        <v>765.64700000000005</v>
      </c>
      <c r="L27">
        <v>218.43299999999999</v>
      </c>
      <c r="M27">
        <v>277.84699999999998</v>
      </c>
      <c r="N27">
        <v>486</v>
      </c>
      <c r="O27">
        <v>753</v>
      </c>
      <c r="P27">
        <v>1</v>
      </c>
      <c r="Q27">
        <v>40.6</v>
      </c>
      <c r="R27">
        <v>0</v>
      </c>
      <c r="S27">
        <v>0</v>
      </c>
      <c r="T27">
        <v>4.5629999999999997</v>
      </c>
      <c r="W27" s="1">
        <v>36158</v>
      </c>
      <c r="X27">
        <v>3.0070000000000001</v>
      </c>
      <c r="Y27">
        <f>AVERAGE(X27:X29)</f>
        <v>3.079333333333333</v>
      </c>
      <c r="Z27">
        <f>_xlfn.STDEV.P(X27:X29)/SQRT(COUNT(X27:X29))</f>
        <v>8.6513111830048672E-2</v>
      </c>
      <c r="AA27">
        <f>CONFIDENCE(0.05,STDEV(X27:X29),COUNT(X27:X29))</f>
        <v>0.20767090437135663</v>
      </c>
    </row>
    <row r="28" spans="1:32" x14ac:dyDescent="0.25">
      <c r="A28" s="1">
        <v>36114</v>
      </c>
      <c r="B28">
        <v>24</v>
      </c>
      <c r="C28">
        <v>5.9960000000000004</v>
      </c>
      <c r="D28">
        <v>0.10100000000000001</v>
      </c>
      <c r="E28">
        <v>2</v>
      </c>
      <c r="F28">
        <v>2</v>
      </c>
      <c r="G28">
        <v>3.7999999999999999E-2</v>
      </c>
      <c r="H28">
        <v>7.8559999999999999</v>
      </c>
      <c r="I28">
        <v>500627.766</v>
      </c>
      <c r="J28">
        <v>19952.208999999999</v>
      </c>
      <c r="K28">
        <v>760.97699999999998</v>
      </c>
      <c r="L28">
        <v>230.76300000000001</v>
      </c>
      <c r="M28">
        <v>272.721</v>
      </c>
      <c r="N28">
        <v>486</v>
      </c>
      <c r="O28">
        <v>753</v>
      </c>
      <c r="P28">
        <v>1</v>
      </c>
      <c r="Q28">
        <v>50.9</v>
      </c>
      <c r="R28">
        <v>0</v>
      </c>
      <c r="S28">
        <v>0</v>
      </c>
      <c r="T28">
        <v>4.6360000000000001</v>
      </c>
      <c r="W28" s="1">
        <v>36158</v>
      </c>
      <c r="X28">
        <v>3.2879999999999998</v>
      </c>
    </row>
    <row r="29" spans="1:32" x14ac:dyDescent="0.25">
      <c r="A29" s="1">
        <v>36115</v>
      </c>
      <c r="B29">
        <v>25</v>
      </c>
      <c r="C29">
        <v>6.319</v>
      </c>
      <c r="D29">
        <v>0.124</v>
      </c>
      <c r="E29">
        <v>3</v>
      </c>
      <c r="F29">
        <v>2</v>
      </c>
      <c r="G29">
        <v>0.05</v>
      </c>
      <c r="H29">
        <v>7.8559999999999999</v>
      </c>
      <c r="I29">
        <v>500627.766</v>
      </c>
      <c r="J29">
        <v>19952.208999999999</v>
      </c>
      <c r="K29">
        <v>757.90700000000004</v>
      </c>
      <c r="L29">
        <v>227.23599999999999</v>
      </c>
      <c r="M29">
        <v>267.74</v>
      </c>
      <c r="N29">
        <v>486</v>
      </c>
      <c r="O29">
        <v>753</v>
      </c>
      <c r="P29">
        <v>1</v>
      </c>
      <c r="Q29">
        <v>64.400000000000006</v>
      </c>
      <c r="R29">
        <v>0</v>
      </c>
      <c r="S29">
        <v>0</v>
      </c>
      <c r="T29">
        <v>4.7039999999999997</v>
      </c>
      <c r="W29" s="1">
        <v>36158</v>
      </c>
      <c r="X29">
        <v>2.9430000000000001</v>
      </c>
    </row>
    <row r="30" spans="1:32" x14ac:dyDescent="0.25">
      <c r="A30" s="1">
        <v>36116</v>
      </c>
      <c r="B30">
        <v>26</v>
      </c>
      <c r="C30">
        <v>6.6239999999999997</v>
      </c>
      <c r="D30">
        <v>0.153</v>
      </c>
      <c r="E30">
        <v>3</v>
      </c>
      <c r="F30">
        <v>3</v>
      </c>
      <c r="G30">
        <v>6.2E-2</v>
      </c>
      <c r="H30">
        <v>7.8559999999999999</v>
      </c>
      <c r="I30">
        <v>500627.766</v>
      </c>
      <c r="J30">
        <v>19952.208999999999</v>
      </c>
      <c r="K30">
        <v>754.96699999999998</v>
      </c>
      <c r="L30">
        <v>231.524</v>
      </c>
      <c r="M30">
        <v>263.01900000000001</v>
      </c>
      <c r="N30">
        <v>486</v>
      </c>
      <c r="O30">
        <v>753</v>
      </c>
      <c r="P30">
        <v>1</v>
      </c>
      <c r="Q30">
        <v>78.5</v>
      </c>
      <c r="R30">
        <v>0</v>
      </c>
      <c r="S30">
        <v>0</v>
      </c>
      <c r="T30">
        <v>4.7670000000000003</v>
      </c>
      <c r="W30" s="1">
        <v>36174</v>
      </c>
      <c r="X30">
        <v>3.3690000000000002</v>
      </c>
      <c r="Y30">
        <f>AVERAGE(X30:X32)</f>
        <v>3.2646666666666668</v>
      </c>
      <c r="Z30">
        <f>_xlfn.STDEV.P(X30:X32)/SQRT(COUNT(X30:X32))</f>
        <v>4.2937508423633898E-2</v>
      </c>
      <c r="AA30">
        <f>CONFIDENCE(0.05,STDEV(X30:X32),COUNT(X30:X32))</f>
        <v>0.1030695927723142</v>
      </c>
    </row>
    <row r="31" spans="1:32" x14ac:dyDescent="0.25">
      <c r="A31" s="1">
        <v>36117</v>
      </c>
      <c r="B31">
        <v>27</v>
      </c>
      <c r="C31">
        <v>6.9050000000000002</v>
      </c>
      <c r="D31">
        <v>0.186</v>
      </c>
      <c r="E31">
        <v>3</v>
      </c>
      <c r="F31">
        <v>3</v>
      </c>
      <c r="G31">
        <v>7.5999999999999998E-2</v>
      </c>
      <c r="H31">
        <v>7.8559999999999999</v>
      </c>
      <c r="I31">
        <v>500627.766</v>
      </c>
      <c r="J31">
        <v>19952.208999999999</v>
      </c>
      <c r="K31">
        <v>752.29100000000005</v>
      </c>
      <c r="L31">
        <v>241.71799999999999</v>
      </c>
      <c r="M31">
        <v>258.69400000000002</v>
      </c>
      <c r="N31">
        <v>486</v>
      </c>
      <c r="O31">
        <v>753</v>
      </c>
      <c r="P31">
        <v>1</v>
      </c>
      <c r="Q31">
        <v>92.3</v>
      </c>
      <c r="R31">
        <v>0</v>
      </c>
      <c r="S31">
        <v>0</v>
      </c>
      <c r="T31">
        <v>4.8220000000000001</v>
      </c>
      <c r="W31" s="1">
        <v>36174</v>
      </c>
      <c r="X31">
        <v>3.2240000000000002</v>
      </c>
    </row>
    <row r="32" spans="1:32" x14ac:dyDescent="0.25">
      <c r="A32" s="1">
        <v>36118</v>
      </c>
      <c r="B32">
        <v>28</v>
      </c>
      <c r="C32">
        <v>7.15</v>
      </c>
      <c r="D32">
        <v>0.217</v>
      </c>
      <c r="E32">
        <v>4</v>
      </c>
      <c r="F32">
        <v>3</v>
      </c>
      <c r="G32">
        <v>9.2999999999999999E-2</v>
      </c>
      <c r="H32">
        <v>7.8559999999999999</v>
      </c>
      <c r="I32">
        <v>500627.766</v>
      </c>
      <c r="J32">
        <v>19952.208999999999</v>
      </c>
      <c r="K32">
        <v>755.89</v>
      </c>
      <c r="L32">
        <v>229.30199999999999</v>
      </c>
      <c r="M32">
        <v>254.91</v>
      </c>
      <c r="N32">
        <v>486</v>
      </c>
      <c r="O32">
        <v>753</v>
      </c>
      <c r="P32">
        <v>1</v>
      </c>
      <c r="Q32">
        <v>114.8</v>
      </c>
      <c r="R32">
        <v>0</v>
      </c>
      <c r="S32">
        <v>0</v>
      </c>
      <c r="T32">
        <v>4.8659999999999997</v>
      </c>
      <c r="W32" s="1">
        <v>36174</v>
      </c>
      <c r="X32">
        <v>3.2010000000000001</v>
      </c>
    </row>
    <row r="33" spans="1:27" x14ac:dyDescent="0.25">
      <c r="A33" s="1">
        <v>36119</v>
      </c>
      <c r="B33">
        <v>29</v>
      </c>
      <c r="C33">
        <v>7.3479999999999999</v>
      </c>
      <c r="D33">
        <v>0.245</v>
      </c>
      <c r="E33">
        <v>4</v>
      </c>
      <c r="F33">
        <v>4</v>
      </c>
      <c r="G33">
        <v>0.108</v>
      </c>
      <c r="H33">
        <v>7.8559999999999999</v>
      </c>
      <c r="I33">
        <v>500627.766</v>
      </c>
      <c r="J33">
        <v>19952.208999999999</v>
      </c>
      <c r="K33">
        <v>751.66700000000003</v>
      </c>
      <c r="L33">
        <v>216.03100000000001</v>
      </c>
      <c r="M33">
        <v>251.84399999999999</v>
      </c>
      <c r="N33">
        <v>486</v>
      </c>
      <c r="O33">
        <v>753</v>
      </c>
      <c r="P33">
        <v>1</v>
      </c>
      <c r="Q33">
        <v>139.4</v>
      </c>
      <c r="R33">
        <v>0</v>
      </c>
      <c r="S33">
        <v>0</v>
      </c>
      <c r="T33">
        <v>4.91</v>
      </c>
      <c r="W33" s="1">
        <v>36202</v>
      </c>
      <c r="X33">
        <v>1.9139999999999999</v>
      </c>
      <c r="Y33">
        <f>AVERAGE(X33:X35)</f>
        <v>1.9033333333333335</v>
      </c>
      <c r="Z33">
        <f>_xlfn.STDEV.P(X33:X35)/SQRT(COUNT(X33:X35))</f>
        <v>0.10050354701682408</v>
      </c>
      <c r="AA33">
        <f>CONFIDENCE(0.05,STDEV(X33:X35),COUNT(X33:X35))</f>
        <v>0.24125432619409778</v>
      </c>
    </row>
    <row r="34" spans="1:27" x14ac:dyDescent="0.25">
      <c r="A34" s="1">
        <v>36120</v>
      </c>
      <c r="B34">
        <v>30</v>
      </c>
      <c r="C34">
        <v>7.5449999999999999</v>
      </c>
      <c r="D34">
        <v>0.27400000000000002</v>
      </c>
      <c r="E34">
        <v>4</v>
      </c>
      <c r="F34">
        <v>4</v>
      </c>
      <c r="G34">
        <v>0.122</v>
      </c>
      <c r="H34">
        <v>7.8559999999999999</v>
      </c>
      <c r="I34">
        <v>500627.766</v>
      </c>
      <c r="J34">
        <v>19952.208999999999</v>
      </c>
      <c r="K34">
        <v>749.05200000000002</v>
      </c>
      <c r="L34">
        <v>198.87700000000001</v>
      </c>
      <c r="M34">
        <v>248.81399999999999</v>
      </c>
      <c r="N34">
        <v>486</v>
      </c>
      <c r="O34">
        <v>753</v>
      </c>
      <c r="P34">
        <v>1</v>
      </c>
      <c r="Q34">
        <v>171.6</v>
      </c>
      <c r="R34">
        <v>0</v>
      </c>
      <c r="S34">
        <v>0</v>
      </c>
      <c r="T34">
        <v>4.9589999999999996</v>
      </c>
      <c r="W34" s="1">
        <v>36202</v>
      </c>
      <c r="X34">
        <v>2.1110000000000002</v>
      </c>
    </row>
    <row r="35" spans="1:27" x14ac:dyDescent="0.25">
      <c r="A35" s="1">
        <v>36121</v>
      </c>
      <c r="B35">
        <v>31</v>
      </c>
      <c r="C35">
        <v>7.7629999999999999</v>
      </c>
      <c r="D35">
        <v>0.312</v>
      </c>
      <c r="E35">
        <v>4</v>
      </c>
      <c r="F35">
        <v>4</v>
      </c>
      <c r="G35">
        <v>0.13700000000000001</v>
      </c>
      <c r="H35">
        <v>7.8559999999999999</v>
      </c>
      <c r="I35">
        <v>500627.766</v>
      </c>
      <c r="J35">
        <v>19952.208999999999</v>
      </c>
      <c r="K35">
        <v>746.93299999999999</v>
      </c>
      <c r="L35">
        <v>198.37700000000001</v>
      </c>
      <c r="M35">
        <v>245.441</v>
      </c>
      <c r="N35">
        <v>486</v>
      </c>
      <c r="O35">
        <v>753</v>
      </c>
      <c r="P35">
        <v>1</v>
      </c>
      <c r="Q35">
        <v>197.8</v>
      </c>
      <c r="R35">
        <v>0</v>
      </c>
      <c r="S35">
        <v>0</v>
      </c>
      <c r="T35">
        <v>5</v>
      </c>
      <c r="W35" s="1">
        <v>36202</v>
      </c>
      <c r="X35">
        <v>1.6850000000000001</v>
      </c>
    </row>
    <row r="36" spans="1:27" x14ac:dyDescent="0.25">
      <c r="A36" s="1">
        <v>36122</v>
      </c>
      <c r="B36">
        <v>32</v>
      </c>
      <c r="C36">
        <v>8.0649999999999995</v>
      </c>
      <c r="D36">
        <v>0.372</v>
      </c>
      <c r="E36">
        <v>5</v>
      </c>
      <c r="F36">
        <v>4</v>
      </c>
      <c r="G36">
        <v>0.156</v>
      </c>
      <c r="H36">
        <v>7.8559999999999999</v>
      </c>
      <c r="I36">
        <v>500627.766</v>
      </c>
      <c r="J36">
        <v>19952.208999999999</v>
      </c>
      <c r="K36">
        <v>758.44100000000003</v>
      </c>
      <c r="L36">
        <v>197.31</v>
      </c>
      <c r="M36">
        <v>240.792</v>
      </c>
      <c r="N36">
        <v>486</v>
      </c>
      <c r="O36">
        <v>753</v>
      </c>
      <c r="P36">
        <v>1</v>
      </c>
      <c r="Q36">
        <v>240.6</v>
      </c>
      <c r="R36">
        <v>0</v>
      </c>
      <c r="S36">
        <v>0</v>
      </c>
      <c r="T36">
        <v>5.056</v>
      </c>
    </row>
    <row r="37" spans="1:27" x14ac:dyDescent="0.25">
      <c r="A37" s="1">
        <v>36123</v>
      </c>
      <c r="B37">
        <v>33</v>
      </c>
      <c r="C37">
        <v>8.359</v>
      </c>
      <c r="D37">
        <v>0.42099999999999999</v>
      </c>
      <c r="E37">
        <v>5</v>
      </c>
      <c r="F37">
        <v>5</v>
      </c>
      <c r="G37">
        <v>0.186</v>
      </c>
      <c r="H37">
        <v>7.8559999999999999</v>
      </c>
      <c r="I37">
        <v>500627.766</v>
      </c>
      <c r="J37">
        <v>19952.208999999999</v>
      </c>
      <c r="K37">
        <v>755.71</v>
      </c>
      <c r="L37">
        <v>204.209</v>
      </c>
      <c r="M37">
        <v>236.25399999999999</v>
      </c>
      <c r="N37">
        <v>486</v>
      </c>
      <c r="O37">
        <v>753</v>
      </c>
      <c r="P37">
        <v>1</v>
      </c>
      <c r="Q37">
        <v>265.10000000000002</v>
      </c>
      <c r="R37">
        <v>0</v>
      </c>
      <c r="S37">
        <v>0</v>
      </c>
      <c r="T37">
        <v>5.0970000000000004</v>
      </c>
    </row>
    <row r="38" spans="1:27" x14ac:dyDescent="0.25">
      <c r="A38" s="1">
        <v>36124</v>
      </c>
      <c r="B38">
        <v>34</v>
      </c>
      <c r="C38">
        <v>8.6669999999999998</v>
      </c>
      <c r="D38">
        <v>0.48699999999999999</v>
      </c>
      <c r="E38">
        <v>5</v>
      </c>
      <c r="F38">
        <v>5</v>
      </c>
      <c r="G38">
        <v>0.21099999999999999</v>
      </c>
      <c r="H38">
        <v>7.8559999999999999</v>
      </c>
      <c r="I38">
        <v>500627.766</v>
      </c>
      <c r="J38">
        <v>19952.208999999999</v>
      </c>
      <c r="K38">
        <v>794.69</v>
      </c>
      <c r="L38">
        <v>211.38</v>
      </c>
      <c r="M38">
        <v>231.494</v>
      </c>
      <c r="N38">
        <v>486</v>
      </c>
      <c r="O38">
        <v>753</v>
      </c>
      <c r="P38">
        <v>1</v>
      </c>
      <c r="Q38">
        <v>299.5</v>
      </c>
      <c r="R38">
        <v>0</v>
      </c>
      <c r="S38">
        <v>0</v>
      </c>
      <c r="T38">
        <v>5.1310000000000002</v>
      </c>
    </row>
    <row r="39" spans="1:27" x14ac:dyDescent="0.25">
      <c r="A39" s="1">
        <v>36125</v>
      </c>
      <c r="B39">
        <v>35</v>
      </c>
      <c r="C39">
        <v>8.9139999999999997</v>
      </c>
      <c r="D39">
        <v>0.55900000000000005</v>
      </c>
      <c r="E39">
        <v>5</v>
      </c>
      <c r="F39">
        <v>5</v>
      </c>
      <c r="G39">
        <v>0.24399999999999999</v>
      </c>
      <c r="H39">
        <v>7.8559999999999999</v>
      </c>
      <c r="I39">
        <v>500627.766</v>
      </c>
      <c r="J39">
        <v>19952.208999999999</v>
      </c>
      <c r="K39">
        <v>792.82399999999996</v>
      </c>
      <c r="L39">
        <v>206.202</v>
      </c>
      <c r="M39">
        <v>227.67699999999999</v>
      </c>
      <c r="N39">
        <v>486</v>
      </c>
      <c r="O39">
        <v>753</v>
      </c>
      <c r="P39">
        <v>1</v>
      </c>
      <c r="Q39">
        <v>358.7</v>
      </c>
      <c r="R39">
        <v>0</v>
      </c>
      <c r="S39">
        <v>0</v>
      </c>
      <c r="T39">
        <v>5.165</v>
      </c>
    </row>
    <row r="40" spans="1:27" x14ac:dyDescent="0.25">
      <c r="A40" s="1">
        <v>36126</v>
      </c>
      <c r="B40">
        <v>36</v>
      </c>
      <c r="C40">
        <v>9.1660000000000004</v>
      </c>
      <c r="D40">
        <v>0.63500000000000001</v>
      </c>
      <c r="E40">
        <v>6</v>
      </c>
      <c r="F40">
        <v>5</v>
      </c>
      <c r="G40">
        <v>0.28000000000000003</v>
      </c>
      <c r="H40">
        <v>7.8559999999999999</v>
      </c>
      <c r="I40">
        <v>500627.766</v>
      </c>
      <c r="J40">
        <v>19952.208999999999</v>
      </c>
      <c r="K40">
        <v>781.29100000000005</v>
      </c>
      <c r="L40">
        <v>200.11199999999999</v>
      </c>
      <c r="M40">
        <v>223.786</v>
      </c>
      <c r="N40">
        <v>486</v>
      </c>
      <c r="O40">
        <v>753</v>
      </c>
      <c r="P40">
        <v>1</v>
      </c>
      <c r="Q40">
        <v>426.6</v>
      </c>
      <c r="R40">
        <v>0</v>
      </c>
      <c r="S40">
        <v>0</v>
      </c>
      <c r="T40">
        <v>5.194</v>
      </c>
    </row>
    <row r="41" spans="1:27" x14ac:dyDescent="0.25">
      <c r="A41" s="1">
        <v>36127</v>
      </c>
      <c r="B41">
        <v>37</v>
      </c>
      <c r="C41">
        <v>9.3849999999999998</v>
      </c>
      <c r="D41">
        <v>0.70399999999999996</v>
      </c>
      <c r="E41">
        <v>6</v>
      </c>
      <c r="F41">
        <v>6</v>
      </c>
      <c r="G41">
        <v>0.317</v>
      </c>
      <c r="H41">
        <v>7.8559999999999999</v>
      </c>
      <c r="I41">
        <v>500627.766</v>
      </c>
      <c r="J41">
        <v>19952.208999999999</v>
      </c>
      <c r="K41">
        <v>770.98599999999999</v>
      </c>
      <c r="L41">
        <v>196.90100000000001</v>
      </c>
      <c r="M41">
        <v>220.417</v>
      </c>
      <c r="N41">
        <v>486</v>
      </c>
      <c r="O41">
        <v>753</v>
      </c>
      <c r="P41">
        <v>1</v>
      </c>
      <c r="Q41">
        <v>487.4</v>
      </c>
      <c r="R41">
        <v>0</v>
      </c>
      <c r="S41">
        <v>0</v>
      </c>
      <c r="T41">
        <v>5.2350000000000003</v>
      </c>
    </row>
    <row r="42" spans="1:27" x14ac:dyDescent="0.25">
      <c r="A42" s="1">
        <v>36128</v>
      </c>
      <c r="B42">
        <v>38</v>
      </c>
      <c r="C42">
        <v>9.6850000000000005</v>
      </c>
      <c r="D42">
        <v>0.80700000000000005</v>
      </c>
      <c r="E42">
        <v>6</v>
      </c>
      <c r="F42">
        <v>6</v>
      </c>
      <c r="G42">
        <v>0.35199999999999998</v>
      </c>
      <c r="H42">
        <v>7.8559999999999999</v>
      </c>
      <c r="I42">
        <v>500627.766</v>
      </c>
      <c r="J42">
        <v>19952.208999999999</v>
      </c>
      <c r="K42">
        <v>785.35</v>
      </c>
      <c r="L42">
        <v>194.74199999999999</v>
      </c>
      <c r="M42">
        <v>215.779</v>
      </c>
      <c r="N42">
        <v>486</v>
      </c>
      <c r="O42">
        <v>753</v>
      </c>
      <c r="P42">
        <v>1</v>
      </c>
      <c r="Q42">
        <v>574.20000000000005</v>
      </c>
      <c r="R42">
        <v>0</v>
      </c>
      <c r="S42">
        <v>0</v>
      </c>
      <c r="T42">
        <v>5.2720000000000002</v>
      </c>
    </row>
    <row r="43" spans="1:27" x14ac:dyDescent="0.25">
      <c r="A43" s="1">
        <v>36129</v>
      </c>
      <c r="B43">
        <v>39</v>
      </c>
      <c r="C43">
        <v>9.9559999999999995</v>
      </c>
      <c r="D43">
        <v>0.92100000000000004</v>
      </c>
      <c r="E43">
        <v>6</v>
      </c>
      <c r="F43">
        <v>6</v>
      </c>
      <c r="G43">
        <v>0.40400000000000003</v>
      </c>
      <c r="H43">
        <v>7.8559999999999999</v>
      </c>
      <c r="I43">
        <v>500627.766</v>
      </c>
      <c r="J43">
        <v>19952.208999999999</v>
      </c>
      <c r="K43">
        <v>773.39099999999996</v>
      </c>
      <c r="L43">
        <v>188.541</v>
      </c>
      <c r="M43">
        <v>211.59299999999999</v>
      </c>
      <c r="N43">
        <v>486</v>
      </c>
      <c r="O43">
        <v>753</v>
      </c>
      <c r="P43">
        <v>1</v>
      </c>
      <c r="Q43">
        <v>690.1</v>
      </c>
      <c r="R43">
        <v>0</v>
      </c>
      <c r="S43">
        <v>0</v>
      </c>
      <c r="T43">
        <v>5.3120000000000003</v>
      </c>
    </row>
    <row r="44" spans="1:27" x14ac:dyDescent="0.25">
      <c r="A44" s="1">
        <v>36130</v>
      </c>
      <c r="B44">
        <v>40</v>
      </c>
      <c r="C44">
        <v>10.256</v>
      </c>
      <c r="D44">
        <v>1.05</v>
      </c>
      <c r="E44">
        <v>6</v>
      </c>
      <c r="F44">
        <v>6</v>
      </c>
      <c r="G44">
        <v>0.46100000000000002</v>
      </c>
      <c r="H44">
        <v>7.8559999999999999</v>
      </c>
      <c r="I44">
        <v>500627.766</v>
      </c>
      <c r="J44">
        <v>19952.208999999999</v>
      </c>
      <c r="K44">
        <v>764.38</v>
      </c>
      <c r="L44">
        <v>190.75700000000001</v>
      </c>
      <c r="M44">
        <v>206.964</v>
      </c>
      <c r="N44">
        <v>486</v>
      </c>
      <c r="O44">
        <v>753</v>
      </c>
      <c r="P44">
        <v>1</v>
      </c>
      <c r="Q44">
        <v>788.4</v>
      </c>
      <c r="R44">
        <v>0</v>
      </c>
      <c r="S44">
        <v>0</v>
      </c>
      <c r="T44">
        <v>5.343</v>
      </c>
    </row>
    <row r="45" spans="1:27" x14ac:dyDescent="0.25">
      <c r="A45" s="1">
        <v>36131</v>
      </c>
      <c r="B45">
        <v>41</v>
      </c>
      <c r="C45">
        <v>10.481999999999999</v>
      </c>
      <c r="D45">
        <v>1.1459999999999999</v>
      </c>
      <c r="E45">
        <v>6</v>
      </c>
      <c r="F45">
        <v>6</v>
      </c>
      <c r="G45">
        <v>0.52500000000000002</v>
      </c>
      <c r="H45">
        <v>7.8559999999999999</v>
      </c>
      <c r="I45">
        <v>500627.766</v>
      </c>
      <c r="J45">
        <v>19952.208999999999</v>
      </c>
      <c r="K45">
        <v>756.45399999999995</v>
      </c>
      <c r="L45">
        <v>181.56299999999999</v>
      </c>
      <c r="M45">
        <v>203.48</v>
      </c>
      <c r="N45">
        <v>486</v>
      </c>
      <c r="O45">
        <v>753</v>
      </c>
      <c r="P45">
        <v>1</v>
      </c>
      <c r="Q45">
        <v>920.6</v>
      </c>
      <c r="R45">
        <v>0</v>
      </c>
      <c r="S45">
        <v>0</v>
      </c>
      <c r="T45">
        <v>5.3760000000000003</v>
      </c>
    </row>
    <row r="46" spans="1:27" x14ac:dyDescent="0.25">
      <c r="A46" s="1">
        <v>36132</v>
      </c>
      <c r="B46">
        <v>42</v>
      </c>
      <c r="C46">
        <v>10.731</v>
      </c>
      <c r="D46">
        <v>1.264</v>
      </c>
      <c r="E46">
        <v>6</v>
      </c>
      <c r="F46">
        <v>6</v>
      </c>
      <c r="G46">
        <v>0.57299999999999995</v>
      </c>
      <c r="H46">
        <v>7.8559999999999999</v>
      </c>
      <c r="I46">
        <v>500627.766</v>
      </c>
      <c r="J46">
        <v>19952.208999999999</v>
      </c>
      <c r="K46">
        <v>748.04600000000005</v>
      </c>
      <c r="L46">
        <v>175.50700000000001</v>
      </c>
      <c r="M46">
        <v>199.642</v>
      </c>
      <c r="N46">
        <v>486</v>
      </c>
      <c r="O46">
        <v>753</v>
      </c>
      <c r="P46">
        <v>1</v>
      </c>
      <c r="Q46">
        <v>1068</v>
      </c>
      <c r="R46">
        <v>0</v>
      </c>
      <c r="S46">
        <v>0</v>
      </c>
      <c r="T46">
        <v>5.4130000000000003</v>
      </c>
    </row>
    <row r="47" spans="1:27" x14ac:dyDescent="0.25">
      <c r="A47" s="1">
        <v>36133</v>
      </c>
      <c r="B47">
        <v>43</v>
      </c>
      <c r="C47">
        <v>11</v>
      </c>
      <c r="D47">
        <v>1.409</v>
      </c>
      <c r="E47">
        <v>6</v>
      </c>
      <c r="F47">
        <v>6</v>
      </c>
      <c r="G47">
        <v>0.63200000000000001</v>
      </c>
      <c r="H47">
        <v>7.8559999999999999</v>
      </c>
      <c r="I47">
        <v>500627.766</v>
      </c>
      <c r="J47">
        <v>19952.208999999999</v>
      </c>
      <c r="K47">
        <v>739.73500000000001</v>
      </c>
      <c r="L47">
        <v>174.869</v>
      </c>
      <c r="M47">
        <v>195.47900000000001</v>
      </c>
      <c r="N47">
        <v>486</v>
      </c>
      <c r="O47">
        <v>753</v>
      </c>
      <c r="P47">
        <v>1</v>
      </c>
      <c r="Q47">
        <v>1212.3</v>
      </c>
      <c r="R47">
        <v>0</v>
      </c>
      <c r="S47">
        <v>0</v>
      </c>
      <c r="T47">
        <v>5.4489999999999998</v>
      </c>
    </row>
    <row r="48" spans="1:27" x14ac:dyDescent="0.25">
      <c r="A48" s="1">
        <v>36134</v>
      </c>
      <c r="B48">
        <v>44</v>
      </c>
      <c r="C48">
        <v>11.268000000000001</v>
      </c>
      <c r="D48">
        <v>1.5529999999999999</v>
      </c>
      <c r="E48">
        <v>6</v>
      </c>
      <c r="F48">
        <v>6</v>
      </c>
      <c r="G48">
        <v>0.70399999999999996</v>
      </c>
      <c r="H48">
        <v>7.8559999999999999</v>
      </c>
      <c r="I48">
        <v>500627.766</v>
      </c>
      <c r="J48">
        <v>19952.208999999999</v>
      </c>
      <c r="K48">
        <v>734.12900000000002</v>
      </c>
      <c r="L48">
        <v>175.489</v>
      </c>
      <c r="M48">
        <v>191.34200000000001</v>
      </c>
      <c r="N48">
        <v>486</v>
      </c>
      <c r="O48">
        <v>753</v>
      </c>
      <c r="P48">
        <v>1</v>
      </c>
      <c r="Q48">
        <v>1350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1.7250000000000001</v>
      </c>
      <c r="E49">
        <v>6</v>
      </c>
      <c r="F49">
        <v>6</v>
      </c>
      <c r="G49">
        <v>0.77700000000000002</v>
      </c>
      <c r="H49">
        <v>7.8559999999999999</v>
      </c>
      <c r="I49">
        <v>500627.766</v>
      </c>
      <c r="J49">
        <v>19952.208999999999</v>
      </c>
      <c r="K49">
        <v>728.75099999999998</v>
      </c>
      <c r="L49">
        <v>175.65199999999999</v>
      </c>
      <c r="M49">
        <v>186.46700000000001</v>
      </c>
      <c r="N49">
        <v>486</v>
      </c>
      <c r="O49">
        <v>753</v>
      </c>
      <c r="P49">
        <v>1</v>
      </c>
      <c r="Q49">
        <v>1520.8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1.915</v>
      </c>
      <c r="E50">
        <v>6</v>
      </c>
      <c r="F50">
        <v>6</v>
      </c>
      <c r="G50">
        <v>0.86299999999999999</v>
      </c>
      <c r="H50">
        <v>7.8559999999999999</v>
      </c>
      <c r="I50">
        <v>500627.766</v>
      </c>
      <c r="J50">
        <v>19952.208999999999</v>
      </c>
      <c r="K50">
        <v>723.09100000000001</v>
      </c>
      <c r="L50">
        <v>176.88800000000001</v>
      </c>
      <c r="M50">
        <v>181.62100000000001</v>
      </c>
      <c r="N50">
        <v>486</v>
      </c>
      <c r="O50">
        <v>753</v>
      </c>
      <c r="P50">
        <v>1</v>
      </c>
      <c r="Q50">
        <v>1702.4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2.0619999999999998</v>
      </c>
      <c r="E51">
        <v>5.7</v>
      </c>
      <c r="F51">
        <v>6</v>
      </c>
      <c r="G51">
        <v>0.95799999999999996</v>
      </c>
      <c r="H51">
        <v>7.8559999999999999</v>
      </c>
      <c r="I51">
        <v>500627.766</v>
      </c>
      <c r="J51">
        <v>19952.208999999999</v>
      </c>
      <c r="K51">
        <v>719.54200000000003</v>
      </c>
      <c r="L51">
        <v>176.767</v>
      </c>
      <c r="M51">
        <v>176.67699999999999</v>
      </c>
      <c r="N51">
        <v>486</v>
      </c>
      <c r="O51">
        <v>753</v>
      </c>
      <c r="P51">
        <v>1</v>
      </c>
      <c r="Q51">
        <v>1857.5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2.246</v>
      </c>
      <c r="E52">
        <v>5.4</v>
      </c>
      <c r="F52">
        <v>6</v>
      </c>
      <c r="G52">
        <v>1.0309999999999999</v>
      </c>
      <c r="H52">
        <v>7.8559999999999999</v>
      </c>
      <c r="I52">
        <v>500627.766</v>
      </c>
      <c r="J52">
        <v>19952.208999999999</v>
      </c>
      <c r="K52">
        <v>714.96199999999999</v>
      </c>
      <c r="L52">
        <v>176.43700000000001</v>
      </c>
      <c r="M52">
        <v>171.25</v>
      </c>
      <c r="N52">
        <v>486</v>
      </c>
      <c r="O52">
        <v>753</v>
      </c>
      <c r="P52">
        <v>1</v>
      </c>
      <c r="Q52">
        <v>2059.4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2.4009999999999998</v>
      </c>
      <c r="E53">
        <v>5.0999999999999996</v>
      </c>
      <c r="F53">
        <v>6</v>
      </c>
      <c r="G53">
        <v>1.123</v>
      </c>
      <c r="H53">
        <v>7.8559999999999999</v>
      </c>
      <c r="I53">
        <v>500627.766</v>
      </c>
      <c r="J53">
        <v>19952.208999999999</v>
      </c>
      <c r="K53">
        <v>711.26</v>
      </c>
      <c r="L53">
        <v>175.98699999999999</v>
      </c>
      <c r="M53">
        <v>166.40299999999999</v>
      </c>
      <c r="N53">
        <v>486</v>
      </c>
      <c r="O53">
        <v>753</v>
      </c>
      <c r="P53">
        <v>1</v>
      </c>
      <c r="Q53">
        <v>2237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2.528</v>
      </c>
      <c r="E54">
        <v>5</v>
      </c>
      <c r="F54">
        <v>6</v>
      </c>
      <c r="G54">
        <v>1.2010000000000001</v>
      </c>
      <c r="H54">
        <v>7.8559999999999999</v>
      </c>
      <c r="I54">
        <v>500627.766</v>
      </c>
      <c r="J54">
        <v>19952.208999999999</v>
      </c>
      <c r="K54">
        <v>708.55100000000004</v>
      </c>
      <c r="L54">
        <v>175.64</v>
      </c>
      <c r="M54">
        <v>161.43600000000001</v>
      </c>
      <c r="N54">
        <v>486</v>
      </c>
      <c r="O54">
        <v>753</v>
      </c>
      <c r="P54">
        <v>1</v>
      </c>
      <c r="Q54">
        <v>2386.6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2.637</v>
      </c>
      <c r="E55">
        <v>4.7</v>
      </c>
      <c r="F55">
        <v>6</v>
      </c>
      <c r="G55">
        <v>1.264</v>
      </c>
      <c r="H55">
        <v>7.8559999999999999</v>
      </c>
      <c r="I55">
        <v>500627.766</v>
      </c>
      <c r="J55">
        <v>19952.208999999999</v>
      </c>
      <c r="K55">
        <v>704.96600000000001</v>
      </c>
      <c r="L55">
        <v>171.952</v>
      </c>
      <c r="M55">
        <v>156.58699999999999</v>
      </c>
      <c r="N55">
        <v>486</v>
      </c>
      <c r="O55">
        <v>753</v>
      </c>
      <c r="P55">
        <v>1</v>
      </c>
      <c r="Q55">
        <v>2579.3000000000002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2.7290000000000001</v>
      </c>
      <c r="E56">
        <v>4.4000000000000004</v>
      </c>
      <c r="F56">
        <v>6</v>
      </c>
      <c r="G56">
        <v>1.3180000000000001</v>
      </c>
      <c r="H56">
        <v>7.8559999999999999</v>
      </c>
      <c r="I56">
        <v>500627.766</v>
      </c>
      <c r="J56">
        <v>19952.208999999999</v>
      </c>
      <c r="K56">
        <v>701.67</v>
      </c>
      <c r="L56">
        <v>169.137</v>
      </c>
      <c r="M56">
        <v>152.05500000000001</v>
      </c>
      <c r="N56">
        <v>486</v>
      </c>
      <c r="O56">
        <v>753</v>
      </c>
      <c r="P56">
        <v>1</v>
      </c>
      <c r="Q56">
        <v>2747.7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2.8980000000000001</v>
      </c>
      <c r="E57">
        <v>4.4000000000000004</v>
      </c>
      <c r="F57">
        <v>6</v>
      </c>
      <c r="G57">
        <v>1.365</v>
      </c>
      <c r="H57">
        <v>7.8559999999999999</v>
      </c>
      <c r="I57">
        <v>500627.766</v>
      </c>
      <c r="J57">
        <v>19952.208999999999</v>
      </c>
      <c r="K57">
        <v>696.08399999999995</v>
      </c>
      <c r="L57">
        <v>167.946</v>
      </c>
      <c r="M57">
        <v>152.05500000000001</v>
      </c>
      <c r="N57">
        <v>486</v>
      </c>
      <c r="O57">
        <v>753</v>
      </c>
      <c r="P57">
        <v>1</v>
      </c>
      <c r="Q57">
        <v>2988.2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3.056</v>
      </c>
      <c r="E58">
        <v>4.4000000000000004</v>
      </c>
      <c r="F58">
        <v>6</v>
      </c>
      <c r="G58">
        <v>1.4490000000000001</v>
      </c>
      <c r="H58">
        <v>7.8559999999999999</v>
      </c>
      <c r="I58">
        <v>500627.766</v>
      </c>
      <c r="J58">
        <v>19952.208999999999</v>
      </c>
      <c r="K58">
        <v>690.39</v>
      </c>
      <c r="L58">
        <v>167.27600000000001</v>
      </c>
      <c r="M58">
        <v>152.05500000000001</v>
      </c>
      <c r="N58">
        <v>486</v>
      </c>
      <c r="O58">
        <v>753</v>
      </c>
      <c r="P58">
        <v>1</v>
      </c>
      <c r="Q58">
        <v>3215.4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3.2109999999999999</v>
      </c>
      <c r="E59">
        <v>4.4000000000000004</v>
      </c>
      <c r="F59">
        <v>6</v>
      </c>
      <c r="G59">
        <v>1.528</v>
      </c>
      <c r="H59">
        <v>7.8559999999999999</v>
      </c>
      <c r="I59">
        <v>500627.766</v>
      </c>
      <c r="J59">
        <v>19952.208999999999</v>
      </c>
      <c r="K59">
        <v>738.81</v>
      </c>
      <c r="L59">
        <v>166.04599999999999</v>
      </c>
      <c r="M59">
        <v>152.05500000000001</v>
      </c>
      <c r="N59">
        <v>486</v>
      </c>
      <c r="O59">
        <v>753</v>
      </c>
      <c r="P59">
        <v>1</v>
      </c>
      <c r="Q59">
        <v>3468.3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3.3540000000000001</v>
      </c>
      <c r="E60">
        <v>4.4000000000000004</v>
      </c>
      <c r="F60">
        <v>6</v>
      </c>
      <c r="G60">
        <v>1.6060000000000001</v>
      </c>
      <c r="H60">
        <v>7.8559999999999999</v>
      </c>
      <c r="I60">
        <v>500627.766</v>
      </c>
      <c r="J60">
        <v>19952.208999999999</v>
      </c>
      <c r="K60">
        <v>739.45799999999997</v>
      </c>
      <c r="L60">
        <v>165.29400000000001</v>
      </c>
      <c r="M60">
        <v>152.05500000000001</v>
      </c>
      <c r="N60">
        <v>486</v>
      </c>
      <c r="O60">
        <v>753</v>
      </c>
      <c r="P60">
        <v>1</v>
      </c>
      <c r="Q60">
        <v>3704.3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3.44</v>
      </c>
      <c r="E61">
        <v>4.4000000000000004</v>
      </c>
      <c r="F61">
        <v>6</v>
      </c>
      <c r="G61">
        <v>1.677</v>
      </c>
      <c r="H61">
        <v>7.8559999999999999</v>
      </c>
      <c r="I61">
        <v>500627.766</v>
      </c>
      <c r="J61">
        <v>19952.208999999999</v>
      </c>
      <c r="K61">
        <v>736.15599999999995</v>
      </c>
      <c r="L61">
        <v>164.874</v>
      </c>
      <c r="M61">
        <v>152.05500000000001</v>
      </c>
      <c r="N61">
        <v>486</v>
      </c>
      <c r="O61">
        <v>753</v>
      </c>
      <c r="P61">
        <v>1</v>
      </c>
      <c r="Q61">
        <v>3853.8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3.5470000000000002</v>
      </c>
      <c r="E62">
        <v>4.4000000000000004</v>
      </c>
      <c r="F62">
        <v>6</v>
      </c>
      <c r="G62">
        <v>1.72</v>
      </c>
      <c r="H62">
        <v>7.8559999999999999</v>
      </c>
      <c r="I62">
        <v>500627.766</v>
      </c>
      <c r="J62">
        <v>19952.208999999999</v>
      </c>
      <c r="K62">
        <v>749.77700000000004</v>
      </c>
      <c r="L62">
        <v>164.226</v>
      </c>
      <c r="M62">
        <v>152.05500000000001</v>
      </c>
      <c r="N62">
        <v>486</v>
      </c>
      <c r="O62">
        <v>753</v>
      </c>
      <c r="P62">
        <v>1</v>
      </c>
      <c r="Q62">
        <v>4056.3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3.6360000000000001</v>
      </c>
      <c r="E63">
        <v>4.4000000000000004</v>
      </c>
      <c r="F63">
        <v>6</v>
      </c>
      <c r="G63">
        <v>1.774</v>
      </c>
      <c r="H63">
        <v>7.8559999999999999</v>
      </c>
      <c r="I63">
        <v>500627.766</v>
      </c>
      <c r="J63">
        <v>19952.208999999999</v>
      </c>
      <c r="K63">
        <v>768.35400000000004</v>
      </c>
      <c r="L63">
        <v>162.62899999999999</v>
      </c>
      <c r="M63">
        <v>152.05500000000001</v>
      </c>
      <c r="N63">
        <v>486</v>
      </c>
      <c r="O63">
        <v>753</v>
      </c>
      <c r="P63">
        <v>1</v>
      </c>
      <c r="Q63">
        <v>4264.7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3.7349999999999999</v>
      </c>
      <c r="E64">
        <v>4.4000000000000004</v>
      </c>
      <c r="F64">
        <v>6</v>
      </c>
      <c r="G64">
        <v>1.8180000000000001</v>
      </c>
      <c r="H64">
        <v>7.8559999999999999</v>
      </c>
      <c r="I64">
        <v>500627.766</v>
      </c>
      <c r="J64">
        <v>19952.208999999999</v>
      </c>
      <c r="K64">
        <v>777.68499999999995</v>
      </c>
      <c r="L64">
        <v>162.267</v>
      </c>
      <c r="M64">
        <v>152.05500000000001</v>
      </c>
      <c r="N64">
        <v>486</v>
      </c>
      <c r="O64">
        <v>753</v>
      </c>
      <c r="P64">
        <v>1</v>
      </c>
      <c r="Q64">
        <v>4446.2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3.823</v>
      </c>
      <c r="E65">
        <v>4.4000000000000004</v>
      </c>
      <c r="F65">
        <v>6</v>
      </c>
      <c r="G65">
        <v>1.867</v>
      </c>
      <c r="H65">
        <v>7.8559999999999999</v>
      </c>
      <c r="I65">
        <v>500627.766</v>
      </c>
      <c r="J65">
        <v>19952.208999999999</v>
      </c>
      <c r="K65">
        <v>772.55899999999997</v>
      </c>
      <c r="L65">
        <v>161.13</v>
      </c>
      <c r="M65">
        <v>152.05500000000001</v>
      </c>
      <c r="N65">
        <v>486</v>
      </c>
      <c r="O65">
        <v>753</v>
      </c>
      <c r="P65">
        <v>1</v>
      </c>
      <c r="Q65">
        <v>4642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3.8969999999999998</v>
      </c>
      <c r="E66">
        <v>4.4000000000000004</v>
      </c>
      <c r="F66">
        <v>6</v>
      </c>
      <c r="G66">
        <v>1.9119999999999999</v>
      </c>
      <c r="H66">
        <v>7.8559999999999999</v>
      </c>
      <c r="I66">
        <v>500627.766</v>
      </c>
      <c r="J66">
        <v>19952.208999999999</v>
      </c>
      <c r="K66">
        <v>765.75400000000002</v>
      </c>
      <c r="L66">
        <v>159.47499999999999</v>
      </c>
      <c r="M66">
        <v>152.05500000000001</v>
      </c>
      <c r="N66">
        <v>486</v>
      </c>
      <c r="O66">
        <v>753</v>
      </c>
      <c r="P66">
        <v>1</v>
      </c>
      <c r="Q66">
        <v>4838.1000000000004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3.9550000000000001</v>
      </c>
      <c r="E67">
        <v>4.4000000000000004</v>
      </c>
      <c r="F67">
        <v>6</v>
      </c>
      <c r="G67">
        <v>1.9490000000000001</v>
      </c>
      <c r="H67">
        <v>7.8559999999999999</v>
      </c>
      <c r="I67">
        <v>500627.766</v>
      </c>
      <c r="J67">
        <v>19952.208999999999</v>
      </c>
      <c r="K67">
        <v>761.55799999999999</v>
      </c>
      <c r="L67">
        <v>157.25</v>
      </c>
      <c r="M67">
        <v>152.05500000000001</v>
      </c>
      <c r="N67">
        <v>486</v>
      </c>
      <c r="O67">
        <v>753</v>
      </c>
      <c r="P67">
        <v>1</v>
      </c>
      <c r="Q67">
        <v>5034.1000000000004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3.9990000000000001</v>
      </c>
      <c r="E68">
        <v>4.4000000000000004</v>
      </c>
      <c r="F68">
        <v>6</v>
      </c>
      <c r="G68">
        <v>1.9770000000000001</v>
      </c>
      <c r="H68">
        <v>7.8559999999999999</v>
      </c>
      <c r="I68">
        <v>500627.766</v>
      </c>
      <c r="J68">
        <v>19952.208999999999</v>
      </c>
      <c r="K68">
        <v>767.18499999999995</v>
      </c>
      <c r="L68">
        <v>159.02600000000001</v>
      </c>
      <c r="M68">
        <v>152.05500000000001</v>
      </c>
      <c r="N68">
        <v>486</v>
      </c>
      <c r="O68">
        <v>753</v>
      </c>
      <c r="P68">
        <v>1</v>
      </c>
      <c r="Q68">
        <v>5262.2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3.9990000000000001</v>
      </c>
      <c r="E69">
        <v>4.4000000000000004</v>
      </c>
      <c r="F69">
        <v>6</v>
      </c>
      <c r="G69">
        <v>2</v>
      </c>
      <c r="H69">
        <v>7.8559999999999999</v>
      </c>
      <c r="I69">
        <v>500627.766</v>
      </c>
      <c r="J69">
        <v>19952.208999999999</v>
      </c>
      <c r="K69">
        <v>757.32399999999996</v>
      </c>
      <c r="L69">
        <v>159.02600000000001</v>
      </c>
      <c r="M69">
        <v>152.05500000000001</v>
      </c>
      <c r="N69">
        <v>486</v>
      </c>
      <c r="O69">
        <v>753</v>
      </c>
      <c r="P69">
        <v>1</v>
      </c>
      <c r="Q69">
        <v>5497.7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3.9990000000000001</v>
      </c>
      <c r="E70">
        <v>4.4000000000000004</v>
      </c>
      <c r="F70">
        <v>6</v>
      </c>
      <c r="G70">
        <v>2</v>
      </c>
      <c r="H70">
        <v>7.8559999999999999</v>
      </c>
      <c r="I70">
        <v>500627.766</v>
      </c>
      <c r="J70">
        <v>19952.208999999999</v>
      </c>
      <c r="K70">
        <v>742.94799999999998</v>
      </c>
      <c r="L70">
        <v>159.02600000000001</v>
      </c>
      <c r="M70">
        <v>152.05500000000001</v>
      </c>
      <c r="N70">
        <v>486</v>
      </c>
      <c r="O70">
        <v>753</v>
      </c>
      <c r="P70">
        <v>1</v>
      </c>
      <c r="Q70">
        <v>5767.5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3.9990000000000001</v>
      </c>
      <c r="E71">
        <v>4.4000000000000004</v>
      </c>
      <c r="F71">
        <v>6</v>
      </c>
      <c r="G71">
        <v>2</v>
      </c>
      <c r="H71">
        <v>7.8559999999999999</v>
      </c>
      <c r="I71">
        <v>500627.766</v>
      </c>
      <c r="J71">
        <v>19952.208999999999</v>
      </c>
      <c r="K71">
        <v>731.35</v>
      </c>
      <c r="L71">
        <v>159.02600000000001</v>
      </c>
      <c r="M71">
        <v>152.05500000000001</v>
      </c>
      <c r="N71">
        <v>486</v>
      </c>
      <c r="O71">
        <v>753</v>
      </c>
      <c r="P71">
        <v>1</v>
      </c>
      <c r="Q71">
        <v>6041.4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3.9990000000000001</v>
      </c>
      <c r="E72">
        <v>4.4000000000000004</v>
      </c>
      <c r="F72">
        <v>6</v>
      </c>
      <c r="G72">
        <v>2</v>
      </c>
      <c r="H72">
        <v>7.8559999999999999</v>
      </c>
      <c r="I72">
        <v>500627.766</v>
      </c>
      <c r="J72">
        <v>19952.208999999999</v>
      </c>
      <c r="K72">
        <v>726.17100000000005</v>
      </c>
      <c r="L72">
        <v>159.02600000000001</v>
      </c>
      <c r="M72">
        <v>152.05500000000001</v>
      </c>
      <c r="N72">
        <v>486</v>
      </c>
      <c r="O72">
        <v>753</v>
      </c>
      <c r="P72">
        <v>1</v>
      </c>
      <c r="Q72">
        <v>6243.8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3.9990000000000001</v>
      </c>
      <c r="E73">
        <v>4.4000000000000004</v>
      </c>
      <c r="F73">
        <v>6</v>
      </c>
      <c r="G73">
        <v>2</v>
      </c>
      <c r="H73">
        <v>7.8559999999999999</v>
      </c>
      <c r="I73">
        <v>500627.766</v>
      </c>
      <c r="J73">
        <v>19952.208999999999</v>
      </c>
      <c r="K73">
        <v>722.84900000000005</v>
      </c>
      <c r="L73">
        <v>159.02600000000001</v>
      </c>
      <c r="M73">
        <v>152.05500000000001</v>
      </c>
      <c r="N73">
        <v>486</v>
      </c>
      <c r="O73">
        <v>753</v>
      </c>
      <c r="P73">
        <v>1</v>
      </c>
      <c r="Q73">
        <v>6393.8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3.9990000000000001</v>
      </c>
      <c r="E74">
        <v>4.4000000000000004</v>
      </c>
      <c r="F74">
        <v>6</v>
      </c>
      <c r="G74">
        <v>2</v>
      </c>
      <c r="H74">
        <v>7.8559999999999999</v>
      </c>
      <c r="I74">
        <v>500627.766</v>
      </c>
      <c r="J74">
        <v>19952.208999999999</v>
      </c>
      <c r="K74">
        <v>721.71600000000001</v>
      </c>
      <c r="L74">
        <v>159.02600000000001</v>
      </c>
      <c r="M74">
        <v>152.05500000000001</v>
      </c>
      <c r="N74">
        <v>486</v>
      </c>
      <c r="O74">
        <v>753</v>
      </c>
      <c r="P74">
        <v>1</v>
      </c>
      <c r="Q74">
        <v>6488.8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3.9990000000000001</v>
      </c>
      <c r="E75">
        <v>4.4000000000000004</v>
      </c>
      <c r="F75">
        <v>6</v>
      </c>
      <c r="G75">
        <v>2</v>
      </c>
      <c r="H75">
        <v>7.8559999999999999</v>
      </c>
      <c r="I75">
        <v>500627.766</v>
      </c>
      <c r="J75">
        <v>19952.208999999999</v>
      </c>
      <c r="K75">
        <v>726.88199999999995</v>
      </c>
      <c r="L75">
        <v>159.02600000000001</v>
      </c>
      <c r="M75">
        <v>152.05500000000001</v>
      </c>
      <c r="N75">
        <v>486</v>
      </c>
      <c r="O75">
        <v>753</v>
      </c>
      <c r="P75">
        <v>1</v>
      </c>
      <c r="Q75">
        <v>6555.8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3.9990000000000001</v>
      </c>
      <c r="E76">
        <v>4.4000000000000004</v>
      </c>
      <c r="F76">
        <v>6</v>
      </c>
      <c r="G76">
        <v>2</v>
      </c>
      <c r="H76">
        <v>7.8559999999999999</v>
      </c>
      <c r="I76">
        <v>500627.766</v>
      </c>
      <c r="J76">
        <v>19952.208999999999</v>
      </c>
      <c r="K76">
        <v>758.39400000000001</v>
      </c>
      <c r="L76">
        <v>159.02600000000001</v>
      </c>
      <c r="M76">
        <v>152.05500000000001</v>
      </c>
      <c r="N76">
        <v>486</v>
      </c>
      <c r="O76">
        <v>753</v>
      </c>
      <c r="P76">
        <v>1</v>
      </c>
      <c r="Q76">
        <v>6625.4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3.9990000000000001</v>
      </c>
      <c r="E77">
        <v>4.4000000000000004</v>
      </c>
      <c r="F77">
        <v>6</v>
      </c>
      <c r="G77">
        <v>2</v>
      </c>
      <c r="H77">
        <v>7.8559999999999999</v>
      </c>
      <c r="I77">
        <v>500627.766</v>
      </c>
      <c r="J77">
        <v>19952.208999999999</v>
      </c>
      <c r="K77">
        <v>785.07</v>
      </c>
      <c r="L77">
        <v>159.02600000000001</v>
      </c>
      <c r="M77">
        <v>152.05500000000001</v>
      </c>
      <c r="N77">
        <v>486</v>
      </c>
      <c r="O77">
        <v>753</v>
      </c>
      <c r="P77">
        <v>1</v>
      </c>
      <c r="Q77">
        <v>6764.4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3.9990000000000001</v>
      </c>
      <c r="E78">
        <v>4.4000000000000004</v>
      </c>
      <c r="F78">
        <v>6</v>
      </c>
      <c r="G78">
        <v>2</v>
      </c>
      <c r="H78">
        <v>7.8559999999999999</v>
      </c>
      <c r="I78">
        <v>500627.766</v>
      </c>
      <c r="J78">
        <v>19952.208999999999</v>
      </c>
      <c r="K78">
        <v>779.60699999999997</v>
      </c>
      <c r="L78">
        <v>159.02600000000001</v>
      </c>
      <c r="M78">
        <v>152.05500000000001</v>
      </c>
      <c r="N78">
        <v>486</v>
      </c>
      <c r="O78">
        <v>753</v>
      </c>
      <c r="P78">
        <v>1</v>
      </c>
      <c r="Q78">
        <v>6910.8</v>
      </c>
      <c r="R78">
        <v>0</v>
      </c>
      <c r="S78">
        <v>3355.9079999999999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3.9990000000000001</v>
      </c>
      <c r="E79">
        <v>4.4000000000000004</v>
      </c>
      <c r="F79">
        <v>6</v>
      </c>
      <c r="G79">
        <v>2</v>
      </c>
      <c r="H79">
        <v>7.8559999999999999</v>
      </c>
      <c r="I79">
        <v>500627.766</v>
      </c>
      <c r="J79">
        <v>19952.208999999999</v>
      </c>
      <c r="K79">
        <v>787.23099999999999</v>
      </c>
      <c r="L79">
        <v>159.02600000000001</v>
      </c>
      <c r="M79">
        <v>152.05500000000001</v>
      </c>
      <c r="N79">
        <v>486</v>
      </c>
      <c r="O79">
        <v>753</v>
      </c>
      <c r="P79">
        <v>1</v>
      </c>
      <c r="Q79">
        <v>7120.1</v>
      </c>
      <c r="R79">
        <v>53.8</v>
      </c>
      <c r="S79">
        <v>7703.8379999999997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3.9990000000000001</v>
      </c>
      <c r="E80">
        <v>4.4000000000000004</v>
      </c>
      <c r="F80">
        <v>6</v>
      </c>
      <c r="G80">
        <v>2</v>
      </c>
      <c r="H80">
        <v>7.8559999999999999</v>
      </c>
      <c r="I80">
        <v>500627.766</v>
      </c>
      <c r="J80">
        <v>19952.208999999999</v>
      </c>
      <c r="K80">
        <v>784.154</v>
      </c>
      <c r="L80">
        <v>159.02600000000001</v>
      </c>
      <c r="M80">
        <v>152.05500000000001</v>
      </c>
      <c r="N80">
        <v>486</v>
      </c>
      <c r="O80">
        <v>753</v>
      </c>
      <c r="P80">
        <v>1</v>
      </c>
      <c r="Q80">
        <v>7366.3</v>
      </c>
      <c r="R80">
        <v>177.2</v>
      </c>
      <c r="S80">
        <v>12051.767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3.9990000000000001</v>
      </c>
      <c r="E81">
        <v>4.4000000000000004</v>
      </c>
      <c r="F81">
        <v>6</v>
      </c>
      <c r="G81">
        <v>2</v>
      </c>
      <c r="H81">
        <v>7.8559999999999999</v>
      </c>
      <c r="I81">
        <v>500627.766</v>
      </c>
      <c r="J81">
        <v>19952.208999999999</v>
      </c>
      <c r="K81">
        <v>772.59299999999996</v>
      </c>
      <c r="L81">
        <v>159.02600000000001</v>
      </c>
      <c r="M81">
        <v>152.05500000000001</v>
      </c>
      <c r="N81">
        <v>486</v>
      </c>
      <c r="O81">
        <v>753</v>
      </c>
      <c r="P81">
        <v>1</v>
      </c>
      <c r="Q81">
        <v>7622</v>
      </c>
      <c r="R81">
        <v>348.5</v>
      </c>
      <c r="S81">
        <v>16399.697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3.9990000000000001</v>
      </c>
      <c r="E82">
        <v>4.4000000000000004</v>
      </c>
      <c r="F82">
        <v>6</v>
      </c>
      <c r="G82">
        <v>2</v>
      </c>
      <c r="H82">
        <v>7.8559999999999999</v>
      </c>
      <c r="I82">
        <v>500627.766</v>
      </c>
      <c r="J82">
        <v>19952.208999999999</v>
      </c>
      <c r="K82">
        <v>760.07500000000005</v>
      </c>
      <c r="L82">
        <v>159.02600000000001</v>
      </c>
      <c r="M82">
        <v>152.05500000000001</v>
      </c>
      <c r="N82">
        <v>486</v>
      </c>
      <c r="O82">
        <v>753</v>
      </c>
      <c r="P82">
        <v>1</v>
      </c>
      <c r="Q82">
        <v>7885.7</v>
      </c>
      <c r="R82">
        <v>547.79999999999995</v>
      </c>
      <c r="S82">
        <v>20747.627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3.9990000000000001</v>
      </c>
      <c r="E83">
        <v>4.4000000000000004</v>
      </c>
      <c r="F83">
        <v>6</v>
      </c>
      <c r="G83">
        <v>2</v>
      </c>
      <c r="H83">
        <v>7.8559999999999999</v>
      </c>
      <c r="I83">
        <v>500627.766</v>
      </c>
      <c r="J83">
        <v>19952.208999999999</v>
      </c>
      <c r="K83">
        <v>749.08799999999997</v>
      </c>
      <c r="L83">
        <v>159.02600000000001</v>
      </c>
      <c r="M83">
        <v>152.05500000000001</v>
      </c>
      <c r="N83">
        <v>486</v>
      </c>
      <c r="O83">
        <v>753</v>
      </c>
      <c r="P83">
        <v>1</v>
      </c>
      <c r="Q83">
        <v>8118.7</v>
      </c>
      <c r="R83">
        <v>759.5</v>
      </c>
      <c r="S83">
        <v>24426.57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3.9990000000000001</v>
      </c>
      <c r="E84">
        <v>4.4000000000000004</v>
      </c>
      <c r="F84">
        <v>6</v>
      </c>
      <c r="G84">
        <v>2</v>
      </c>
      <c r="H84">
        <v>7.8559999999999999</v>
      </c>
      <c r="I84">
        <v>500627.766</v>
      </c>
      <c r="J84">
        <v>19952.208999999999</v>
      </c>
      <c r="K84">
        <v>794.55700000000002</v>
      </c>
      <c r="L84">
        <v>159.02600000000001</v>
      </c>
      <c r="M84">
        <v>152.05500000000001</v>
      </c>
      <c r="N84">
        <v>486</v>
      </c>
      <c r="O84">
        <v>753</v>
      </c>
      <c r="P84">
        <v>1</v>
      </c>
      <c r="Q84">
        <v>8289.9</v>
      </c>
      <c r="R84">
        <v>967.1</v>
      </c>
      <c r="S84">
        <v>24426.57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3.9990000000000001</v>
      </c>
      <c r="E85">
        <v>4.4000000000000004</v>
      </c>
      <c r="F85">
        <v>6</v>
      </c>
      <c r="G85">
        <v>2</v>
      </c>
      <c r="H85">
        <v>7.8559999999999999</v>
      </c>
      <c r="I85">
        <v>500627.766</v>
      </c>
      <c r="J85">
        <v>19952.208999999999</v>
      </c>
      <c r="K85">
        <v>788.60599999999999</v>
      </c>
      <c r="L85">
        <v>159.02600000000001</v>
      </c>
      <c r="M85">
        <v>152.05500000000001</v>
      </c>
      <c r="N85">
        <v>486</v>
      </c>
      <c r="O85">
        <v>753</v>
      </c>
      <c r="P85">
        <v>1</v>
      </c>
      <c r="Q85">
        <v>8555.7000000000007</v>
      </c>
      <c r="R85">
        <v>1212.8</v>
      </c>
      <c r="S85">
        <v>24426.57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3.9990000000000001</v>
      </c>
      <c r="E86">
        <v>4.4000000000000004</v>
      </c>
      <c r="F86">
        <v>6</v>
      </c>
      <c r="G86">
        <v>2</v>
      </c>
      <c r="H86">
        <v>7.8559999999999999</v>
      </c>
      <c r="I86">
        <v>500627.766</v>
      </c>
      <c r="J86">
        <v>19952.208999999999</v>
      </c>
      <c r="K86">
        <v>778.81100000000004</v>
      </c>
      <c r="L86">
        <v>159.02600000000001</v>
      </c>
      <c r="M86">
        <v>152.05500000000001</v>
      </c>
      <c r="N86">
        <v>486</v>
      </c>
      <c r="O86">
        <v>753</v>
      </c>
      <c r="P86">
        <v>1</v>
      </c>
      <c r="Q86">
        <v>8712.2999999999993</v>
      </c>
      <c r="R86">
        <v>1414.5</v>
      </c>
      <c r="S86">
        <v>24426.57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3.9990000000000001</v>
      </c>
      <c r="E87">
        <v>4.4000000000000004</v>
      </c>
      <c r="F87">
        <v>6</v>
      </c>
      <c r="G87">
        <v>2</v>
      </c>
      <c r="H87">
        <v>7.8559999999999999</v>
      </c>
      <c r="I87">
        <v>500627.766</v>
      </c>
      <c r="J87">
        <v>19952.208999999999</v>
      </c>
      <c r="K87">
        <v>768.495</v>
      </c>
      <c r="L87">
        <v>159.02600000000001</v>
      </c>
      <c r="M87">
        <v>152.05500000000001</v>
      </c>
      <c r="N87">
        <v>486</v>
      </c>
      <c r="O87">
        <v>753</v>
      </c>
      <c r="P87">
        <v>1</v>
      </c>
      <c r="Q87">
        <v>8950.1</v>
      </c>
      <c r="R87">
        <v>1649</v>
      </c>
      <c r="S87">
        <v>24426.57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3.9990000000000001</v>
      </c>
      <c r="E88">
        <v>4.4000000000000004</v>
      </c>
      <c r="F88">
        <v>6</v>
      </c>
      <c r="G88">
        <v>2</v>
      </c>
      <c r="H88">
        <v>7.8559999999999999</v>
      </c>
      <c r="I88">
        <v>500627.766</v>
      </c>
      <c r="J88">
        <v>19952.208999999999</v>
      </c>
      <c r="K88">
        <v>757.71900000000005</v>
      </c>
      <c r="L88">
        <v>159.02600000000001</v>
      </c>
      <c r="M88">
        <v>152.05500000000001</v>
      </c>
      <c r="N88">
        <v>486</v>
      </c>
      <c r="O88">
        <v>753</v>
      </c>
      <c r="P88">
        <v>1</v>
      </c>
      <c r="Q88">
        <v>9183.2999999999993</v>
      </c>
      <c r="R88">
        <v>1881.6</v>
      </c>
      <c r="S88">
        <v>24426.57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3.9990000000000001</v>
      </c>
      <c r="E89">
        <v>4.4000000000000004</v>
      </c>
      <c r="F89">
        <v>6</v>
      </c>
      <c r="G89">
        <v>2</v>
      </c>
      <c r="H89">
        <v>7.8559999999999999</v>
      </c>
      <c r="I89">
        <v>500627.766</v>
      </c>
      <c r="J89">
        <v>19952.208999999999</v>
      </c>
      <c r="K89">
        <v>751.11900000000003</v>
      </c>
      <c r="L89">
        <v>159.02600000000001</v>
      </c>
      <c r="M89">
        <v>152.05500000000001</v>
      </c>
      <c r="N89">
        <v>486</v>
      </c>
      <c r="O89">
        <v>753</v>
      </c>
      <c r="P89">
        <v>1</v>
      </c>
      <c r="Q89">
        <v>9368.5</v>
      </c>
      <c r="R89">
        <v>2094.8000000000002</v>
      </c>
      <c r="S89">
        <v>24426.57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3.9990000000000001</v>
      </c>
      <c r="E90">
        <v>4.4000000000000004</v>
      </c>
      <c r="F90">
        <v>6</v>
      </c>
      <c r="G90">
        <v>2</v>
      </c>
      <c r="H90">
        <v>7.8559999999999999</v>
      </c>
      <c r="I90">
        <v>500627.766</v>
      </c>
      <c r="J90">
        <v>19952.208999999999</v>
      </c>
      <c r="K90">
        <v>744.37400000000002</v>
      </c>
      <c r="L90">
        <v>159.02600000000001</v>
      </c>
      <c r="M90">
        <v>152.05500000000001</v>
      </c>
      <c r="N90">
        <v>486</v>
      </c>
      <c r="O90">
        <v>753</v>
      </c>
      <c r="P90">
        <v>1</v>
      </c>
      <c r="Q90">
        <v>9605.9</v>
      </c>
      <c r="R90">
        <v>2329.1</v>
      </c>
      <c r="S90">
        <v>24426.57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3.9990000000000001</v>
      </c>
      <c r="E91">
        <v>4.4000000000000004</v>
      </c>
      <c r="F91">
        <v>6</v>
      </c>
      <c r="G91">
        <v>2</v>
      </c>
      <c r="H91">
        <v>7.8559999999999999</v>
      </c>
      <c r="I91">
        <v>500627.766</v>
      </c>
      <c r="J91">
        <v>19952.208999999999</v>
      </c>
      <c r="K91">
        <v>737.64400000000001</v>
      </c>
      <c r="L91">
        <v>159.02600000000001</v>
      </c>
      <c r="M91">
        <v>152.05500000000001</v>
      </c>
      <c r="N91">
        <v>486</v>
      </c>
      <c r="O91">
        <v>753</v>
      </c>
      <c r="P91">
        <v>1</v>
      </c>
      <c r="Q91">
        <v>9842.2999999999993</v>
      </c>
      <c r="R91">
        <v>2563</v>
      </c>
      <c r="S91">
        <v>24426.57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3.9990000000000001</v>
      </c>
      <c r="E92">
        <v>4.4000000000000004</v>
      </c>
      <c r="F92">
        <v>6</v>
      </c>
      <c r="G92">
        <v>2</v>
      </c>
      <c r="H92">
        <v>7.8559999999999999</v>
      </c>
      <c r="I92">
        <v>500627.766</v>
      </c>
      <c r="J92">
        <v>19952.208999999999</v>
      </c>
      <c r="K92">
        <v>731.65800000000002</v>
      </c>
      <c r="L92">
        <v>159.02600000000001</v>
      </c>
      <c r="M92">
        <v>152.05500000000001</v>
      </c>
      <c r="N92">
        <v>486</v>
      </c>
      <c r="O92">
        <v>753</v>
      </c>
      <c r="P92">
        <v>1</v>
      </c>
      <c r="Q92">
        <v>10117.700000000001</v>
      </c>
      <c r="R92">
        <v>2812.6</v>
      </c>
      <c r="S92">
        <v>24426.57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3.9990000000000001</v>
      </c>
      <c r="E93">
        <v>4.4000000000000004</v>
      </c>
      <c r="F93">
        <v>6</v>
      </c>
      <c r="G93">
        <v>2</v>
      </c>
      <c r="H93">
        <v>7.8559999999999999</v>
      </c>
      <c r="I93">
        <v>500627.766</v>
      </c>
      <c r="J93">
        <v>19952.208999999999</v>
      </c>
      <c r="K93">
        <v>724.87699999999995</v>
      </c>
      <c r="L93">
        <v>159.02600000000001</v>
      </c>
      <c r="M93">
        <v>152.05500000000001</v>
      </c>
      <c r="N93">
        <v>486</v>
      </c>
      <c r="O93">
        <v>753</v>
      </c>
      <c r="P93">
        <v>1</v>
      </c>
      <c r="Q93">
        <v>10363.299999999999</v>
      </c>
      <c r="R93">
        <v>3050.1</v>
      </c>
      <c r="S93">
        <v>24426.57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3.9990000000000001</v>
      </c>
      <c r="E94">
        <v>4.4000000000000004</v>
      </c>
      <c r="F94">
        <v>6</v>
      </c>
      <c r="G94">
        <v>2</v>
      </c>
      <c r="H94">
        <v>7.8559999999999999</v>
      </c>
      <c r="I94">
        <v>500627.766</v>
      </c>
      <c r="J94">
        <v>19952.208999999999</v>
      </c>
      <c r="K94">
        <v>718.09799999999996</v>
      </c>
      <c r="L94">
        <v>159.02600000000001</v>
      </c>
      <c r="M94">
        <v>152.05500000000001</v>
      </c>
      <c r="N94">
        <v>486</v>
      </c>
      <c r="O94">
        <v>753</v>
      </c>
      <c r="P94">
        <v>1</v>
      </c>
      <c r="Q94">
        <v>10615.8</v>
      </c>
      <c r="R94">
        <v>3290.5</v>
      </c>
      <c r="S94">
        <v>24426.57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3.9990000000000001</v>
      </c>
      <c r="E95">
        <v>4.4000000000000004</v>
      </c>
      <c r="F95">
        <v>6</v>
      </c>
      <c r="G95">
        <v>2</v>
      </c>
      <c r="H95">
        <v>7.8559999999999999</v>
      </c>
      <c r="I95">
        <v>500627.766</v>
      </c>
      <c r="J95">
        <v>19952.208999999999</v>
      </c>
      <c r="K95">
        <v>715.02499999999998</v>
      </c>
      <c r="L95">
        <v>159.02600000000001</v>
      </c>
      <c r="M95">
        <v>152.05500000000001</v>
      </c>
      <c r="N95">
        <v>486</v>
      </c>
      <c r="O95">
        <v>753</v>
      </c>
      <c r="P95">
        <v>1</v>
      </c>
      <c r="Q95">
        <v>10835.8</v>
      </c>
      <c r="R95">
        <v>3517.8</v>
      </c>
      <c r="S95">
        <v>24426.57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3.9990000000000001</v>
      </c>
      <c r="E96">
        <v>4.4000000000000004</v>
      </c>
      <c r="F96">
        <v>6</v>
      </c>
      <c r="G96">
        <v>2</v>
      </c>
      <c r="H96">
        <v>7.8559999999999999</v>
      </c>
      <c r="I96">
        <v>500627.766</v>
      </c>
      <c r="J96">
        <v>19952.208999999999</v>
      </c>
      <c r="K96">
        <v>707.28399999999999</v>
      </c>
      <c r="L96">
        <v>159.02600000000001</v>
      </c>
      <c r="M96">
        <v>152.05500000000001</v>
      </c>
      <c r="N96">
        <v>486</v>
      </c>
      <c r="O96">
        <v>753</v>
      </c>
      <c r="P96">
        <v>1</v>
      </c>
      <c r="Q96">
        <v>11126.4</v>
      </c>
      <c r="R96">
        <v>3773.5</v>
      </c>
      <c r="S96">
        <v>24426.57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3.9990000000000001</v>
      </c>
      <c r="E97">
        <v>4.4000000000000004</v>
      </c>
      <c r="F97">
        <v>6</v>
      </c>
      <c r="G97">
        <v>2</v>
      </c>
      <c r="H97">
        <v>7.8559999999999999</v>
      </c>
      <c r="I97">
        <v>500627.766</v>
      </c>
      <c r="J97">
        <v>19952.208999999999</v>
      </c>
      <c r="K97">
        <v>699.12800000000004</v>
      </c>
      <c r="L97">
        <v>159.02600000000001</v>
      </c>
      <c r="M97">
        <v>152.05500000000001</v>
      </c>
      <c r="N97">
        <v>486</v>
      </c>
      <c r="O97">
        <v>753</v>
      </c>
      <c r="P97">
        <v>1</v>
      </c>
      <c r="Q97">
        <v>11414.4</v>
      </c>
      <c r="R97">
        <v>4028.1</v>
      </c>
      <c r="S97">
        <v>24426.57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3.9990000000000001</v>
      </c>
      <c r="E98">
        <v>4.4000000000000004</v>
      </c>
      <c r="F98">
        <v>6</v>
      </c>
      <c r="G98">
        <v>2</v>
      </c>
      <c r="H98">
        <v>7.8559999999999999</v>
      </c>
      <c r="I98">
        <v>500627.766</v>
      </c>
      <c r="J98">
        <v>19952.208999999999</v>
      </c>
      <c r="K98">
        <v>690.90499999999997</v>
      </c>
      <c r="L98">
        <v>159.02600000000001</v>
      </c>
      <c r="M98">
        <v>152.05500000000001</v>
      </c>
      <c r="N98">
        <v>486</v>
      </c>
      <c r="O98">
        <v>753</v>
      </c>
      <c r="P98">
        <v>1</v>
      </c>
      <c r="Q98">
        <v>11686.2</v>
      </c>
      <c r="R98">
        <v>4276.2</v>
      </c>
      <c r="S98">
        <v>24426.57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3.9990000000000001</v>
      </c>
      <c r="E99">
        <v>4.4000000000000004</v>
      </c>
      <c r="F99">
        <v>6</v>
      </c>
      <c r="G99">
        <v>2</v>
      </c>
      <c r="H99">
        <v>7.8559999999999999</v>
      </c>
      <c r="I99">
        <v>500627.766</v>
      </c>
      <c r="J99">
        <v>19952.208999999999</v>
      </c>
      <c r="K99">
        <v>688.596</v>
      </c>
      <c r="L99">
        <v>159.02600000000001</v>
      </c>
      <c r="M99">
        <v>152.05500000000001</v>
      </c>
      <c r="N99">
        <v>486</v>
      </c>
      <c r="O99">
        <v>753</v>
      </c>
      <c r="P99">
        <v>1</v>
      </c>
      <c r="Q99">
        <v>11806.6</v>
      </c>
      <c r="R99">
        <v>4463.3999999999996</v>
      </c>
      <c r="S99">
        <v>24426.57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3.9990000000000001</v>
      </c>
      <c r="E100">
        <v>4.4000000000000004</v>
      </c>
      <c r="F100">
        <v>6</v>
      </c>
      <c r="G100">
        <v>2</v>
      </c>
      <c r="H100">
        <v>7.8559999999999999</v>
      </c>
      <c r="I100">
        <v>500627.766</v>
      </c>
      <c r="J100">
        <v>19952.208999999999</v>
      </c>
      <c r="K100">
        <v>684.55399999999997</v>
      </c>
      <c r="L100">
        <v>159.02600000000001</v>
      </c>
      <c r="M100">
        <v>152.05500000000001</v>
      </c>
      <c r="N100">
        <v>486</v>
      </c>
      <c r="O100">
        <v>753</v>
      </c>
      <c r="P100">
        <v>1</v>
      </c>
      <c r="Q100">
        <v>12021.8</v>
      </c>
      <c r="R100">
        <v>4688.7</v>
      </c>
      <c r="S100">
        <v>24426.57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3.9990000000000001</v>
      </c>
      <c r="E101">
        <v>4.4000000000000004</v>
      </c>
      <c r="F101">
        <v>6</v>
      </c>
      <c r="G101">
        <v>2</v>
      </c>
      <c r="H101">
        <v>7.8559999999999999</v>
      </c>
      <c r="I101">
        <v>500627.766</v>
      </c>
      <c r="J101">
        <v>19952.208999999999</v>
      </c>
      <c r="K101">
        <v>679.31500000000005</v>
      </c>
      <c r="L101">
        <v>159.02600000000001</v>
      </c>
      <c r="M101">
        <v>152.05500000000001</v>
      </c>
      <c r="N101">
        <v>486</v>
      </c>
      <c r="O101">
        <v>753</v>
      </c>
      <c r="P101">
        <v>1</v>
      </c>
      <c r="Q101">
        <v>12244.4</v>
      </c>
      <c r="R101">
        <v>4917</v>
      </c>
      <c r="S101">
        <v>24426.57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3.9990000000000001</v>
      </c>
      <c r="E102">
        <v>4.4000000000000004</v>
      </c>
      <c r="F102">
        <v>6</v>
      </c>
      <c r="G102">
        <v>2</v>
      </c>
      <c r="H102">
        <v>7.8559999999999999</v>
      </c>
      <c r="I102">
        <v>500627.766</v>
      </c>
      <c r="J102">
        <v>19952.208999999999</v>
      </c>
      <c r="K102">
        <v>674.66399999999999</v>
      </c>
      <c r="L102">
        <v>159.02600000000001</v>
      </c>
      <c r="M102">
        <v>152.05500000000001</v>
      </c>
      <c r="N102">
        <v>486</v>
      </c>
      <c r="O102">
        <v>753</v>
      </c>
      <c r="P102">
        <v>1</v>
      </c>
      <c r="Q102">
        <v>12452.2</v>
      </c>
      <c r="R102">
        <v>5139.3999999999996</v>
      </c>
      <c r="S102">
        <v>24426.57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3.9990000000000001</v>
      </c>
      <c r="E103">
        <v>4.4000000000000004</v>
      </c>
      <c r="F103">
        <v>6</v>
      </c>
      <c r="G103">
        <v>2</v>
      </c>
      <c r="H103">
        <v>7.8559999999999999</v>
      </c>
      <c r="I103">
        <v>500627.766</v>
      </c>
      <c r="J103">
        <v>19952.208999999999</v>
      </c>
      <c r="K103">
        <v>668.726</v>
      </c>
      <c r="L103">
        <v>159.02600000000001</v>
      </c>
      <c r="M103">
        <v>152.05500000000001</v>
      </c>
      <c r="N103">
        <v>486</v>
      </c>
      <c r="O103">
        <v>753</v>
      </c>
      <c r="P103">
        <v>1</v>
      </c>
      <c r="Q103">
        <v>12682.5</v>
      </c>
      <c r="R103">
        <v>5370.8</v>
      </c>
      <c r="S103">
        <v>24426.57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3.9990000000000001</v>
      </c>
      <c r="E104">
        <v>4.4000000000000004</v>
      </c>
      <c r="F104">
        <v>6</v>
      </c>
      <c r="G104">
        <v>2</v>
      </c>
      <c r="H104">
        <v>7.8559999999999999</v>
      </c>
      <c r="I104">
        <v>500627.766</v>
      </c>
      <c r="J104">
        <v>19952.208999999999</v>
      </c>
      <c r="K104">
        <v>678.327</v>
      </c>
      <c r="L104">
        <v>159.02600000000001</v>
      </c>
      <c r="M104">
        <v>152.05500000000001</v>
      </c>
      <c r="N104">
        <v>486</v>
      </c>
      <c r="O104">
        <v>753</v>
      </c>
      <c r="P104">
        <v>1</v>
      </c>
      <c r="Q104">
        <v>12876.9</v>
      </c>
      <c r="R104">
        <v>5587.8</v>
      </c>
      <c r="S104">
        <v>24426.57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3.9990000000000001</v>
      </c>
      <c r="E105">
        <v>4.4000000000000004</v>
      </c>
      <c r="F105">
        <v>6</v>
      </c>
      <c r="G105">
        <v>2</v>
      </c>
      <c r="H105">
        <v>7.8559999999999999</v>
      </c>
      <c r="I105">
        <v>500627.766</v>
      </c>
      <c r="J105">
        <v>19952.208999999999</v>
      </c>
      <c r="K105">
        <v>681.02</v>
      </c>
      <c r="L105">
        <v>159.02600000000001</v>
      </c>
      <c r="M105">
        <v>152.05500000000001</v>
      </c>
      <c r="N105">
        <v>486</v>
      </c>
      <c r="O105">
        <v>753</v>
      </c>
      <c r="P105">
        <v>1</v>
      </c>
      <c r="Q105">
        <v>13029.9</v>
      </c>
      <c r="R105">
        <v>5788.1</v>
      </c>
      <c r="S105">
        <v>24426.57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3.9990000000000001</v>
      </c>
      <c r="E106">
        <v>4.4000000000000004</v>
      </c>
      <c r="F106">
        <v>6</v>
      </c>
      <c r="G106">
        <v>2</v>
      </c>
      <c r="H106">
        <v>7.8559999999999999</v>
      </c>
      <c r="I106">
        <v>500627.766</v>
      </c>
      <c r="J106">
        <v>19952.208999999999</v>
      </c>
      <c r="K106">
        <v>689.84100000000001</v>
      </c>
      <c r="L106">
        <v>159.02600000000001</v>
      </c>
      <c r="M106">
        <v>152.05500000000001</v>
      </c>
      <c r="N106">
        <v>486</v>
      </c>
      <c r="O106">
        <v>753</v>
      </c>
      <c r="P106">
        <v>1</v>
      </c>
      <c r="Q106">
        <v>13099.2</v>
      </c>
      <c r="R106">
        <v>5949.3</v>
      </c>
      <c r="S106">
        <v>24426.57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3.9590000000000001</v>
      </c>
      <c r="E107">
        <v>4.4000000000000004</v>
      </c>
      <c r="F107">
        <v>6</v>
      </c>
      <c r="G107">
        <v>2</v>
      </c>
      <c r="H107">
        <v>7.8559999999999999</v>
      </c>
      <c r="I107">
        <v>500627.766</v>
      </c>
      <c r="J107">
        <v>19952.208999999999</v>
      </c>
      <c r="K107">
        <v>707.71600000000001</v>
      </c>
      <c r="L107">
        <v>159.02600000000001</v>
      </c>
      <c r="M107">
        <v>152.05500000000001</v>
      </c>
      <c r="N107">
        <v>486</v>
      </c>
      <c r="O107">
        <v>753</v>
      </c>
      <c r="P107">
        <v>1</v>
      </c>
      <c r="Q107">
        <v>13261.5</v>
      </c>
      <c r="R107">
        <v>6153.3</v>
      </c>
      <c r="S107">
        <v>24426.57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3.8519999999999999</v>
      </c>
      <c r="E108">
        <v>4.4000000000000004</v>
      </c>
      <c r="F108">
        <v>6</v>
      </c>
      <c r="G108">
        <v>2</v>
      </c>
      <c r="H108">
        <v>7.8559999999999999</v>
      </c>
      <c r="I108">
        <v>500627.766</v>
      </c>
      <c r="J108">
        <v>19952.208999999999</v>
      </c>
      <c r="K108">
        <v>702.33600000000001</v>
      </c>
      <c r="L108">
        <v>159.02600000000001</v>
      </c>
      <c r="M108">
        <v>152.05500000000001</v>
      </c>
      <c r="N108">
        <v>486</v>
      </c>
      <c r="O108">
        <v>753</v>
      </c>
      <c r="P108">
        <v>1</v>
      </c>
      <c r="Q108">
        <v>13522.3</v>
      </c>
      <c r="R108">
        <v>6397</v>
      </c>
      <c r="S108">
        <v>24426.57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3.7250000000000001</v>
      </c>
      <c r="E109">
        <v>4.4000000000000004</v>
      </c>
      <c r="F109">
        <v>6</v>
      </c>
      <c r="G109">
        <v>2</v>
      </c>
      <c r="H109">
        <v>7.8559999999999999</v>
      </c>
      <c r="I109">
        <v>500627.766</v>
      </c>
      <c r="J109">
        <v>19952.208999999999</v>
      </c>
      <c r="K109">
        <v>697.17200000000003</v>
      </c>
      <c r="L109">
        <v>159.02600000000001</v>
      </c>
      <c r="M109">
        <v>152.05500000000001</v>
      </c>
      <c r="N109">
        <v>486</v>
      </c>
      <c r="O109">
        <v>753</v>
      </c>
      <c r="P109">
        <v>1</v>
      </c>
      <c r="Q109">
        <v>13744.6</v>
      </c>
      <c r="R109">
        <v>6625.2</v>
      </c>
      <c r="S109">
        <v>24426.57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3.597</v>
      </c>
      <c r="E110">
        <v>4.4000000000000004</v>
      </c>
      <c r="F110">
        <v>6</v>
      </c>
      <c r="G110">
        <v>2</v>
      </c>
      <c r="H110">
        <v>7.8559999999999999</v>
      </c>
      <c r="I110">
        <v>500627.766</v>
      </c>
      <c r="J110">
        <v>19952.208999999999</v>
      </c>
      <c r="K110">
        <v>687.85400000000004</v>
      </c>
      <c r="L110">
        <v>159.02600000000001</v>
      </c>
      <c r="M110">
        <v>152.05500000000001</v>
      </c>
      <c r="N110">
        <v>486</v>
      </c>
      <c r="O110">
        <v>753</v>
      </c>
      <c r="P110">
        <v>1</v>
      </c>
      <c r="Q110">
        <v>14033.1</v>
      </c>
      <c r="R110">
        <v>6880</v>
      </c>
      <c r="S110">
        <v>24426.57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3.4660000000000002</v>
      </c>
      <c r="E111">
        <v>4.4000000000000004</v>
      </c>
      <c r="F111">
        <v>6</v>
      </c>
      <c r="G111">
        <v>2</v>
      </c>
      <c r="H111">
        <v>7.8559999999999999</v>
      </c>
      <c r="I111">
        <v>500627.766</v>
      </c>
      <c r="J111">
        <v>19952.208999999999</v>
      </c>
      <c r="K111">
        <v>681.41</v>
      </c>
      <c r="L111">
        <v>159.02600000000001</v>
      </c>
      <c r="M111">
        <v>152.05500000000001</v>
      </c>
      <c r="N111">
        <v>486</v>
      </c>
      <c r="O111">
        <v>753</v>
      </c>
      <c r="P111">
        <v>1</v>
      </c>
      <c r="Q111">
        <v>14271.4</v>
      </c>
      <c r="R111">
        <v>7114.7</v>
      </c>
      <c r="S111">
        <v>24426.57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3.35</v>
      </c>
      <c r="E112">
        <v>4.4000000000000004</v>
      </c>
      <c r="F112">
        <v>6</v>
      </c>
      <c r="G112">
        <v>2</v>
      </c>
      <c r="H112">
        <v>7.8559999999999999</v>
      </c>
      <c r="I112">
        <v>500627.766</v>
      </c>
      <c r="J112">
        <v>19952.208999999999</v>
      </c>
      <c r="K112">
        <v>680.029</v>
      </c>
      <c r="L112">
        <v>159.02600000000001</v>
      </c>
      <c r="M112">
        <v>152.05500000000001</v>
      </c>
      <c r="N112">
        <v>486</v>
      </c>
      <c r="O112">
        <v>753</v>
      </c>
      <c r="P112">
        <v>1</v>
      </c>
      <c r="Q112">
        <v>14349.4</v>
      </c>
      <c r="R112">
        <v>7284.8</v>
      </c>
      <c r="S112">
        <v>24426.57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3.2509999999999999</v>
      </c>
      <c r="E113">
        <v>4.4000000000000004</v>
      </c>
      <c r="F113">
        <v>6</v>
      </c>
      <c r="G113">
        <v>2</v>
      </c>
      <c r="H113">
        <v>7.8559999999999999</v>
      </c>
      <c r="I113">
        <v>500627.766</v>
      </c>
      <c r="J113">
        <v>19952.208999999999</v>
      </c>
      <c r="K113">
        <v>716.17200000000003</v>
      </c>
      <c r="L113">
        <v>159.02600000000001</v>
      </c>
      <c r="M113">
        <v>152.05500000000001</v>
      </c>
      <c r="N113">
        <v>486</v>
      </c>
      <c r="O113">
        <v>753</v>
      </c>
      <c r="P113">
        <v>1</v>
      </c>
      <c r="Q113">
        <v>14378.4</v>
      </c>
      <c r="R113">
        <v>7434.2</v>
      </c>
      <c r="S113">
        <v>24426.57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3.2010000000000001</v>
      </c>
      <c r="E114">
        <v>4.4000000000000004</v>
      </c>
      <c r="F114">
        <v>6</v>
      </c>
      <c r="G114">
        <v>2</v>
      </c>
      <c r="H114">
        <v>7.8559999999999999</v>
      </c>
      <c r="I114">
        <v>500627.766</v>
      </c>
      <c r="J114">
        <v>19952.208999999999</v>
      </c>
      <c r="K114">
        <v>796.91200000000003</v>
      </c>
      <c r="L114">
        <v>159.02600000000001</v>
      </c>
      <c r="M114">
        <v>152.05500000000001</v>
      </c>
      <c r="N114">
        <v>486</v>
      </c>
      <c r="O114">
        <v>753</v>
      </c>
      <c r="P114">
        <v>1</v>
      </c>
      <c r="Q114">
        <v>14455.5</v>
      </c>
      <c r="R114">
        <v>7511.3</v>
      </c>
      <c r="S114">
        <v>24426.57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3.1040000000000001</v>
      </c>
      <c r="E115">
        <v>4.4000000000000004</v>
      </c>
      <c r="F115">
        <v>6</v>
      </c>
      <c r="G115">
        <v>2</v>
      </c>
      <c r="H115">
        <v>7.8559999999999999</v>
      </c>
      <c r="I115">
        <v>500627.766</v>
      </c>
      <c r="J115">
        <v>19952.208999999999</v>
      </c>
      <c r="K115">
        <v>794.46500000000003</v>
      </c>
      <c r="L115">
        <v>159.02600000000001</v>
      </c>
      <c r="M115">
        <v>152.05500000000001</v>
      </c>
      <c r="N115">
        <v>486</v>
      </c>
      <c r="O115">
        <v>753</v>
      </c>
      <c r="P115">
        <v>1</v>
      </c>
      <c r="Q115">
        <v>14634.4</v>
      </c>
      <c r="R115">
        <v>7675.2</v>
      </c>
      <c r="S115">
        <v>24426.57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3.1040000000000001</v>
      </c>
      <c r="E116">
        <v>4.4000000000000004</v>
      </c>
      <c r="F116">
        <v>6</v>
      </c>
      <c r="G116">
        <v>2</v>
      </c>
      <c r="H116">
        <v>7.8559999999999999</v>
      </c>
      <c r="I116">
        <v>500627.766</v>
      </c>
      <c r="J116">
        <v>19952.208999999999</v>
      </c>
      <c r="K116">
        <v>785.2</v>
      </c>
      <c r="L116">
        <v>159.02600000000001</v>
      </c>
      <c r="M116">
        <v>152.05500000000001</v>
      </c>
      <c r="N116">
        <v>486</v>
      </c>
      <c r="O116">
        <v>753</v>
      </c>
      <c r="P116">
        <v>1</v>
      </c>
      <c r="Q116">
        <v>14761.6</v>
      </c>
      <c r="R116">
        <v>7675.2</v>
      </c>
      <c r="S116">
        <v>24426.57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35F-36FF-4C95-A6B0-7B7046C0A255}">
  <dimension ref="A1:AF116"/>
  <sheetViews>
    <sheetView workbookViewId="0">
      <selection activeCell="E1" sqref="E1:E1048576"/>
    </sheetView>
  </sheetViews>
  <sheetFormatPr defaultRowHeight="15" x14ac:dyDescent="0.25"/>
  <cols>
    <col min="1" max="1" width="22.42578125" customWidth="1"/>
    <col min="23" max="23" width="10.7109375" bestFit="1" customWidth="1"/>
    <col min="28" max="28" width="10.7109375" bestFit="1" customWidth="1"/>
  </cols>
  <sheetData>
    <row r="1" spans="1:32" x14ac:dyDescent="0.25">
      <c r="A1" t="s">
        <v>0</v>
      </c>
    </row>
    <row r="2" spans="1:32" x14ac:dyDescent="0.25">
      <c r="A2" t="s">
        <v>33</v>
      </c>
    </row>
    <row r="3" spans="1:3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3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2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W5" t="s">
        <v>31</v>
      </c>
      <c r="Y5" t="s">
        <v>36</v>
      </c>
      <c r="Z5" t="s">
        <v>37</v>
      </c>
      <c r="AA5" t="s">
        <v>38</v>
      </c>
      <c r="AB5" t="s">
        <v>32</v>
      </c>
      <c r="AD5" t="s">
        <v>36</v>
      </c>
      <c r="AE5" t="s">
        <v>37</v>
      </c>
      <c r="AF5" t="s">
        <v>38</v>
      </c>
    </row>
    <row r="6" spans="1:32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W6" s="1">
        <v>36108</v>
      </c>
      <c r="X6">
        <v>1.7999999999999999E-2</v>
      </c>
      <c r="Y6">
        <f>AVERAGE(X6:X8)</f>
        <v>2.1333333333333333E-2</v>
      </c>
      <c r="Z6">
        <f>_xlfn.STDEV.P(X6:X8)/SQRT(COUNT(X6:X8))</f>
        <v>1.3608276348795437E-3</v>
      </c>
      <c r="AA6">
        <f>CONFIDENCE(0.05,STDEV(X6:X8),COUNT(X6:X8))</f>
        <v>3.2666066409000895E-3</v>
      </c>
      <c r="AB6" s="1">
        <v>36111</v>
      </c>
      <c r="AC6">
        <v>0.8</v>
      </c>
      <c r="AD6">
        <f>AVERAGE(AC6:AC8)</f>
        <v>0.40000000000000008</v>
      </c>
      <c r="AE6">
        <f>_xlfn.STDEV.P(AC6:AC8)/SQRT(COUNT(AC6:AC8))</f>
        <v>0.18856180831641267</v>
      </c>
      <c r="AF6">
        <f>CONFIDENCE(0.05,STDEV(AC6:AC8),COUNT(AC6:AC8))</f>
        <v>0.45263429363046864</v>
      </c>
    </row>
    <row r="7" spans="1:32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W7" s="1">
        <v>36108</v>
      </c>
      <c r="X7">
        <v>2.3E-2</v>
      </c>
      <c r="AB7" s="1">
        <v>36111</v>
      </c>
      <c r="AC7">
        <v>0</v>
      </c>
    </row>
    <row r="8" spans="1:32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W8" s="1">
        <v>36108</v>
      </c>
      <c r="X8">
        <v>2.3E-2</v>
      </c>
      <c r="AB8" s="1">
        <v>36111</v>
      </c>
      <c r="AC8">
        <v>0.4</v>
      </c>
    </row>
    <row r="9" spans="1:32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8</v>
      </c>
      <c r="R9">
        <v>0</v>
      </c>
      <c r="S9">
        <v>0</v>
      </c>
      <c r="T9">
        <v>3</v>
      </c>
      <c r="W9" s="1">
        <v>36115</v>
      </c>
      <c r="X9">
        <v>0.11</v>
      </c>
      <c r="Y9">
        <f>AVERAGE(X9:X11)</f>
        <v>0.11466666666666665</v>
      </c>
      <c r="Z9">
        <f>_xlfn.STDEV.P(X9:X11)/SQRT(COUNT(X9:X11))</f>
        <v>5.0844716393989124E-3</v>
      </c>
      <c r="AA9">
        <f>CONFIDENCE(0.05,STDEV(X9:X11),COUNT(X9:X11))</f>
        <v>1.2205049630843829E-2</v>
      </c>
      <c r="AB9" s="1">
        <v>36118</v>
      </c>
      <c r="AC9">
        <v>3</v>
      </c>
      <c r="AD9">
        <f>AVERAGE(AC9:AC11)</f>
        <v>2.8000000000000003</v>
      </c>
      <c r="AE9">
        <f>_xlfn.STDEV.P(AC9:AC11)/SQRT(COUNT(AC9:AC11))</f>
        <v>9.4280904158206322E-2</v>
      </c>
      <c r="AF9">
        <f>CONFIDENCE(0.05,STDEV(AC9:AC11),COUNT(AC9:AC11))</f>
        <v>0.22631714681523427</v>
      </c>
    </row>
    <row r="10" spans="1:32" x14ac:dyDescent="0.25">
      <c r="A10" s="1">
        <v>36096</v>
      </c>
      <c r="B10">
        <v>6</v>
      </c>
      <c r="C10">
        <v>1.339</v>
      </c>
      <c r="D10">
        <v>4.0000000000000001E-3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8</v>
      </c>
      <c r="R10">
        <v>0</v>
      </c>
      <c r="S10">
        <v>0</v>
      </c>
      <c r="T10">
        <v>3.2610000000000001</v>
      </c>
      <c r="W10" s="1">
        <v>36115</v>
      </c>
      <c r="X10">
        <v>0.127</v>
      </c>
      <c r="AB10" s="1">
        <v>36118</v>
      </c>
      <c r="AC10">
        <v>2.8</v>
      </c>
    </row>
    <row r="11" spans="1:32" x14ac:dyDescent="0.25">
      <c r="A11" s="1">
        <v>36097</v>
      </c>
      <c r="B11">
        <v>7</v>
      </c>
      <c r="C11">
        <v>1.6779999999999999</v>
      </c>
      <c r="D11">
        <v>6.0000000000000001E-3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744.03800000000001</v>
      </c>
      <c r="L11">
        <v>127.919</v>
      </c>
      <c r="M11">
        <v>0</v>
      </c>
      <c r="N11">
        <v>486</v>
      </c>
      <c r="O11">
        <v>753</v>
      </c>
      <c r="P11">
        <v>1</v>
      </c>
      <c r="Q11">
        <v>8.5</v>
      </c>
      <c r="R11">
        <v>0</v>
      </c>
      <c r="S11">
        <v>0</v>
      </c>
      <c r="T11">
        <v>3.37</v>
      </c>
      <c r="W11" s="1">
        <v>36115</v>
      </c>
      <c r="X11">
        <v>0.107</v>
      </c>
      <c r="AB11" s="1">
        <v>36118</v>
      </c>
      <c r="AC11">
        <v>2.6</v>
      </c>
    </row>
    <row r="12" spans="1:32" x14ac:dyDescent="0.25">
      <c r="A12" s="1">
        <v>36098</v>
      </c>
      <c r="B12">
        <v>8</v>
      </c>
      <c r="C12">
        <v>1.9450000000000001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142.31100000000001</v>
      </c>
      <c r="M12">
        <v>0</v>
      </c>
      <c r="N12">
        <v>486</v>
      </c>
      <c r="O12">
        <v>753</v>
      </c>
      <c r="P12">
        <v>1</v>
      </c>
      <c r="Q12">
        <v>8.8000000000000007</v>
      </c>
      <c r="R12">
        <v>0</v>
      </c>
      <c r="S12">
        <v>0</v>
      </c>
      <c r="T12">
        <v>3.4630000000000001</v>
      </c>
      <c r="W12" s="1">
        <v>36122</v>
      </c>
      <c r="X12">
        <v>0.64300000000000002</v>
      </c>
      <c r="Y12">
        <f>AVERAGE(X12:X14)</f>
        <v>0.59599999999999997</v>
      </c>
      <c r="Z12">
        <f>_xlfn.STDEV.P(X12:X14)/SQRT(COUNT(X12:X14))</f>
        <v>2.5460208605237743E-2</v>
      </c>
      <c r="AA12">
        <f>CONFIDENCE(0.05,STDEV(X12:X14),COUNT(X12:X14))</f>
        <v>6.111610638766389E-2</v>
      </c>
      <c r="AB12" s="1">
        <v>36125</v>
      </c>
      <c r="AC12">
        <v>4.4000000000000004</v>
      </c>
      <c r="AD12">
        <f>AVERAGE(AC12:AC14)</f>
        <v>4.0666666666666664</v>
      </c>
      <c r="AE12">
        <f>_xlfn.STDEV.P(AC12:AC14)/SQRT(COUNT(AC12:AC14))</f>
        <v>0.14401645996461926</v>
      </c>
      <c r="AF12">
        <f>CONFIDENCE(0.05,STDEV(AC12:AC14),COUNT(AC12:AC14))</f>
        <v>0.3457051521157487</v>
      </c>
    </row>
    <row r="13" spans="1:32" x14ac:dyDescent="0.25">
      <c r="A13" s="1">
        <v>36099</v>
      </c>
      <c r="B13">
        <v>9</v>
      </c>
      <c r="C13">
        <v>2.17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746.995</v>
      </c>
      <c r="L13">
        <v>177.709</v>
      </c>
      <c r="M13">
        <v>0</v>
      </c>
      <c r="N13">
        <v>486</v>
      </c>
      <c r="O13">
        <v>753</v>
      </c>
      <c r="P13">
        <v>1</v>
      </c>
      <c r="Q13">
        <v>9.6</v>
      </c>
      <c r="R13">
        <v>0</v>
      </c>
      <c r="S13">
        <v>0</v>
      </c>
      <c r="T13">
        <v>3.59</v>
      </c>
      <c r="W13" s="1">
        <v>36122</v>
      </c>
      <c r="X13">
        <v>0.60799999999999998</v>
      </c>
      <c r="AB13" s="1">
        <v>36125</v>
      </c>
      <c r="AC13">
        <v>4</v>
      </c>
    </row>
    <row r="14" spans="1:32" x14ac:dyDescent="0.25">
      <c r="A14" s="1">
        <v>36100</v>
      </c>
      <c r="B14">
        <v>10</v>
      </c>
      <c r="C14">
        <v>2.4820000000000002</v>
      </c>
      <c r="D14">
        <v>1.2999999999999999E-2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744.70299999999997</v>
      </c>
      <c r="L14">
        <v>203.26300000000001</v>
      </c>
      <c r="M14">
        <v>0</v>
      </c>
      <c r="N14">
        <v>486</v>
      </c>
      <c r="O14">
        <v>753</v>
      </c>
      <c r="P14">
        <v>1</v>
      </c>
      <c r="Q14">
        <v>10.4</v>
      </c>
      <c r="R14">
        <v>0</v>
      </c>
      <c r="S14">
        <v>0</v>
      </c>
      <c r="T14">
        <v>3.6850000000000001</v>
      </c>
      <c r="W14" s="1">
        <v>36122</v>
      </c>
      <c r="X14">
        <v>0.53700000000000003</v>
      </c>
      <c r="AB14" s="1">
        <v>36125</v>
      </c>
      <c r="AC14">
        <v>3.8</v>
      </c>
    </row>
    <row r="15" spans="1:32" x14ac:dyDescent="0.25">
      <c r="A15" s="1">
        <v>36101</v>
      </c>
      <c r="B15">
        <v>11</v>
      </c>
      <c r="C15">
        <v>2.714</v>
      </c>
      <c r="D15">
        <v>1.9E-2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743.54700000000003</v>
      </c>
      <c r="L15">
        <v>236.952</v>
      </c>
      <c r="M15">
        <v>0</v>
      </c>
      <c r="N15">
        <v>486</v>
      </c>
      <c r="O15">
        <v>753</v>
      </c>
      <c r="P15">
        <v>1</v>
      </c>
      <c r="Q15">
        <v>12</v>
      </c>
      <c r="R15">
        <v>0</v>
      </c>
      <c r="S15">
        <v>0</v>
      </c>
      <c r="T15">
        <v>3.7650000000000001</v>
      </c>
      <c r="W15" s="1">
        <v>36129</v>
      </c>
      <c r="X15">
        <v>1.377</v>
      </c>
      <c r="Y15">
        <f>AVERAGE(X15:X17)</f>
        <v>1.446</v>
      </c>
      <c r="Z15">
        <f>_xlfn.STDEV.P(X15:X17)/SQRT(COUNT(X15:X17))</f>
        <v>5.1516987489565048E-2</v>
      </c>
      <c r="AA15">
        <f>CONFIDENCE(0.05,STDEV(X15:X17),COUNT(X15:X17))</f>
        <v>0.1236642533846516</v>
      </c>
      <c r="AB15" s="1">
        <v>36132</v>
      </c>
      <c r="AC15">
        <v>4</v>
      </c>
      <c r="AD15">
        <f>AVERAGE(AC15:AC17)</f>
        <v>4.2666666666666666</v>
      </c>
      <c r="AE15">
        <f>_xlfn.STDEV.P(AC15:AC17)/SQRT(COUNT(AC15:AC17))</f>
        <v>0.14401645996461904</v>
      </c>
      <c r="AF15">
        <f>CONFIDENCE(0.05,STDEV(AC15:AC17),COUNT(AC15:AC17))</f>
        <v>0.34570515211574826</v>
      </c>
    </row>
    <row r="16" spans="1:32" x14ac:dyDescent="0.25">
      <c r="A16" s="1">
        <v>36102</v>
      </c>
      <c r="B16">
        <v>12</v>
      </c>
      <c r="C16">
        <v>2.9079999999999999</v>
      </c>
      <c r="D16">
        <v>2.4E-2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742.55899999999997</v>
      </c>
      <c r="L16">
        <v>234.28800000000001</v>
      </c>
      <c r="M16">
        <v>0</v>
      </c>
      <c r="N16">
        <v>486</v>
      </c>
      <c r="O16">
        <v>753</v>
      </c>
      <c r="P16">
        <v>1</v>
      </c>
      <c r="Q16">
        <v>14.3</v>
      </c>
      <c r="R16">
        <v>0</v>
      </c>
      <c r="S16">
        <v>0</v>
      </c>
      <c r="T16">
        <v>3.8340000000000001</v>
      </c>
      <c r="W16" s="1">
        <v>36129</v>
      </c>
      <c r="X16">
        <v>1.5720000000000001</v>
      </c>
      <c r="AB16" s="1">
        <v>36132</v>
      </c>
      <c r="AC16">
        <v>4.5999999999999996</v>
      </c>
    </row>
    <row r="17" spans="1:32" x14ac:dyDescent="0.25">
      <c r="A17" s="1">
        <v>36103</v>
      </c>
      <c r="B17">
        <v>13</v>
      </c>
      <c r="C17">
        <v>3.077</v>
      </c>
      <c r="D17">
        <v>2.8000000000000001E-2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741.65499999999997</v>
      </c>
      <c r="L17">
        <v>215.72900000000001</v>
      </c>
      <c r="M17">
        <v>0</v>
      </c>
      <c r="N17">
        <v>486</v>
      </c>
      <c r="O17">
        <v>753</v>
      </c>
      <c r="P17">
        <v>1</v>
      </c>
      <c r="Q17">
        <v>17.3</v>
      </c>
      <c r="R17">
        <v>0</v>
      </c>
      <c r="S17">
        <v>0</v>
      </c>
      <c r="T17">
        <v>3.9089999999999998</v>
      </c>
      <c r="W17" s="1">
        <v>36129</v>
      </c>
      <c r="X17">
        <v>1.389</v>
      </c>
      <c r="AB17" s="1">
        <v>36132</v>
      </c>
      <c r="AC17">
        <v>4.2</v>
      </c>
    </row>
    <row r="18" spans="1:32" x14ac:dyDescent="0.25">
      <c r="A18" s="1">
        <v>36104</v>
      </c>
      <c r="B18">
        <v>14</v>
      </c>
      <c r="C18">
        <v>3.2589999999999999</v>
      </c>
      <c r="D18">
        <v>3.3000000000000002E-2</v>
      </c>
      <c r="E18">
        <v>0</v>
      </c>
      <c r="F18">
        <v>0</v>
      </c>
      <c r="G18">
        <v>1.4E-2</v>
      </c>
      <c r="H18">
        <v>0</v>
      </c>
      <c r="I18">
        <v>0</v>
      </c>
      <c r="J18">
        <v>0</v>
      </c>
      <c r="K18">
        <v>740.827</v>
      </c>
      <c r="L18">
        <v>199.74799999999999</v>
      </c>
      <c r="M18">
        <v>0</v>
      </c>
      <c r="N18">
        <v>486</v>
      </c>
      <c r="O18">
        <v>753</v>
      </c>
      <c r="P18">
        <v>1</v>
      </c>
      <c r="Q18">
        <v>20.9</v>
      </c>
      <c r="R18">
        <v>0</v>
      </c>
      <c r="S18">
        <v>0</v>
      </c>
      <c r="T18">
        <v>4</v>
      </c>
      <c r="W18" s="1">
        <v>36136</v>
      </c>
      <c r="X18">
        <v>2.371</v>
      </c>
      <c r="Y18">
        <f>AVERAGE(X18:X20)</f>
        <v>2.8109999999999999</v>
      </c>
      <c r="Z18">
        <f>_xlfn.STDEV.P(X18:X20)/SQRT(COUNT(X18:X20))</f>
        <v>0.22688029149017563</v>
      </c>
      <c r="AA18">
        <f>CONFIDENCE(0.05,STDEV(X18:X20),COUNT(X18:X20))</f>
        <v>0.54461612027504003</v>
      </c>
      <c r="AB18" s="1">
        <v>36139</v>
      </c>
      <c r="AC18">
        <v>3.6</v>
      </c>
      <c r="AD18">
        <f>AVERAGE(AC18:AC20)</f>
        <v>3.3333333333333335</v>
      </c>
      <c r="AE18">
        <f>_xlfn.STDEV.P(AC18:AC20)/SQRT(COUNT(AC18:AC20))</f>
        <v>0.10886621079036346</v>
      </c>
      <c r="AF18">
        <f>CONFIDENCE(0.05,STDEV(AC18:AC20),COUNT(AC18:AC20))</f>
        <v>0.26132853127200711</v>
      </c>
    </row>
    <row r="19" spans="1:32" x14ac:dyDescent="0.25">
      <c r="A19" s="1">
        <v>36105</v>
      </c>
      <c r="B19">
        <v>15</v>
      </c>
      <c r="C19">
        <v>3.5139999999999998</v>
      </c>
      <c r="D19">
        <v>0.04</v>
      </c>
      <c r="E19">
        <v>0</v>
      </c>
      <c r="F19">
        <v>0</v>
      </c>
      <c r="G19">
        <v>1.6E-2</v>
      </c>
      <c r="H19">
        <v>0</v>
      </c>
      <c r="I19">
        <v>0</v>
      </c>
      <c r="J19">
        <v>0</v>
      </c>
      <c r="K19">
        <v>740.02700000000004</v>
      </c>
      <c r="L19">
        <v>192.23699999999999</v>
      </c>
      <c r="M19">
        <v>0</v>
      </c>
      <c r="N19">
        <v>486</v>
      </c>
      <c r="O19">
        <v>753</v>
      </c>
      <c r="P19">
        <v>1</v>
      </c>
      <c r="Q19">
        <v>25.4</v>
      </c>
      <c r="R19">
        <v>0</v>
      </c>
      <c r="S19">
        <v>0</v>
      </c>
      <c r="T19">
        <v>4.0670000000000002</v>
      </c>
      <c r="W19" s="1">
        <v>36136</v>
      </c>
      <c r="X19">
        <v>2.7370000000000001</v>
      </c>
      <c r="AB19" s="1">
        <v>36139</v>
      </c>
      <c r="AC19">
        <v>3.2</v>
      </c>
    </row>
    <row r="20" spans="1:32" x14ac:dyDescent="0.25">
      <c r="A20" s="1">
        <v>36106</v>
      </c>
      <c r="B20">
        <v>16</v>
      </c>
      <c r="C20">
        <v>3.782</v>
      </c>
      <c r="D20">
        <v>0.05</v>
      </c>
      <c r="E20">
        <v>0</v>
      </c>
      <c r="F20">
        <v>0</v>
      </c>
      <c r="G20">
        <v>0.02</v>
      </c>
      <c r="H20">
        <v>0</v>
      </c>
      <c r="I20">
        <v>0</v>
      </c>
      <c r="J20">
        <v>0</v>
      </c>
      <c r="K20">
        <v>739.25800000000004</v>
      </c>
      <c r="L20">
        <v>191.61600000000001</v>
      </c>
      <c r="M20">
        <v>0</v>
      </c>
      <c r="N20">
        <v>486</v>
      </c>
      <c r="O20">
        <v>753</v>
      </c>
      <c r="P20">
        <v>1</v>
      </c>
      <c r="Q20">
        <v>31.1</v>
      </c>
      <c r="R20">
        <v>0</v>
      </c>
      <c r="S20">
        <v>0</v>
      </c>
      <c r="T20">
        <v>4.133</v>
      </c>
      <c r="W20" s="1">
        <v>36136</v>
      </c>
      <c r="X20">
        <v>3.3250000000000002</v>
      </c>
      <c r="AB20" s="1">
        <v>36139</v>
      </c>
      <c r="AC20">
        <v>3.2</v>
      </c>
    </row>
    <row r="21" spans="1:32" x14ac:dyDescent="0.25">
      <c r="A21" s="1">
        <v>36107</v>
      </c>
      <c r="B21">
        <v>17</v>
      </c>
      <c r="C21">
        <v>4.0730000000000004</v>
      </c>
      <c r="D21">
        <v>6.0999999999999999E-2</v>
      </c>
      <c r="E21">
        <v>0</v>
      </c>
      <c r="F21">
        <v>0</v>
      </c>
      <c r="G21">
        <v>2.5000000000000001E-2</v>
      </c>
      <c r="H21">
        <v>0</v>
      </c>
      <c r="I21">
        <v>0</v>
      </c>
      <c r="J21">
        <v>0</v>
      </c>
      <c r="K21">
        <v>738.49699999999996</v>
      </c>
      <c r="L21">
        <v>193.36600000000001</v>
      </c>
      <c r="M21">
        <v>0</v>
      </c>
      <c r="N21">
        <v>486</v>
      </c>
      <c r="O21">
        <v>753</v>
      </c>
      <c r="P21">
        <v>1</v>
      </c>
      <c r="Q21">
        <v>37</v>
      </c>
      <c r="R21">
        <v>0</v>
      </c>
      <c r="S21">
        <v>0</v>
      </c>
      <c r="T21">
        <v>4.194</v>
      </c>
      <c r="W21" s="1">
        <v>36143</v>
      </c>
      <c r="X21">
        <v>4.0490000000000004</v>
      </c>
      <c r="Y21">
        <f>AVERAGE(X21:X23)</f>
        <v>4.2556666666666674</v>
      </c>
      <c r="Z21">
        <f>_xlfn.STDEV.P(X21:X23)/SQRT(COUNT(X21:X23))</f>
        <v>0.13296393273142679</v>
      </c>
      <c r="AA21">
        <f>CONFIDENCE(0.05,STDEV(X21:X23),COUNT(X21:X23))</f>
        <v>0.31917404859221438</v>
      </c>
      <c r="AB21" s="1">
        <v>36192</v>
      </c>
      <c r="AC21">
        <v>3.4</v>
      </c>
      <c r="AD21">
        <f>AVERAGE(AC21:AC23)</f>
        <v>3.2666666666666671</v>
      </c>
      <c r="AE21">
        <f>_xlfn.STDEV.P(AC21:AC23)/SQRT(COUNT(AC21:AC23))</f>
        <v>5.4433105395181668E-2</v>
      </c>
      <c r="AF21">
        <f>CONFIDENCE(0.05,STDEV(AC21:AC23),COUNT(AC21:AC23))</f>
        <v>0.13066426563600342</v>
      </c>
    </row>
    <row r="22" spans="1:32" x14ac:dyDescent="0.25">
      <c r="A22" s="1">
        <v>36108</v>
      </c>
      <c r="B22">
        <v>18</v>
      </c>
      <c r="C22">
        <v>4.3490000000000002</v>
      </c>
      <c r="D22">
        <v>7.0999999999999994E-2</v>
      </c>
      <c r="E22">
        <v>0</v>
      </c>
      <c r="F22">
        <v>0</v>
      </c>
      <c r="G22">
        <v>0.03</v>
      </c>
      <c r="H22">
        <v>0</v>
      </c>
      <c r="I22">
        <v>0</v>
      </c>
      <c r="J22">
        <v>0</v>
      </c>
      <c r="K22">
        <v>737.87699999999995</v>
      </c>
      <c r="L22">
        <v>203.553</v>
      </c>
      <c r="M22">
        <v>0</v>
      </c>
      <c r="N22">
        <v>486</v>
      </c>
      <c r="O22">
        <v>753</v>
      </c>
      <c r="P22">
        <v>1</v>
      </c>
      <c r="Q22">
        <v>40.9</v>
      </c>
      <c r="R22">
        <v>0</v>
      </c>
      <c r="S22">
        <v>0</v>
      </c>
      <c r="T22">
        <v>4.2699999999999996</v>
      </c>
      <c r="W22" s="1">
        <v>36143</v>
      </c>
      <c r="X22">
        <v>4.141</v>
      </c>
      <c r="AB22" s="1">
        <v>36192</v>
      </c>
      <c r="AC22">
        <v>3.2</v>
      </c>
    </row>
    <row r="23" spans="1:32" x14ac:dyDescent="0.25">
      <c r="A23" s="1">
        <v>36109</v>
      </c>
      <c r="B23">
        <v>19</v>
      </c>
      <c r="C23">
        <v>4.6849999999999996</v>
      </c>
      <c r="D23">
        <v>8.5999999999999993E-2</v>
      </c>
      <c r="E23">
        <v>0</v>
      </c>
      <c r="F23">
        <v>0</v>
      </c>
      <c r="G23">
        <v>3.5000000000000003E-2</v>
      </c>
      <c r="H23">
        <v>0</v>
      </c>
      <c r="I23">
        <v>0</v>
      </c>
      <c r="J23">
        <v>0</v>
      </c>
      <c r="K23">
        <v>737.27099999999996</v>
      </c>
      <c r="L23">
        <v>219.547</v>
      </c>
      <c r="M23">
        <v>0</v>
      </c>
      <c r="N23">
        <v>486</v>
      </c>
      <c r="O23">
        <v>753</v>
      </c>
      <c r="P23">
        <v>1</v>
      </c>
      <c r="Q23">
        <v>45.8</v>
      </c>
      <c r="R23">
        <v>0</v>
      </c>
      <c r="S23">
        <v>0</v>
      </c>
      <c r="T23">
        <v>4.327</v>
      </c>
      <c r="W23" s="1">
        <v>36143</v>
      </c>
      <c r="X23">
        <v>4.577</v>
      </c>
      <c r="AB23" s="1">
        <v>36192</v>
      </c>
      <c r="AC23">
        <v>3.2</v>
      </c>
    </row>
    <row r="24" spans="1:32" x14ac:dyDescent="0.25">
      <c r="A24" s="1">
        <v>36110</v>
      </c>
      <c r="B24">
        <v>20</v>
      </c>
      <c r="C24">
        <v>4.9390000000000001</v>
      </c>
      <c r="D24">
        <v>0.1</v>
      </c>
      <c r="E24">
        <v>0</v>
      </c>
      <c r="F24">
        <v>0</v>
      </c>
      <c r="G24">
        <v>4.2999999999999997E-2</v>
      </c>
      <c r="H24">
        <v>0</v>
      </c>
      <c r="I24">
        <v>0</v>
      </c>
      <c r="J24">
        <v>0</v>
      </c>
      <c r="K24">
        <v>736.51700000000005</v>
      </c>
      <c r="L24">
        <v>209.33099999999999</v>
      </c>
      <c r="M24">
        <v>0</v>
      </c>
      <c r="N24">
        <v>486</v>
      </c>
      <c r="O24">
        <v>753</v>
      </c>
      <c r="P24">
        <v>1</v>
      </c>
      <c r="Q24">
        <v>55.5</v>
      </c>
      <c r="R24">
        <v>0</v>
      </c>
      <c r="S24">
        <v>0</v>
      </c>
      <c r="T24">
        <v>4.3810000000000002</v>
      </c>
      <c r="W24" s="1">
        <v>36150</v>
      </c>
      <c r="X24">
        <v>4.3730000000000002</v>
      </c>
      <c r="Y24">
        <f>AVERAGE(X24:X26)</f>
        <v>4.673</v>
      </c>
      <c r="Z24">
        <f>_xlfn.STDEV.P(X24:X26)/SQRT(COUNT(X24:X26))</f>
        <v>0.14662196288414628</v>
      </c>
      <c r="AA24">
        <f>CONFIDENCE(0.05,STDEV(X24:X26),COUNT(X24:X26))</f>
        <v>0.35195954681031627</v>
      </c>
    </row>
    <row r="25" spans="1:32" x14ac:dyDescent="0.25">
      <c r="A25" s="1">
        <v>36111</v>
      </c>
      <c r="B25">
        <v>21</v>
      </c>
      <c r="C25">
        <v>5.1840000000000002</v>
      </c>
      <c r="D25">
        <v>0.112</v>
      </c>
      <c r="E25">
        <v>2</v>
      </c>
      <c r="F25">
        <v>1</v>
      </c>
      <c r="G25">
        <v>0.05</v>
      </c>
      <c r="H25">
        <v>7.8559999999999999</v>
      </c>
      <c r="I25">
        <v>500627.766</v>
      </c>
      <c r="J25">
        <v>19952.208999999999</v>
      </c>
      <c r="K25">
        <v>735.98599999999999</v>
      </c>
      <c r="L25">
        <v>218.23400000000001</v>
      </c>
      <c r="M25">
        <v>285.255</v>
      </c>
      <c r="N25">
        <v>486</v>
      </c>
      <c r="O25">
        <v>753</v>
      </c>
      <c r="P25">
        <v>1</v>
      </c>
      <c r="Q25">
        <v>59.7</v>
      </c>
      <c r="R25">
        <v>0</v>
      </c>
      <c r="S25">
        <v>0</v>
      </c>
      <c r="T25">
        <v>4.4390000000000001</v>
      </c>
      <c r="W25" s="1">
        <v>36150</v>
      </c>
      <c r="X25">
        <v>4.6520000000000001</v>
      </c>
    </row>
    <row r="26" spans="1:32" x14ac:dyDescent="0.25">
      <c r="A26" s="1">
        <v>36112</v>
      </c>
      <c r="B26">
        <v>22</v>
      </c>
      <c r="C26">
        <v>5.4390000000000001</v>
      </c>
      <c r="D26">
        <v>0.125</v>
      </c>
      <c r="E26">
        <v>2</v>
      </c>
      <c r="F26">
        <v>2</v>
      </c>
      <c r="G26">
        <v>5.6000000000000001E-2</v>
      </c>
      <c r="H26">
        <v>7.8559999999999999</v>
      </c>
      <c r="I26">
        <v>500627.766</v>
      </c>
      <c r="J26">
        <v>19952.208999999999</v>
      </c>
      <c r="K26">
        <v>736.21100000000001</v>
      </c>
      <c r="L26">
        <v>226.114</v>
      </c>
      <c r="M26">
        <v>281.31400000000002</v>
      </c>
      <c r="N26">
        <v>486</v>
      </c>
      <c r="O26">
        <v>753</v>
      </c>
      <c r="P26">
        <v>1</v>
      </c>
      <c r="Q26">
        <v>64.099999999999994</v>
      </c>
      <c r="R26">
        <v>0</v>
      </c>
      <c r="S26">
        <v>0</v>
      </c>
      <c r="T26">
        <v>4.4889999999999999</v>
      </c>
      <c r="W26" s="1">
        <v>36150</v>
      </c>
      <c r="X26">
        <v>4.9939999999999998</v>
      </c>
    </row>
    <row r="27" spans="1:32" x14ac:dyDescent="0.25">
      <c r="A27" s="1">
        <v>36113</v>
      </c>
      <c r="B27">
        <v>23</v>
      </c>
      <c r="C27">
        <v>5.6639999999999997</v>
      </c>
      <c r="D27">
        <v>0.152</v>
      </c>
      <c r="E27">
        <v>2</v>
      </c>
      <c r="F27">
        <v>2</v>
      </c>
      <c r="G27">
        <v>6.3E-2</v>
      </c>
      <c r="H27">
        <v>7.8559999999999999</v>
      </c>
      <c r="I27">
        <v>500627.766</v>
      </c>
      <c r="J27">
        <v>19952.208999999999</v>
      </c>
      <c r="K27">
        <v>765.61599999999999</v>
      </c>
      <c r="L27">
        <v>219.53800000000001</v>
      </c>
      <c r="M27">
        <v>277.84699999999998</v>
      </c>
      <c r="N27">
        <v>486</v>
      </c>
      <c r="O27">
        <v>753</v>
      </c>
      <c r="P27">
        <v>1</v>
      </c>
      <c r="Q27">
        <v>80.5</v>
      </c>
      <c r="R27">
        <v>0</v>
      </c>
      <c r="S27">
        <v>0</v>
      </c>
      <c r="T27">
        <v>4.5629999999999997</v>
      </c>
      <c r="W27" s="1">
        <v>36158</v>
      </c>
      <c r="X27">
        <v>5.298</v>
      </c>
      <c r="Y27">
        <f>AVERAGE(X27:X29)</f>
        <v>4.6710000000000003</v>
      </c>
      <c r="Z27">
        <f>_xlfn.STDEV.P(X27:X29)/SQRT(COUNT(X27:X29))</f>
        <v>0.26271953782609236</v>
      </c>
      <c r="AA27">
        <f>CONFIDENCE(0.05,STDEV(X27:X29),COUNT(X27:X29))</f>
        <v>0.63064664837797846</v>
      </c>
    </row>
    <row r="28" spans="1:32" x14ac:dyDescent="0.25">
      <c r="A28" s="1">
        <v>36114</v>
      </c>
      <c r="B28">
        <v>24</v>
      </c>
      <c r="C28">
        <v>5.9960000000000004</v>
      </c>
      <c r="D28">
        <v>0.20100000000000001</v>
      </c>
      <c r="E28">
        <v>2</v>
      </c>
      <c r="F28">
        <v>2</v>
      </c>
      <c r="G28">
        <v>7.5999999999999998E-2</v>
      </c>
      <c r="H28">
        <v>7.8559999999999999</v>
      </c>
      <c r="I28">
        <v>500627.766</v>
      </c>
      <c r="J28">
        <v>19952.208999999999</v>
      </c>
      <c r="K28">
        <v>760.84799999999996</v>
      </c>
      <c r="L28">
        <v>232.553</v>
      </c>
      <c r="M28">
        <v>272.721</v>
      </c>
      <c r="N28">
        <v>486</v>
      </c>
      <c r="O28">
        <v>753</v>
      </c>
      <c r="P28">
        <v>1</v>
      </c>
      <c r="Q28">
        <v>100.9</v>
      </c>
      <c r="R28">
        <v>0</v>
      </c>
      <c r="S28">
        <v>0</v>
      </c>
      <c r="T28">
        <v>4.6360000000000001</v>
      </c>
      <c r="W28" s="1">
        <v>36158</v>
      </c>
      <c r="X28">
        <v>4.2320000000000002</v>
      </c>
    </row>
    <row r="29" spans="1:32" x14ac:dyDescent="0.25">
      <c r="A29" s="1">
        <v>36115</v>
      </c>
      <c r="B29">
        <v>25</v>
      </c>
      <c r="C29">
        <v>6.319</v>
      </c>
      <c r="D29">
        <v>0.248</v>
      </c>
      <c r="E29">
        <v>3</v>
      </c>
      <c r="F29">
        <v>2</v>
      </c>
      <c r="G29">
        <v>0.1</v>
      </c>
      <c r="H29">
        <v>7.8559999999999999</v>
      </c>
      <c r="I29">
        <v>500627.766</v>
      </c>
      <c r="J29">
        <v>19952.208999999999</v>
      </c>
      <c r="K29">
        <v>757.41399999999999</v>
      </c>
      <c r="L29">
        <v>229.65700000000001</v>
      </c>
      <c r="M29">
        <v>267.74</v>
      </c>
      <c r="N29">
        <v>486</v>
      </c>
      <c r="O29">
        <v>753</v>
      </c>
      <c r="P29">
        <v>1</v>
      </c>
      <c r="Q29">
        <v>127.3</v>
      </c>
      <c r="R29">
        <v>0</v>
      </c>
      <c r="S29">
        <v>0</v>
      </c>
      <c r="T29">
        <v>4.7039999999999997</v>
      </c>
      <c r="W29" s="1">
        <v>36158</v>
      </c>
      <c r="X29">
        <v>4.4829999999999997</v>
      </c>
    </row>
    <row r="30" spans="1:32" x14ac:dyDescent="0.25">
      <c r="A30" s="1">
        <v>36116</v>
      </c>
      <c r="B30">
        <v>26</v>
      </c>
      <c r="C30">
        <v>6.6239999999999997</v>
      </c>
      <c r="D30">
        <v>0.30499999999999999</v>
      </c>
      <c r="E30">
        <v>3</v>
      </c>
      <c r="F30">
        <v>3</v>
      </c>
      <c r="G30">
        <v>0.124</v>
      </c>
      <c r="H30">
        <v>7.8559999999999999</v>
      </c>
      <c r="I30">
        <v>500627.766</v>
      </c>
      <c r="J30">
        <v>19952.208999999999</v>
      </c>
      <c r="K30">
        <v>754.18799999999999</v>
      </c>
      <c r="L30">
        <v>234.626</v>
      </c>
      <c r="M30">
        <v>263.01900000000001</v>
      </c>
      <c r="N30">
        <v>486</v>
      </c>
      <c r="O30">
        <v>753</v>
      </c>
      <c r="P30">
        <v>1</v>
      </c>
      <c r="Q30">
        <v>154.69999999999999</v>
      </c>
      <c r="R30">
        <v>0</v>
      </c>
      <c r="S30">
        <v>0</v>
      </c>
      <c r="T30">
        <v>4.7670000000000003</v>
      </c>
      <c r="W30" s="1">
        <v>36174</v>
      </c>
      <c r="X30">
        <v>4.383</v>
      </c>
      <c r="Y30">
        <f>AVERAGE(X30:X32)</f>
        <v>4.1843333333333339</v>
      </c>
      <c r="Z30">
        <f>_xlfn.STDEV.P(X30:X32)/SQRT(COUNT(X30:X32))</f>
        <v>0.10280221931600649</v>
      </c>
      <c r="AA30">
        <f>CONFIDENCE(0.05,STDEV(X30:X32),COUNT(X30:X32))</f>
        <v>0.24677218753472738</v>
      </c>
    </row>
    <row r="31" spans="1:32" x14ac:dyDescent="0.25">
      <c r="A31" s="1">
        <v>36117</v>
      </c>
      <c r="B31">
        <v>27</v>
      </c>
      <c r="C31">
        <v>6.9050000000000002</v>
      </c>
      <c r="D31">
        <v>0.37</v>
      </c>
      <c r="E31">
        <v>3</v>
      </c>
      <c r="F31">
        <v>3</v>
      </c>
      <c r="G31">
        <v>0.153</v>
      </c>
      <c r="H31">
        <v>7.8559999999999999</v>
      </c>
      <c r="I31">
        <v>500627.766</v>
      </c>
      <c r="J31">
        <v>19952.208999999999</v>
      </c>
      <c r="K31">
        <v>751.29399999999998</v>
      </c>
      <c r="L31">
        <v>244.376</v>
      </c>
      <c r="M31">
        <v>258.69400000000002</v>
      </c>
      <c r="N31">
        <v>486</v>
      </c>
      <c r="O31">
        <v>753</v>
      </c>
      <c r="P31">
        <v>1</v>
      </c>
      <c r="Q31">
        <v>181.4</v>
      </c>
      <c r="R31">
        <v>0</v>
      </c>
      <c r="S31">
        <v>0</v>
      </c>
      <c r="T31">
        <v>4.8220000000000001</v>
      </c>
      <c r="W31" s="1">
        <v>36174</v>
      </c>
      <c r="X31">
        <v>3.9510000000000001</v>
      </c>
    </row>
    <row r="32" spans="1:32" x14ac:dyDescent="0.25">
      <c r="A32" s="1">
        <v>36118</v>
      </c>
      <c r="B32">
        <v>28</v>
      </c>
      <c r="C32">
        <v>7.15</v>
      </c>
      <c r="D32">
        <v>0.43099999999999999</v>
      </c>
      <c r="E32">
        <v>4</v>
      </c>
      <c r="F32">
        <v>3</v>
      </c>
      <c r="G32">
        <v>0.185</v>
      </c>
      <c r="H32">
        <v>7.8559999999999999</v>
      </c>
      <c r="I32">
        <v>500627.766</v>
      </c>
      <c r="J32">
        <v>19952.208999999999</v>
      </c>
      <c r="K32">
        <v>755.17399999999998</v>
      </c>
      <c r="L32">
        <v>233.09899999999999</v>
      </c>
      <c r="M32">
        <v>254.91</v>
      </c>
      <c r="N32">
        <v>486</v>
      </c>
      <c r="O32">
        <v>753</v>
      </c>
      <c r="P32">
        <v>1</v>
      </c>
      <c r="Q32">
        <v>224.6</v>
      </c>
      <c r="R32">
        <v>0</v>
      </c>
      <c r="S32">
        <v>0</v>
      </c>
      <c r="T32">
        <v>4.8659999999999997</v>
      </c>
      <c r="W32" s="1">
        <v>36174</v>
      </c>
      <c r="X32">
        <v>4.2190000000000003</v>
      </c>
    </row>
    <row r="33" spans="1:27" x14ac:dyDescent="0.25">
      <c r="A33" s="1">
        <v>36119</v>
      </c>
      <c r="B33">
        <v>29</v>
      </c>
      <c r="C33">
        <v>7.3479999999999999</v>
      </c>
      <c r="D33">
        <v>0.48699999999999999</v>
      </c>
      <c r="E33">
        <v>4</v>
      </c>
      <c r="F33">
        <v>4</v>
      </c>
      <c r="G33">
        <v>0.216</v>
      </c>
      <c r="H33">
        <v>7.8559999999999999</v>
      </c>
      <c r="I33">
        <v>500627.766</v>
      </c>
      <c r="J33">
        <v>19952.208999999999</v>
      </c>
      <c r="K33">
        <v>749.96799999999996</v>
      </c>
      <c r="L33">
        <v>220.666</v>
      </c>
      <c r="M33">
        <v>251.84399999999999</v>
      </c>
      <c r="N33">
        <v>486</v>
      </c>
      <c r="O33">
        <v>753</v>
      </c>
      <c r="P33">
        <v>1</v>
      </c>
      <c r="Q33">
        <v>271.60000000000002</v>
      </c>
      <c r="R33">
        <v>0</v>
      </c>
      <c r="S33">
        <v>0</v>
      </c>
      <c r="T33">
        <v>4.91</v>
      </c>
      <c r="W33" s="1">
        <v>36202</v>
      </c>
      <c r="X33">
        <v>2.5169999999999999</v>
      </c>
      <c r="Y33">
        <f>AVERAGE(X33:X35)</f>
        <v>1.7713333333333334</v>
      </c>
      <c r="Z33">
        <f>_xlfn.STDEV.P(X33:X35)/SQRT(COUNT(X33:X35))</f>
        <v>0.33818809143017631</v>
      </c>
      <c r="AA33">
        <f>CONFIDENCE(0.05,STDEV(X33:X35),COUNT(X33:X35))</f>
        <v>0.81180557847572465</v>
      </c>
    </row>
    <row r="34" spans="1:27" x14ac:dyDescent="0.25">
      <c r="A34" s="1">
        <v>36120</v>
      </c>
      <c r="B34">
        <v>30</v>
      </c>
      <c r="C34">
        <v>7.5449999999999999</v>
      </c>
      <c r="D34">
        <v>0.54500000000000004</v>
      </c>
      <c r="E34">
        <v>4</v>
      </c>
      <c r="F34">
        <v>4</v>
      </c>
      <c r="G34">
        <v>0.24399999999999999</v>
      </c>
      <c r="H34">
        <v>7.8559999999999999</v>
      </c>
      <c r="I34">
        <v>500627.766</v>
      </c>
      <c r="J34">
        <v>19952.208999999999</v>
      </c>
      <c r="K34">
        <v>746.77200000000005</v>
      </c>
      <c r="L34">
        <v>204.17599999999999</v>
      </c>
      <c r="M34">
        <v>248.81399999999999</v>
      </c>
      <c r="N34">
        <v>486</v>
      </c>
      <c r="O34">
        <v>753</v>
      </c>
      <c r="P34">
        <v>1</v>
      </c>
      <c r="Q34">
        <v>332.6</v>
      </c>
      <c r="R34">
        <v>0</v>
      </c>
      <c r="S34">
        <v>0</v>
      </c>
      <c r="T34">
        <v>4.9589999999999996</v>
      </c>
      <c r="W34" s="1">
        <v>36202</v>
      </c>
      <c r="X34">
        <v>1.0860000000000001</v>
      </c>
    </row>
    <row r="35" spans="1:27" x14ac:dyDescent="0.25">
      <c r="A35" s="1">
        <v>36121</v>
      </c>
      <c r="B35">
        <v>31</v>
      </c>
      <c r="C35">
        <v>7.7629999999999999</v>
      </c>
      <c r="D35">
        <v>0.621</v>
      </c>
      <c r="E35">
        <v>4</v>
      </c>
      <c r="F35">
        <v>4</v>
      </c>
      <c r="G35">
        <v>0.27300000000000002</v>
      </c>
      <c r="H35">
        <v>7.8559999999999999</v>
      </c>
      <c r="I35">
        <v>500627.766</v>
      </c>
      <c r="J35">
        <v>19952.208999999999</v>
      </c>
      <c r="K35">
        <v>744.13599999999997</v>
      </c>
      <c r="L35">
        <v>204.434</v>
      </c>
      <c r="M35">
        <v>245.441</v>
      </c>
      <c r="N35">
        <v>486</v>
      </c>
      <c r="O35">
        <v>753</v>
      </c>
      <c r="P35">
        <v>1</v>
      </c>
      <c r="Q35">
        <v>382.2</v>
      </c>
      <c r="R35">
        <v>0</v>
      </c>
      <c r="S35">
        <v>0</v>
      </c>
      <c r="T35">
        <v>5</v>
      </c>
      <c r="W35" s="1">
        <v>36202</v>
      </c>
      <c r="X35">
        <v>1.7110000000000001</v>
      </c>
    </row>
    <row r="36" spans="1:27" x14ac:dyDescent="0.25">
      <c r="A36" s="1">
        <v>36122</v>
      </c>
      <c r="B36">
        <v>32</v>
      </c>
      <c r="C36">
        <v>8.0649999999999995</v>
      </c>
      <c r="D36">
        <v>0.74199999999999999</v>
      </c>
      <c r="E36">
        <v>5</v>
      </c>
      <c r="F36">
        <v>4</v>
      </c>
      <c r="G36">
        <v>0.311</v>
      </c>
      <c r="H36">
        <v>7.8559999999999999</v>
      </c>
      <c r="I36">
        <v>500627.766</v>
      </c>
      <c r="J36">
        <v>19952.208999999999</v>
      </c>
      <c r="K36">
        <v>756.10500000000002</v>
      </c>
      <c r="L36">
        <v>204.46199999999999</v>
      </c>
      <c r="M36">
        <v>240.792</v>
      </c>
      <c r="N36">
        <v>486</v>
      </c>
      <c r="O36">
        <v>753</v>
      </c>
      <c r="P36">
        <v>1</v>
      </c>
      <c r="Q36">
        <v>462.4</v>
      </c>
      <c r="R36">
        <v>0</v>
      </c>
      <c r="S36">
        <v>0</v>
      </c>
      <c r="T36">
        <v>5.056</v>
      </c>
    </row>
    <row r="37" spans="1:27" x14ac:dyDescent="0.25">
      <c r="A37" s="1">
        <v>36123</v>
      </c>
      <c r="B37">
        <v>33</v>
      </c>
      <c r="C37">
        <v>8.359</v>
      </c>
      <c r="D37">
        <v>0.83299999999999996</v>
      </c>
      <c r="E37">
        <v>5</v>
      </c>
      <c r="F37">
        <v>5</v>
      </c>
      <c r="G37">
        <v>0.371</v>
      </c>
      <c r="H37">
        <v>7.8559999999999999</v>
      </c>
      <c r="I37">
        <v>500627.766</v>
      </c>
      <c r="J37">
        <v>19952.208999999999</v>
      </c>
      <c r="K37">
        <v>753.04300000000001</v>
      </c>
      <c r="L37">
        <v>210.547</v>
      </c>
      <c r="M37">
        <v>236.25399999999999</v>
      </c>
      <c r="N37">
        <v>486</v>
      </c>
      <c r="O37">
        <v>753</v>
      </c>
      <c r="P37">
        <v>1</v>
      </c>
      <c r="Q37">
        <v>507.9</v>
      </c>
      <c r="R37">
        <v>0</v>
      </c>
      <c r="S37">
        <v>0</v>
      </c>
      <c r="T37">
        <v>5.0970000000000004</v>
      </c>
    </row>
    <row r="38" spans="1:27" x14ac:dyDescent="0.25">
      <c r="A38" s="1">
        <v>36124</v>
      </c>
      <c r="B38">
        <v>34</v>
      </c>
      <c r="C38">
        <v>8.6669999999999998</v>
      </c>
      <c r="D38">
        <v>0.95399999999999996</v>
      </c>
      <c r="E38">
        <v>5</v>
      </c>
      <c r="F38">
        <v>5</v>
      </c>
      <c r="G38">
        <v>0.41599999999999998</v>
      </c>
      <c r="H38">
        <v>7.8559999999999999</v>
      </c>
      <c r="I38">
        <v>500627.766</v>
      </c>
      <c r="J38">
        <v>19952.208999999999</v>
      </c>
      <c r="K38">
        <v>794.99400000000003</v>
      </c>
      <c r="L38">
        <v>216.774</v>
      </c>
      <c r="M38">
        <v>231.494</v>
      </c>
      <c r="N38">
        <v>486</v>
      </c>
      <c r="O38">
        <v>753</v>
      </c>
      <c r="P38">
        <v>1</v>
      </c>
      <c r="Q38">
        <v>570.79999999999995</v>
      </c>
      <c r="R38">
        <v>0</v>
      </c>
      <c r="S38">
        <v>0</v>
      </c>
      <c r="T38">
        <v>5.1310000000000002</v>
      </c>
    </row>
    <row r="39" spans="1:27" x14ac:dyDescent="0.25">
      <c r="A39" s="1">
        <v>36125</v>
      </c>
      <c r="B39">
        <v>35</v>
      </c>
      <c r="C39">
        <v>8.9139999999999997</v>
      </c>
      <c r="D39">
        <v>1.0980000000000001</v>
      </c>
      <c r="E39">
        <v>5</v>
      </c>
      <c r="F39">
        <v>5</v>
      </c>
      <c r="G39">
        <v>0.47699999999999998</v>
      </c>
      <c r="H39">
        <v>7.8559999999999999</v>
      </c>
      <c r="I39">
        <v>500627.766</v>
      </c>
      <c r="J39">
        <v>19952.208999999999</v>
      </c>
      <c r="K39">
        <v>793.11400000000003</v>
      </c>
      <c r="L39">
        <v>214.03700000000001</v>
      </c>
      <c r="M39">
        <v>227.67699999999999</v>
      </c>
      <c r="N39">
        <v>486</v>
      </c>
      <c r="O39">
        <v>753</v>
      </c>
      <c r="P39">
        <v>1</v>
      </c>
      <c r="Q39">
        <v>676.8</v>
      </c>
      <c r="R39">
        <v>0</v>
      </c>
      <c r="S39">
        <v>0</v>
      </c>
      <c r="T39">
        <v>5.165</v>
      </c>
    </row>
    <row r="40" spans="1:27" x14ac:dyDescent="0.25">
      <c r="A40" s="1">
        <v>36126</v>
      </c>
      <c r="B40">
        <v>36</v>
      </c>
      <c r="C40">
        <v>9.1660000000000004</v>
      </c>
      <c r="D40">
        <v>1.2490000000000001</v>
      </c>
      <c r="E40">
        <v>5</v>
      </c>
      <c r="F40">
        <v>5</v>
      </c>
      <c r="G40">
        <v>0.54900000000000004</v>
      </c>
      <c r="H40">
        <v>7.8559999999999999</v>
      </c>
      <c r="I40">
        <v>500627.766</v>
      </c>
      <c r="J40">
        <v>19952.208999999999</v>
      </c>
      <c r="K40">
        <v>780.87699999999995</v>
      </c>
      <c r="L40">
        <v>210.08699999999999</v>
      </c>
      <c r="M40">
        <v>223.786</v>
      </c>
      <c r="N40">
        <v>486</v>
      </c>
      <c r="O40">
        <v>753</v>
      </c>
      <c r="P40">
        <v>1</v>
      </c>
      <c r="Q40">
        <v>797.3</v>
      </c>
      <c r="R40">
        <v>0</v>
      </c>
      <c r="S40">
        <v>0</v>
      </c>
      <c r="T40">
        <v>5.194</v>
      </c>
    </row>
    <row r="41" spans="1:27" x14ac:dyDescent="0.25">
      <c r="A41" s="1">
        <v>36127</v>
      </c>
      <c r="B41">
        <v>37</v>
      </c>
      <c r="C41">
        <v>9.3849999999999998</v>
      </c>
      <c r="D41">
        <v>1.38</v>
      </c>
      <c r="E41">
        <v>5</v>
      </c>
      <c r="F41">
        <v>5</v>
      </c>
      <c r="G41">
        <v>0.624</v>
      </c>
      <c r="H41">
        <v>7.8559999999999999</v>
      </c>
      <c r="I41">
        <v>500627.766</v>
      </c>
      <c r="J41">
        <v>19952.208999999999</v>
      </c>
      <c r="K41">
        <v>769.59500000000003</v>
      </c>
      <c r="L41">
        <v>207.38399999999999</v>
      </c>
      <c r="M41">
        <v>220.417</v>
      </c>
      <c r="N41">
        <v>486</v>
      </c>
      <c r="O41">
        <v>753</v>
      </c>
      <c r="P41">
        <v>1</v>
      </c>
      <c r="Q41">
        <v>903.8</v>
      </c>
      <c r="R41">
        <v>0</v>
      </c>
      <c r="S41">
        <v>0</v>
      </c>
      <c r="T41">
        <v>5.2350000000000003</v>
      </c>
    </row>
    <row r="42" spans="1:27" x14ac:dyDescent="0.25">
      <c r="A42" s="1">
        <v>36128</v>
      </c>
      <c r="B42">
        <v>38</v>
      </c>
      <c r="C42">
        <v>9.6850000000000005</v>
      </c>
      <c r="D42">
        <v>1.5740000000000001</v>
      </c>
      <c r="E42">
        <v>5</v>
      </c>
      <c r="F42">
        <v>5</v>
      </c>
      <c r="G42">
        <v>0.69</v>
      </c>
      <c r="H42">
        <v>7.8559999999999999</v>
      </c>
      <c r="I42">
        <v>500627.766</v>
      </c>
      <c r="J42">
        <v>19952.208999999999</v>
      </c>
      <c r="K42">
        <v>785.14599999999996</v>
      </c>
      <c r="L42">
        <v>206.12</v>
      </c>
      <c r="M42">
        <v>215.779</v>
      </c>
      <c r="N42">
        <v>486</v>
      </c>
      <c r="O42">
        <v>753</v>
      </c>
      <c r="P42">
        <v>1</v>
      </c>
      <c r="Q42">
        <v>1053.7</v>
      </c>
      <c r="R42">
        <v>0</v>
      </c>
      <c r="S42">
        <v>0</v>
      </c>
      <c r="T42">
        <v>5.2720000000000002</v>
      </c>
    </row>
    <row r="43" spans="1:27" x14ac:dyDescent="0.25">
      <c r="A43" s="1">
        <v>36129</v>
      </c>
      <c r="B43">
        <v>39</v>
      </c>
      <c r="C43">
        <v>9.9559999999999995</v>
      </c>
      <c r="D43">
        <v>1.7849999999999999</v>
      </c>
      <c r="E43">
        <v>5</v>
      </c>
      <c r="F43">
        <v>5</v>
      </c>
      <c r="G43">
        <v>0.78700000000000003</v>
      </c>
      <c r="H43">
        <v>7.8559999999999999</v>
      </c>
      <c r="I43">
        <v>500627.766</v>
      </c>
      <c r="J43">
        <v>19952.208999999999</v>
      </c>
      <c r="K43">
        <v>771.94500000000005</v>
      </c>
      <c r="L43">
        <v>200.785</v>
      </c>
      <c r="M43">
        <v>211.59299999999999</v>
      </c>
      <c r="N43">
        <v>486</v>
      </c>
      <c r="O43">
        <v>753</v>
      </c>
      <c r="P43">
        <v>1</v>
      </c>
      <c r="Q43">
        <v>1249.8</v>
      </c>
      <c r="R43">
        <v>0</v>
      </c>
      <c r="S43">
        <v>0</v>
      </c>
      <c r="T43">
        <v>5.3120000000000003</v>
      </c>
    </row>
    <row r="44" spans="1:27" x14ac:dyDescent="0.25">
      <c r="A44" s="1">
        <v>36130</v>
      </c>
      <c r="B44">
        <v>40</v>
      </c>
      <c r="C44">
        <v>10.256</v>
      </c>
      <c r="D44">
        <v>2.0230000000000001</v>
      </c>
      <c r="E44">
        <v>5</v>
      </c>
      <c r="F44">
        <v>5</v>
      </c>
      <c r="G44">
        <v>0.89200000000000002</v>
      </c>
      <c r="H44">
        <v>7.8559999999999999</v>
      </c>
      <c r="I44">
        <v>500627.766</v>
      </c>
      <c r="J44">
        <v>19952.208999999999</v>
      </c>
      <c r="K44">
        <v>761.89300000000003</v>
      </c>
      <c r="L44">
        <v>204.15299999999999</v>
      </c>
      <c r="M44">
        <v>206.964</v>
      </c>
      <c r="N44">
        <v>486</v>
      </c>
      <c r="O44">
        <v>753</v>
      </c>
      <c r="P44">
        <v>1</v>
      </c>
      <c r="Q44">
        <v>1412.4</v>
      </c>
      <c r="R44">
        <v>0</v>
      </c>
      <c r="S44">
        <v>0</v>
      </c>
      <c r="T44">
        <v>5.343</v>
      </c>
    </row>
    <row r="45" spans="1:27" x14ac:dyDescent="0.25">
      <c r="A45" s="1">
        <v>36131</v>
      </c>
      <c r="B45">
        <v>41</v>
      </c>
      <c r="C45">
        <v>10.481999999999999</v>
      </c>
      <c r="D45">
        <v>2.202</v>
      </c>
      <c r="E45">
        <v>5</v>
      </c>
      <c r="F45">
        <v>5</v>
      </c>
      <c r="G45">
        <v>1.0109999999999999</v>
      </c>
      <c r="H45">
        <v>7.8559999999999999</v>
      </c>
      <c r="I45">
        <v>500627.766</v>
      </c>
      <c r="J45">
        <v>19952.208999999999</v>
      </c>
      <c r="K45">
        <v>751.79399999999998</v>
      </c>
      <c r="L45">
        <v>196.297</v>
      </c>
      <c r="M45">
        <v>203.48</v>
      </c>
      <c r="N45">
        <v>486</v>
      </c>
      <c r="O45">
        <v>753</v>
      </c>
      <c r="P45">
        <v>1</v>
      </c>
      <c r="Q45">
        <v>1626</v>
      </c>
      <c r="R45">
        <v>0</v>
      </c>
      <c r="S45">
        <v>0</v>
      </c>
      <c r="T45">
        <v>5.3760000000000003</v>
      </c>
    </row>
    <row r="46" spans="1:27" x14ac:dyDescent="0.25">
      <c r="A46" s="1">
        <v>36132</v>
      </c>
      <c r="B46">
        <v>42</v>
      </c>
      <c r="C46">
        <v>10.731</v>
      </c>
      <c r="D46">
        <v>2.419</v>
      </c>
      <c r="E46">
        <v>5</v>
      </c>
      <c r="F46">
        <v>5</v>
      </c>
      <c r="G46">
        <v>1.101</v>
      </c>
      <c r="H46">
        <v>7.8559999999999999</v>
      </c>
      <c r="I46">
        <v>500627.766</v>
      </c>
      <c r="J46">
        <v>19952.208999999999</v>
      </c>
      <c r="K46">
        <v>741.31799999999998</v>
      </c>
      <c r="L46">
        <v>191.553</v>
      </c>
      <c r="M46">
        <v>199.642</v>
      </c>
      <c r="N46">
        <v>486</v>
      </c>
      <c r="O46">
        <v>753</v>
      </c>
      <c r="P46">
        <v>1</v>
      </c>
      <c r="Q46">
        <v>1860</v>
      </c>
      <c r="R46">
        <v>0</v>
      </c>
      <c r="S46">
        <v>0</v>
      </c>
      <c r="T46">
        <v>5.4130000000000003</v>
      </c>
    </row>
    <row r="47" spans="1:27" x14ac:dyDescent="0.25">
      <c r="A47" s="1">
        <v>36133</v>
      </c>
      <c r="B47">
        <v>43</v>
      </c>
      <c r="C47">
        <v>11</v>
      </c>
      <c r="D47">
        <v>2.6819999999999999</v>
      </c>
      <c r="E47">
        <v>5</v>
      </c>
      <c r="F47">
        <v>5</v>
      </c>
      <c r="G47">
        <v>1.2090000000000001</v>
      </c>
      <c r="H47">
        <v>7.8559999999999999</v>
      </c>
      <c r="I47">
        <v>500627.766</v>
      </c>
      <c r="J47">
        <v>19952.208999999999</v>
      </c>
      <c r="K47">
        <v>730.51300000000003</v>
      </c>
      <c r="L47">
        <v>192.17500000000001</v>
      </c>
      <c r="M47">
        <v>195.47900000000001</v>
      </c>
      <c r="N47">
        <v>486</v>
      </c>
      <c r="O47">
        <v>753</v>
      </c>
      <c r="P47">
        <v>1</v>
      </c>
      <c r="Q47">
        <v>2084.5</v>
      </c>
      <c r="R47">
        <v>0</v>
      </c>
      <c r="S47">
        <v>0</v>
      </c>
      <c r="T47">
        <v>5.4489999999999998</v>
      </c>
    </row>
    <row r="48" spans="1:27" x14ac:dyDescent="0.25">
      <c r="A48" s="1">
        <v>36134</v>
      </c>
      <c r="B48">
        <v>44</v>
      </c>
      <c r="C48">
        <v>11.268000000000001</v>
      </c>
      <c r="D48">
        <v>2.903</v>
      </c>
      <c r="E48">
        <v>4.7619999999999996</v>
      </c>
      <c r="F48">
        <v>5</v>
      </c>
      <c r="G48">
        <v>1.341</v>
      </c>
      <c r="H48">
        <v>7.8559999999999999</v>
      </c>
      <c r="I48">
        <v>500627.766</v>
      </c>
      <c r="J48">
        <v>19952.208999999999</v>
      </c>
      <c r="K48">
        <v>723.43799999999999</v>
      </c>
      <c r="L48">
        <v>191.393</v>
      </c>
      <c r="M48">
        <v>191.34200000000001</v>
      </c>
      <c r="N48">
        <v>486</v>
      </c>
      <c r="O48">
        <v>753</v>
      </c>
      <c r="P48">
        <v>1</v>
      </c>
      <c r="Q48">
        <v>2293.9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3.1789999999999998</v>
      </c>
      <c r="E49">
        <v>4.5869999999999997</v>
      </c>
      <c r="F49">
        <v>5</v>
      </c>
      <c r="G49">
        <v>1.452</v>
      </c>
      <c r="H49">
        <v>7.8559999999999999</v>
      </c>
      <c r="I49">
        <v>500627.766</v>
      </c>
      <c r="J49">
        <v>19952.208999999999</v>
      </c>
      <c r="K49">
        <v>716.44399999999996</v>
      </c>
      <c r="L49">
        <v>191.48400000000001</v>
      </c>
      <c r="M49">
        <v>186.46700000000001</v>
      </c>
      <c r="N49">
        <v>486</v>
      </c>
      <c r="O49">
        <v>753</v>
      </c>
      <c r="P49">
        <v>1</v>
      </c>
      <c r="Q49">
        <v>2546.3000000000002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3.4409999999999998</v>
      </c>
      <c r="E50">
        <v>4.2869999999999999</v>
      </c>
      <c r="F50">
        <v>5</v>
      </c>
      <c r="G50">
        <v>1.589</v>
      </c>
      <c r="H50">
        <v>7.8559999999999999</v>
      </c>
      <c r="I50">
        <v>500627.766</v>
      </c>
      <c r="J50">
        <v>19952.208999999999</v>
      </c>
      <c r="K50">
        <v>708.94600000000003</v>
      </c>
      <c r="L50">
        <v>190.68799999999999</v>
      </c>
      <c r="M50">
        <v>181.62100000000001</v>
      </c>
      <c r="N50">
        <v>486</v>
      </c>
      <c r="O50">
        <v>753</v>
      </c>
      <c r="P50">
        <v>1</v>
      </c>
      <c r="Q50">
        <v>2807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3.6520000000000001</v>
      </c>
      <c r="E51">
        <v>4</v>
      </c>
      <c r="F51">
        <v>5</v>
      </c>
      <c r="G51">
        <v>1.7210000000000001</v>
      </c>
      <c r="H51">
        <v>7.8559999999999999</v>
      </c>
      <c r="I51">
        <v>500627.766</v>
      </c>
      <c r="J51">
        <v>19952.208999999999</v>
      </c>
      <c r="K51">
        <v>704.47400000000005</v>
      </c>
      <c r="L51">
        <v>190.12700000000001</v>
      </c>
      <c r="M51">
        <v>176.67699999999999</v>
      </c>
      <c r="N51">
        <v>486</v>
      </c>
      <c r="O51">
        <v>753</v>
      </c>
      <c r="P51">
        <v>1</v>
      </c>
      <c r="Q51">
        <v>3022.3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3.8140000000000001</v>
      </c>
      <c r="E52">
        <v>3.7</v>
      </c>
      <c r="F52">
        <v>5</v>
      </c>
      <c r="G52">
        <v>1.8260000000000001</v>
      </c>
      <c r="H52">
        <v>7.8559999999999999</v>
      </c>
      <c r="I52">
        <v>500627.766</v>
      </c>
      <c r="J52">
        <v>19952.208999999999</v>
      </c>
      <c r="K52">
        <v>698.56100000000004</v>
      </c>
      <c r="L52">
        <v>184.61799999999999</v>
      </c>
      <c r="M52">
        <v>171.25</v>
      </c>
      <c r="N52">
        <v>486</v>
      </c>
      <c r="O52">
        <v>753</v>
      </c>
      <c r="P52">
        <v>1</v>
      </c>
      <c r="Q52">
        <v>3296.7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3.9420000000000002</v>
      </c>
      <c r="E53">
        <v>3.4</v>
      </c>
      <c r="F53">
        <v>5</v>
      </c>
      <c r="G53">
        <v>1.907</v>
      </c>
      <c r="H53">
        <v>7.8559999999999999</v>
      </c>
      <c r="I53">
        <v>500627.766</v>
      </c>
      <c r="J53">
        <v>19952.208999999999</v>
      </c>
      <c r="K53">
        <v>693.91700000000003</v>
      </c>
      <c r="L53">
        <v>180.37799999999999</v>
      </c>
      <c r="M53">
        <v>166.40299999999999</v>
      </c>
      <c r="N53">
        <v>486</v>
      </c>
      <c r="O53">
        <v>753</v>
      </c>
      <c r="P53">
        <v>1</v>
      </c>
      <c r="Q53">
        <v>3530.1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4.0529999999999999</v>
      </c>
      <c r="E54">
        <v>3.1</v>
      </c>
      <c r="F54">
        <v>5</v>
      </c>
      <c r="G54">
        <v>1.9710000000000001</v>
      </c>
      <c r="H54">
        <v>7.8559999999999999</v>
      </c>
      <c r="I54">
        <v>500627.766</v>
      </c>
      <c r="J54">
        <v>19952.208999999999</v>
      </c>
      <c r="K54">
        <v>690.61599999999999</v>
      </c>
      <c r="L54">
        <v>177.65600000000001</v>
      </c>
      <c r="M54">
        <v>161.43600000000001</v>
      </c>
      <c r="N54">
        <v>486</v>
      </c>
      <c r="O54">
        <v>753</v>
      </c>
      <c r="P54">
        <v>1</v>
      </c>
      <c r="Q54">
        <v>3721.6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4.1909999999999998</v>
      </c>
      <c r="E55">
        <v>3</v>
      </c>
      <c r="F55">
        <v>5</v>
      </c>
      <c r="G55">
        <v>2.0270000000000001</v>
      </c>
      <c r="H55">
        <v>7.8559999999999999</v>
      </c>
      <c r="I55">
        <v>500627.766</v>
      </c>
      <c r="J55">
        <v>19952.208999999999</v>
      </c>
      <c r="K55">
        <v>686.24699999999996</v>
      </c>
      <c r="L55">
        <v>174.62899999999999</v>
      </c>
      <c r="M55">
        <v>156.58699999999999</v>
      </c>
      <c r="N55">
        <v>486</v>
      </c>
      <c r="O55">
        <v>753</v>
      </c>
      <c r="P55">
        <v>1</v>
      </c>
      <c r="Q55">
        <v>3963.8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4.1909999999999998</v>
      </c>
      <c r="E56">
        <v>2.7</v>
      </c>
      <c r="F56">
        <v>5</v>
      </c>
      <c r="G56">
        <v>2.0950000000000002</v>
      </c>
      <c r="H56">
        <v>7.8559999999999999</v>
      </c>
      <c r="I56">
        <v>500627.766</v>
      </c>
      <c r="J56">
        <v>19952.208999999999</v>
      </c>
      <c r="K56">
        <v>682.26800000000003</v>
      </c>
      <c r="L56">
        <v>167.649</v>
      </c>
      <c r="M56">
        <v>152.05500000000001</v>
      </c>
      <c r="N56">
        <v>486</v>
      </c>
      <c r="O56">
        <v>753</v>
      </c>
      <c r="P56">
        <v>1</v>
      </c>
      <c r="Q56">
        <v>4173.3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4.4210000000000003</v>
      </c>
      <c r="E57">
        <v>2.7</v>
      </c>
      <c r="F57">
        <v>5</v>
      </c>
      <c r="G57">
        <v>2.0950000000000002</v>
      </c>
      <c r="H57">
        <v>7.8559999999999999</v>
      </c>
      <c r="I57">
        <v>500627.766</v>
      </c>
      <c r="J57">
        <v>19952.208999999999</v>
      </c>
      <c r="K57">
        <v>675.548</v>
      </c>
      <c r="L57">
        <v>167.67</v>
      </c>
      <c r="M57">
        <v>152.05500000000001</v>
      </c>
      <c r="N57">
        <v>486</v>
      </c>
      <c r="O57">
        <v>753</v>
      </c>
      <c r="P57">
        <v>1</v>
      </c>
      <c r="Q57">
        <v>4466.8999999999996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4.6109999999999998</v>
      </c>
      <c r="E58">
        <v>2.7</v>
      </c>
      <c r="F58">
        <v>5</v>
      </c>
      <c r="G58">
        <v>2.21</v>
      </c>
      <c r="H58">
        <v>7.8559999999999999</v>
      </c>
      <c r="I58">
        <v>500627.766</v>
      </c>
      <c r="J58">
        <v>19952.208999999999</v>
      </c>
      <c r="K58">
        <v>668.77200000000005</v>
      </c>
      <c r="L58">
        <v>167.14699999999999</v>
      </c>
      <c r="M58">
        <v>152.05500000000001</v>
      </c>
      <c r="N58">
        <v>486</v>
      </c>
      <c r="O58">
        <v>753</v>
      </c>
      <c r="P58">
        <v>1</v>
      </c>
      <c r="Q58">
        <v>4741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4.8019999999999996</v>
      </c>
      <c r="E59">
        <v>2.7</v>
      </c>
      <c r="F59">
        <v>5</v>
      </c>
      <c r="G59">
        <v>2.306</v>
      </c>
      <c r="H59">
        <v>7.8559999999999999</v>
      </c>
      <c r="I59">
        <v>500627.766</v>
      </c>
      <c r="J59">
        <v>19952.208999999999</v>
      </c>
      <c r="K59">
        <v>719.87800000000004</v>
      </c>
      <c r="L59">
        <v>166.39</v>
      </c>
      <c r="M59">
        <v>152.05500000000001</v>
      </c>
      <c r="N59">
        <v>486</v>
      </c>
      <c r="O59">
        <v>753</v>
      </c>
      <c r="P59">
        <v>1</v>
      </c>
      <c r="Q59">
        <v>5042.2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4.97</v>
      </c>
      <c r="E60">
        <v>2.7</v>
      </c>
      <c r="F60">
        <v>5</v>
      </c>
      <c r="G60">
        <v>2.4009999999999998</v>
      </c>
      <c r="H60">
        <v>7.8559999999999999</v>
      </c>
      <c r="I60">
        <v>500627.766</v>
      </c>
      <c r="J60">
        <v>19952.208999999999</v>
      </c>
      <c r="K60">
        <v>719.87</v>
      </c>
      <c r="L60">
        <v>165.77799999999999</v>
      </c>
      <c r="M60">
        <v>152.05500000000001</v>
      </c>
      <c r="N60">
        <v>486</v>
      </c>
      <c r="O60">
        <v>753</v>
      </c>
      <c r="P60">
        <v>1</v>
      </c>
      <c r="Q60">
        <v>5320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5.07</v>
      </c>
      <c r="E61">
        <v>2.7</v>
      </c>
      <c r="F61">
        <v>5</v>
      </c>
      <c r="G61">
        <v>2.4849999999999999</v>
      </c>
      <c r="H61">
        <v>7.8559999999999999</v>
      </c>
      <c r="I61">
        <v>500627.766</v>
      </c>
      <c r="J61">
        <v>19952.208999999999</v>
      </c>
      <c r="K61">
        <v>716.41700000000003</v>
      </c>
      <c r="L61">
        <v>165.434</v>
      </c>
      <c r="M61">
        <v>152.05500000000001</v>
      </c>
      <c r="N61">
        <v>486</v>
      </c>
      <c r="O61">
        <v>753</v>
      </c>
      <c r="P61">
        <v>1</v>
      </c>
      <c r="Q61">
        <v>5494.4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5.1980000000000004</v>
      </c>
      <c r="E62">
        <v>2.7</v>
      </c>
      <c r="F62">
        <v>5</v>
      </c>
      <c r="G62">
        <v>2.5350000000000001</v>
      </c>
      <c r="H62">
        <v>7.8559999999999999</v>
      </c>
      <c r="I62">
        <v>500627.766</v>
      </c>
      <c r="J62">
        <v>19952.208999999999</v>
      </c>
      <c r="K62">
        <v>730.72799999999995</v>
      </c>
      <c r="L62">
        <v>165.01599999999999</v>
      </c>
      <c r="M62">
        <v>152.05500000000001</v>
      </c>
      <c r="N62">
        <v>486</v>
      </c>
      <c r="O62">
        <v>753</v>
      </c>
      <c r="P62">
        <v>1</v>
      </c>
      <c r="Q62">
        <v>5729.2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5.2960000000000003</v>
      </c>
      <c r="E63">
        <v>2.7</v>
      </c>
      <c r="F63">
        <v>5</v>
      </c>
      <c r="G63">
        <v>2.5990000000000002</v>
      </c>
      <c r="H63">
        <v>7.8559999999999999</v>
      </c>
      <c r="I63">
        <v>500627.766</v>
      </c>
      <c r="J63">
        <v>19952.208999999999</v>
      </c>
      <c r="K63">
        <v>751.03599999999994</v>
      </c>
      <c r="L63">
        <v>163.58600000000001</v>
      </c>
      <c r="M63">
        <v>152.05500000000001</v>
      </c>
      <c r="N63">
        <v>486</v>
      </c>
      <c r="O63">
        <v>753</v>
      </c>
      <c r="P63">
        <v>1</v>
      </c>
      <c r="Q63">
        <v>5969.1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5.4089999999999998</v>
      </c>
      <c r="E64">
        <v>2.7</v>
      </c>
      <c r="F64">
        <v>5</v>
      </c>
      <c r="G64">
        <v>2.6480000000000001</v>
      </c>
      <c r="H64">
        <v>7.8559999999999999</v>
      </c>
      <c r="I64">
        <v>500627.766</v>
      </c>
      <c r="J64">
        <v>19952.208999999999</v>
      </c>
      <c r="K64">
        <v>761.69100000000003</v>
      </c>
      <c r="L64">
        <v>163.27600000000001</v>
      </c>
      <c r="M64">
        <v>152.05500000000001</v>
      </c>
      <c r="N64">
        <v>486</v>
      </c>
      <c r="O64">
        <v>753</v>
      </c>
      <c r="P64">
        <v>1</v>
      </c>
      <c r="Q64">
        <v>6177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5.53</v>
      </c>
      <c r="E65">
        <v>2.7</v>
      </c>
      <c r="F65">
        <v>5</v>
      </c>
      <c r="G65">
        <v>2.7050000000000001</v>
      </c>
      <c r="H65">
        <v>7.8559999999999999</v>
      </c>
      <c r="I65">
        <v>500627.766</v>
      </c>
      <c r="J65">
        <v>19952.208999999999</v>
      </c>
      <c r="K65">
        <v>758.33699999999999</v>
      </c>
      <c r="L65">
        <v>162.96</v>
      </c>
      <c r="M65">
        <v>152.05500000000001</v>
      </c>
      <c r="N65">
        <v>486</v>
      </c>
      <c r="O65">
        <v>753</v>
      </c>
      <c r="P65">
        <v>1</v>
      </c>
      <c r="Q65">
        <v>6400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5.641</v>
      </c>
      <c r="E66">
        <v>2.7</v>
      </c>
      <c r="F66">
        <v>5</v>
      </c>
      <c r="G66">
        <v>2.7650000000000001</v>
      </c>
      <c r="H66">
        <v>7.8559999999999999</v>
      </c>
      <c r="I66">
        <v>500627.766</v>
      </c>
      <c r="J66">
        <v>19952.208999999999</v>
      </c>
      <c r="K66">
        <v>753.96199999999999</v>
      </c>
      <c r="L66">
        <v>162.35400000000001</v>
      </c>
      <c r="M66">
        <v>152.05500000000001</v>
      </c>
      <c r="N66">
        <v>486</v>
      </c>
      <c r="O66">
        <v>753</v>
      </c>
      <c r="P66">
        <v>1</v>
      </c>
      <c r="Q66">
        <v>6622.4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5.7270000000000003</v>
      </c>
      <c r="E67">
        <v>2.7</v>
      </c>
      <c r="F67">
        <v>5</v>
      </c>
      <c r="G67">
        <v>2.82</v>
      </c>
      <c r="H67">
        <v>7.8559999999999999</v>
      </c>
      <c r="I67">
        <v>500627.766</v>
      </c>
      <c r="J67">
        <v>19952.208999999999</v>
      </c>
      <c r="K67">
        <v>752.48699999999997</v>
      </c>
      <c r="L67">
        <v>161.09</v>
      </c>
      <c r="M67">
        <v>152.05500000000001</v>
      </c>
      <c r="N67">
        <v>486</v>
      </c>
      <c r="O67">
        <v>753</v>
      </c>
      <c r="P67">
        <v>1</v>
      </c>
      <c r="Q67">
        <v>6844.1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5.806</v>
      </c>
      <c r="E68">
        <v>2.7</v>
      </c>
      <c r="F68">
        <v>5</v>
      </c>
      <c r="G68">
        <v>2.863</v>
      </c>
      <c r="H68">
        <v>7.8559999999999999</v>
      </c>
      <c r="I68">
        <v>500627.766</v>
      </c>
      <c r="J68">
        <v>19952.208999999999</v>
      </c>
      <c r="K68">
        <v>761.43700000000001</v>
      </c>
      <c r="L68">
        <v>163.321</v>
      </c>
      <c r="M68">
        <v>152.05500000000001</v>
      </c>
      <c r="N68">
        <v>486</v>
      </c>
      <c r="O68">
        <v>753</v>
      </c>
      <c r="P68">
        <v>1</v>
      </c>
      <c r="Q68">
        <v>7101.7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5.806</v>
      </c>
      <c r="E69">
        <v>2.7</v>
      </c>
      <c r="F69">
        <v>5</v>
      </c>
      <c r="G69">
        <v>2.903</v>
      </c>
      <c r="H69">
        <v>7.8559999999999999</v>
      </c>
      <c r="I69">
        <v>500627.766</v>
      </c>
      <c r="J69">
        <v>19952.208999999999</v>
      </c>
      <c r="K69">
        <v>753.06200000000001</v>
      </c>
      <c r="L69">
        <v>163.321</v>
      </c>
      <c r="M69">
        <v>152.05500000000001</v>
      </c>
      <c r="N69">
        <v>486</v>
      </c>
      <c r="O69">
        <v>753</v>
      </c>
      <c r="P69">
        <v>1</v>
      </c>
      <c r="Q69">
        <v>7367.2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5.806</v>
      </c>
      <c r="E70">
        <v>2.7</v>
      </c>
      <c r="F70">
        <v>5</v>
      </c>
      <c r="G70">
        <v>2.903</v>
      </c>
      <c r="H70">
        <v>7.8559999999999999</v>
      </c>
      <c r="I70">
        <v>500627.766</v>
      </c>
      <c r="J70">
        <v>19952.208999999999</v>
      </c>
      <c r="K70">
        <v>739.09799999999996</v>
      </c>
      <c r="L70">
        <v>163.321</v>
      </c>
      <c r="M70">
        <v>152.05500000000001</v>
      </c>
      <c r="N70">
        <v>486</v>
      </c>
      <c r="O70">
        <v>753</v>
      </c>
      <c r="P70">
        <v>1</v>
      </c>
      <c r="Q70">
        <v>7671.5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5.806</v>
      </c>
      <c r="E71">
        <v>2.7</v>
      </c>
      <c r="F71">
        <v>5</v>
      </c>
      <c r="G71">
        <v>2.903</v>
      </c>
      <c r="H71">
        <v>7.8559999999999999</v>
      </c>
      <c r="I71">
        <v>500627.766</v>
      </c>
      <c r="J71">
        <v>19952.208999999999</v>
      </c>
      <c r="K71">
        <v>727.00599999999997</v>
      </c>
      <c r="L71">
        <v>163.321</v>
      </c>
      <c r="M71">
        <v>152.05500000000001</v>
      </c>
      <c r="N71">
        <v>486</v>
      </c>
      <c r="O71">
        <v>753</v>
      </c>
      <c r="P71">
        <v>1</v>
      </c>
      <c r="Q71">
        <v>7980.5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5.806</v>
      </c>
      <c r="E72">
        <v>2.7</v>
      </c>
      <c r="F72">
        <v>5</v>
      </c>
      <c r="G72">
        <v>2.903</v>
      </c>
      <c r="H72">
        <v>7.8559999999999999</v>
      </c>
      <c r="I72">
        <v>500627.766</v>
      </c>
      <c r="J72">
        <v>19952.208999999999</v>
      </c>
      <c r="K72">
        <v>721.96799999999996</v>
      </c>
      <c r="L72">
        <v>163.321</v>
      </c>
      <c r="M72">
        <v>152.05500000000001</v>
      </c>
      <c r="N72">
        <v>486</v>
      </c>
      <c r="O72">
        <v>753</v>
      </c>
      <c r="P72">
        <v>1</v>
      </c>
      <c r="Q72">
        <v>8208.7999999999993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5.806</v>
      </c>
      <c r="E73">
        <v>2.7</v>
      </c>
      <c r="F73">
        <v>5</v>
      </c>
      <c r="G73">
        <v>2.903</v>
      </c>
      <c r="H73">
        <v>7.8559999999999999</v>
      </c>
      <c r="I73">
        <v>500627.766</v>
      </c>
      <c r="J73">
        <v>19952.208999999999</v>
      </c>
      <c r="K73">
        <v>718.55200000000002</v>
      </c>
      <c r="L73">
        <v>163.321</v>
      </c>
      <c r="M73">
        <v>152.05500000000001</v>
      </c>
      <c r="N73">
        <v>486</v>
      </c>
      <c r="O73">
        <v>753</v>
      </c>
      <c r="P73">
        <v>1</v>
      </c>
      <c r="Q73">
        <v>8377.9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5.8</v>
      </c>
      <c r="E74">
        <v>2.7</v>
      </c>
      <c r="F74">
        <v>5</v>
      </c>
      <c r="G74">
        <v>2.903</v>
      </c>
      <c r="H74">
        <v>7.8559999999999999</v>
      </c>
      <c r="I74">
        <v>500627.766</v>
      </c>
      <c r="J74">
        <v>19952.208999999999</v>
      </c>
      <c r="K74">
        <v>717.44100000000003</v>
      </c>
      <c r="L74">
        <v>163.321</v>
      </c>
      <c r="M74">
        <v>152.05500000000001</v>
      </c>
      <c r="N74">
        <v>486</v>
      </c>
      <c r="O74">
        <v>753</v>
      </c>
      <c r="P74">
        <v>1</v>
      </c>
      <c r="Q74">
        <v>8485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5.7670000000000003</v>
      </c>
      <c r="E75">
        <v>2.7</v>
      </c>
      <c r="F75">
        <v>5</v>
      </c>
      <c r="G75">
        <v>2.903</v>
      </c>
      <c r="H75">
        <v>7.8559999999999999</v>
      </c>
      <c r="I75">
        <v>500627.766</v>
      </c>
      <c r="J75">
        <v>19952.208999999999</v>
      </c>
      <c r="K75">
        <v>722.61199999999997</v>
      </c>
      <c r="L75">
        <v>163.321</v>
      </c>
      <c r="M75">
        <v>152.05500000000001</v>
      </c>
      <c r="N75">
        <v>486</v>
      </c>
      <c r="O75">
        <v>753</v>
      </c>
      <c r="P75">
        <v>1</v>
      </c>
      <c r="Q75">
        <v>8560.6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5.71</v>
      </c>
      <c r="E76">
        <v>2.7</v>
      </c>
      <c r="F76">
        <v>5</v>
      </c>
      <c r="G76">
        <v>2.903</v>
      </c>
      <c r="H76">
        <v>7.8559999999999999</v>
      </c>
      <c r="I76">
        <v>500627.766</v>
      </c>
      <c r="J76">
        <v>19952.208999999999</v>
      </c>
      <c r="K76">
        <v>754.06299999999999</v>
      </c>
      <c r="L76">
        <v>163.321</v>
      </c>
      <c r="M76">
        <v>152.05500000000001</v>
      </c>
      <c r="N76">
        <v>486</v>
      </c>
      <c r="O76">
        <v>753</v>
      </c>
      <c r="P76">
        <v>1</v>
      </c>
      <c r="Q76">
        <v>8639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5.6509999999999998</v>
      </c>
      <c r="E77">
        <v>2.7</v>
      </c>
      <c r="F77">
        <v>5</v>
      </c>
      <c r="G77">
        <v>2.903</v>
      </c>
      <c r="H77">
        <v>7.8559999999999999</v>
      </c>
      <c r="I77">
        <v>500627.766</v>
      </c>
      <c r="J77">
        <v>19952.208999999999</v>
      </c>
      <c r="K77">
        <v>781.30899999999997</v>
      </c>
      <c r="L77">
        <v>163.321</v>
      </c>
      <c r="M77">
        <v>152.05500000000001</v>
      </c>
      <c r="N77">
        <v>486</v>
      </c>
      <c r="O77">
        <v>753</v>
      </c>
      <c r="P77">
        <v>1</v>
      </c>
      <c r="Q77">
        <v>8795.1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5.5860000000000003</v>
      </c>
      <c r="E78">
        <v>2.7</v>
      </c>
      <c r="F78">
        <v>5</v>
      </c>
      <c r="G78">
        <v>2.903</v>
      </c>
      <c r="H78">
        <v>7.8559999999999999</v>
      </c>
      <c r="I78">
        <v>500627.766</v>
      </c>
      <c r="J78">
        <v>19952.208999999999</v>
      </c>
      <c r="K78">
        <v>776.73800000000006</v>
      </c>
      <c r="L78">
        <v>163.321</v>
      </c>
      <c r="M78">
        <v>152.05500000000001</v>
      </c>
      <c r="N78">
        <v>486</v>
      </c>
      <c r="O78">
        <v>753</v>
      </c>
      <c r="P78">
        <v>1</v>
      </c>
      <c r="Q78">
        <v>8959.1</v>
      </c>
      <c r="R78">
        <v>0</v>
      </c>
      <c r="S78">
        <v>4315.3370000000004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5.5860000000000003</v>
      </c>
      <c r="E79">
        <v>2.7</v>
      </c>
      <c r="F79">
        <v>5</v>
      </c>
      <c r="G79">
        <v>2.903</v>
      </c>
      <c r="H79">
        <v>7.8559999999999999</v>
      </c>
      <c r="I79">
        <v>500627.766</v>
      </c>
      <c r="J79">
        <v>19952.208999999999</v>
      </c>
      <c r="K79">
        <v>785.09699999999998</v>
      </c>
      <c r="L79">
        <v>163.321</v>
      </c>
      <c r="M79">
        <v>152.05500000000001</v>
      </c>
      <c r="N79">
        <v>486</v>
      </c>
      <c r="O79">
        <v>753</v>
      </c>
      <c r="P79">
        <v>1</v>
      </c>
      <c r="Q79">
        <v>9192.7999999999993</v>
      </c>
      <c r="R79">
        <v>69.099999999999994</v>
      </c>
      <c r="S79">
        <v>9906.3070000000007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5.5860000000000003</v>
      </c>
      <c r="E80">
        <v>2.7</v>
      </c>
      <c r="F80">
        <v>5</v>
      </c>
      <c r="G80">
        <v>2.903</v>
      </c>
      <c r="H80">
        <v>7.8559999999999999</v>
      </c>
      <c r="I80">
        <v>500627.766</v>
      </c>
      <c r="J80">
        <v>19952.208999999999</v>
      </c>
      <c r="K80">
        <v>782.45399999999995</v>
      </c>
      <c r="L80">
        <v>163.321</v>
      </c>
      <c r="M80">
        <v>152.05500000000001</v>
      </c>
      <c r="N80">
        <v>486</v>
      </c>
      <c r="O80">
        <v>753</v>
      </c>
      <c r="P80">
        <v>1</v>
      </c>
      <c r="Q80">
        <v>9467.6</v>
      </c>
      <c r="R80">
        <v>227.8</v>
      </c>
      <c r="S80">
        <v>15497.277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5.5860000000000003</v>
      </c>
      <c r="E81">
        <v>2.7</v>
      </c>
      <c r="F81">
        <v>5</v>
      </c>
      <c r="G81">
        <v>2.903</v>
      </c>
      <c r="H81">
        <v>7.8559999999999999</v>
      </c>
      <c r="I81">
        <v>500627.766</v>
      </c>
      <c r="J81">
        <v>19952.208999999999</v>
      </c>
      <c r="K81">
        <v>771.11199999999997</v>
      </c>
      <c r="L81">
        <v>163.321</v>
      </c>
      <c r="M81">
        <v>152.05500000000001</v>
      </c>
      <c r="N81">
        <v>486</v>
      </c>
      <c r="O81">
        <v>753</v>
      </c>
      <c r="P81">
        <v>1</v>
      </c>
      <c r="Q81">
        <v>9753.1</v>
      </c>
      <c r="R81">
        <v>430.8</v>
      </c>
      <c r="S81">
        <v>21088.246999999999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5.5860000000000003</v>
      </c>
      <c r="E82">
        <v>2.7</v>
      </c>
      <c r="F82">
        <v>5</v>
      </c>
      <c r="G82">
        <v>2.903</v>
      </c>
      <c r="H82">
        <v>7.8559999999999999</v>
      </c>
      <c r="I82">
        <v>500627.766</v>
      </c>
      <c r="J82">
        <v>19952.208999999999</v>
      </c>
      <c r="K82">
        <v>758.55100000000004</v>
      </c>
      <c r="L82">
        <v>163.321</v>
      </c>
      <c r="M82">
        <v>152.05500000000001</v>
      </c>
      <c r="N82">
        <v>486</v>
      </c>
      <c r="O82">
        <v>753</v>
      </c>
      <c r="P82">
        <v>1</v>
      </c>
      <c r="Q82">
        <v>10047.6</v>
      </c>
      <c r="R82">
        <v>669.1</v>
      </c>
      <c r="S82">
        <v>26679.216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5.5860000000000003</v>
      </c>
      <c r="E83">
        <v>2.7</v>
      </c>
      <c r="F83">
        <v>5</v>
      </c>
      <c r="G83">
        <v>2.903</v>
      </c>
      <c r="H83">
        <v>7.8559999999999999</v>
      </c>
      <c r="I83">
        <v>500627.766</v>
      </c>
      <c r="J83">
        <v>19952.208999999999</v>
      </c>
      <c r="K83">
        <v>747.41099999999994</v>
      </c>
      <c r="L83">
        <v>163.321</v>
      </c>
      <c r="M83">
        <v>152.05500000000001</v>
      </c>
      <c r="N83">
        <v>486</v>
      </c>
      <c r="O83">
        <v>753</v>
      </c>
      <c r="P83">
        <v>1</v>
      </c>
      <c r="Q83">
        <v>10307.799999999999</v>
      </c>
      <c r="R83">
        <v>925.3</v>
      </c>
      <c r="S83">
        <v>31409.941999999999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5.5529999999999999</v>
      </c>
      <c r="E84">
        <v>2.7</v>
      </c>
      <c r="F84">
        <v>5</v>
      </c>
      <c r="G84">
        <v>2.903</v>
      </c>
      <c r="H84">
        <v>7.8559999999999999</v>
      </c>
      <c r="I84">
        <v>500627.766</v>
      </c>
      <c r="J84">
        <v>19952.208999999999</v>
      </c>
      <c r="K84">
        <v>794.45100000000002</v>
      </c>
      <c r="L84">
        <v>163.321</v>
      </c>
      <c r="M84">
        <v>152.05500000000001</v>
      </c>
      <c r="N84">
        <v>486</v>
      </c>
      <c r="O84">
        <v>753</v>
      </c>
      <c r="P84">
        <v>1</v>
      </c>
      <c r="Q84">
        <v>10499</v>
      </c>
      <c r="R84">
        <v>1180.5999999999999</v>
      </c>
      <c r="S84">
        <v>31409.941999999999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5.5529999999999999</v>
      </c>
      <c r="E85">
        <v>2.7</v>
      </c>
      <c r="F85">
        <v>5</v>
      </c>
      <c r="G85">
        <v>2.903</v>
      </c>
      <c r="H85">
        <v>7.8559999999999999</v>
      </c>
      <c r="I85">
        <v>500627.766</v>
      </c>
      <c r="J85">
        <v>19952.208999999999</v>
      </c>
      <c r="K85">
        <v>788.04499999999996</v>
      </c>
      <c r="L85">
        <v>163.321</v>
      </c>
      <c r="M85">
        <v>152.05500000000001</v>
      </c>
      <c r="N85">
        <v>486</v>
      </c>
      <c r="O85">
        <v>753</v>
      </c>
      <c r="P85">
        <v>1</v>
      </c>
      <c r="Q85">
        <v>10795.3</v>
      </c>
      <c r="R85">
        <v>1478.3</v>
      </c>
      <c r="S85">
        <v>31409.941999999999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5.5529999999999999</v>
      </c>
      <c r="E86">
        <v>2.7</v>
      </c>
      <c r="F86">
        <v>5</v>
      </c>
      <c r="G86">
        <v>2.903</v>
      </c>
      <c r="H86">
        <v>7.8559999999999999</v>
      </c>
      <c r="I86">
        <v>500627.766</v>
      </c>
      <c r="J86">
        <v>19952.208999999999</v>
      </c>
      <c r="K86">
        <v>778.21799999999996</v>
      </c>
      <c r="L86">
        <v>163.321</v>
      </c>
      <c r="M86">
        <v>152.05500000000001</v>
      </c>
      <c r="N86">
        <v>486</v>
      </c>
      <c r="O86">
        <v>753</v>
      </c>
      <c r="P86">
        <v>1</v>
      </c>
      <c r="Q86">
        <v>10969.9</v>
      </c>
      <c r="R86">
        <v>1726.9</v>
      </c>
      <c r="S86">
        <v>31409.941999999999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5.5529999999999999</v>
      </c>
      <c r="E87">
        <v>2.7</v>
      </c>
      <c r="F87">
        <v>5</v>
      </c>
      <c r="G87">
        <v>2.903</v>
      </c>
      <c r="H87">
        <v>7.8559999999999999</v>
      </c>
      <c r="I87">
        <v>500627.766</v>
      </c>
      <c r="J87">
        <v>19952.208999999999</v>
      </c>
      <c r="K87">
        <v>767.67600000000004</v>
      </c>
      <c r="L87">
        <v>163.321</v>
      </c>
      <c r="M87">
        <v>152.05500000000001</v>
      </c>
      <c r="N87">
        <v>486</v>
      </c>
      <c r="O87">
        <v>753</v>
      </c>
      <c r="P87">
        <v>1</v>
      </c>
      <c r="Q87">
        <v>11235.1</v>
      </c>
      <c r="R87">
        <v>2012</v>
      </c>
      <c r="S87">
        <v>31409.941999999999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5.5529999999999999</v>
      </c>
      <c r="E88">
        <v>2.7</v>
      </c>
      <c r="F88">
        <v>5</v>
      </c>
      <c r="G88">
        <v>2.903</v>
      </c>
      <c r="H88">
        <v>7.8559999999999999</v>
      </c>
      <c r="I88">
        <v>500627.766</v>
      </c>
      <c r="J88">
        <v>19952.208999999999</v>
      </c>
      <c r="K88">
        <v>756.77099999999996</v>
      </c>
      <c r="L88">
        <v>163.321</v>
      </c>
      <c r="M88">
        <v>152.05500000000001</v>
      </c>
      <c r="N88">
        <v>486</v>
      </c>
      <c r="O88">
        <v>753</v>
      </c>
      <c r="P88">
        <v>1</v>
      </c>
      <c r="Q88">
        <v>11495.1</v>
      </c>
      <c r="R88">
        <v>2295.1</v>
      </c>
      <c r="S88">
        <v>31409.941999999999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5.5529999999999999</v>
      </c>
      <c r="E89">
        <v>2.7</v>
      </c>
      <c r="F89">
        <v>5</v>
      </c>
      <c r="G89">
        <v>2.903</v>
      </c>
      <c r="H89">
        <v>7.8559999999999999</v>
      </c>
      <c r="I89">
        <v>500627.766</v>
      </c>
      <c r="J89">
        <v>19952.208999999999</v>
      </c>
      <c r="K89">
        <v>750.27800000000002</v>
      </c>
      <c r="L89">
        <v>163.321</v>
      </c>
      <c r="M89">
        <v>152.05500000000001</v>
      </c>
      <c r="N89">
        <v>486</v>
      </c>
      <c r="O89">
        <v>753</v>
      </c>
      <c r="P89">
        <v>1</v>
      </c>
      <c r="Q89">
        <v>11701.5</v>
      </c>
      <c r="R89">
        <v>2556.5</v>
      </c>
      <c r="S89">
        <v>31409.941999999999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5.5529999999999999</v>
      </c>
      <c r="E90">
        <v>2.7</v>
      </c>
      <c r="F90">
        <v>5</v>
      </c>
      <c r="G90">
        <v>2.903</v>
      </c>
      <c r="H90">
        <v>7.8559999999999999</v>
      </c>
      <c r="I90">
        <v>500627.766</v>
      </c>
      <c r="J90">
        <v>19952.208999999999</v>
      </c>
      <c r="K90">
        <v>743.37900000000002</v>
      </c>
      <c r="L90">
        <v>163.321</v>
      </c>
      <c r="M90">
        <v>152.05500000000001</v>
      </c>
      <c r="N90">
        <v>486</v>
      </c>
      <c r="O90">
        <v>753</v>
      </c>
      <c r="P90">
        <v>1</v>
      </c>
      <c r="Q90">
        <v>11966.1</v>
      </c>
      <c r="R90">
        <v>2841.4</v>
      </c>
      <c r="S90">
        <v>31409.941999999999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5.5529999999999999</v>
      </c>
      <c r="E91">
        <v>2.7</v>
      </c>
      <c r="F91">
        <v>5</v>
      </c>
      <c r="G91">
        <v>2.903</v>
      </c>
      <c r="H91">
        <v>7.8559999999999999</v>
      </c>
      <c r="I91">
        <v>500627.766</v>
      </c>
      <c r="J91">
        <v>19952.208999999999</v>
      </c>
      <c r="K91">
        <v>736.54200000000003</v>
      </c>
      <c r="L91">
        <v>163.321</v>
      </c>
      <c r="M91">
        <v>152.05500000000001</v>
      </c>
      <c r="N91">
        <v>486</v>
      </c>
      <c r="O91">
        <v>753</v>
      </c>
      <c r="P91">
        <v>1</v>
      </c>
      <c r="Q91">
        <v>12229.7</v>
      </c>
      <c r="R91">
        <v>3125.9</v>
      </c>
      <c r="S91">
        <v>31409.941999999999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5.5529999999999999</v>
      </c>
      <c r="E92">
        <v>2.7</v>
      </c>
      <c r="F92">
        <v>5</v>
      </c>
      <c r="G92">
        <v>2.903</v>
      </c>
      <c r="H92">
        <v>7.8559999999999999</v>
      </c>
      <c r="I92">
        <v>500627.766</v>
      </c>
      <c r="J92">
        <v>19952.208999999999</v>
      </c>
      <c r="K92">
        <v>729.87400000000002</v>
      </c>
      <c r="L92">
        <v>163.321</v>
      </c>
      <c r="M92">
        <v>152.05500000000001</v>
      </c>
      <c r="N92">
        <v>486</v>
      </c>
      <c r="O92">
        <v>753</v>
      </c>
      <c r="P92">
        <v>1</v>
      </c>
      <c r="Q92">
        <v>12536.7</v>
      </c>
      <c r="R92">
        <v>3427.9</v>
      </c>
      <c r="S92">
        <v>31409.941999999999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5.5529999999999999</v>
      </c>
      <c r="E93">
        <v>2.7</v>
      </c>
      <c r="F93">
        <v>5</v>
      </c>
      <c r="G93">
        <v>2.903</v>
      </c>
      <c r="H93">
        <v>7.8559999999999999</v>
      </c>
      <c r="I93">
        <v>500627.766</v>
      </c>
      <c r="J93">
        <v>19952.208999999999</v>
      </c>
      <c r="K93">
        <v>723.14400000000001</v>
      </c>
      <c r="L93">
        <v>163.321</v>
      </c>
      <c r="M93">
        <v>152.05500000000001</v>
      </c>
      <c r="N93">
        <v>486</v>
      </c>
      <c r="O93">
        <v>753</v>
      </c>
      <c r="P93">
        <v>1</v>
      </c>
      <c r="Q93">
        <v>12810.5</v>
      </c>
      <c r="R93">
        <v>3716.4</v>
      </c>
      <c r="S93">
        <v>31409.941999999999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5.5529999999999999</v>
      </c>
      <c r="E94">
        <v>2.7</v>
      </c>
      <c r="F94">
        <v>5</v>
      </c>
      <c r="G94">
        <v>2.903</v>
      </c>
      <c r="H94">
        <v>7.8559999999999999</v>
      </c>
      <c r="I94">
        <v>500627.766</v>
      </c>
      <c r="J94">
        <v>19952.208999999999</v>
      </c>
      <c r="K94">
        <v>716.04499999999996</v>
      </c>
      <c r="L94">
        <v>163.321</v>
      </c>
      <c r="M94">
        <v>152.05500000000001</v>
      </c>
      <c r="N94">
        <v>486</v>
      </c>
      <c r="O94">
        <v>753</v>
      </c>
      <c r="P94">
        <v>1</v>
      </c>
      <c r="Q94">
        <v>13092.1</v>
      </c>
      <c r="R94">
        <v>4008.1</v>
      </c>
      <c r="S94">
        <v>31409.941999999999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5.5529999999999999</v>
      </c>
      <c r="E95">
        <v>2.7</v>
      </c>
      <c r="F95">
        <v>5</v>
      </c>
      <c r="G95">
        <v>2.903</v>
      </c>
      <c r="H95">
        <v>7.8559999999999999</v>
      </c>
      <c r="I95">
        <v>500627.766</v>
      </c>
      <c r="J95">
        <v>19952.208999999999</v>
      </c>
      <c r="K95">
        <v>712.8</v>
      </c>
      <c r="L95">
        <v>163.321</v>
      </c>
      <c r="M95">
        <v>152.05500000000001</v>
      </c>
      <c r="N95">
        <v>486</v>
      </c>
      <c r="O95">
        <v>753</v>
      </c>
      <c r="P95">
        <v>1</v>
      </c>
      <c r="Q95">
        <v>13337.3</v>
      </c>
      <c r="R95">
        <v>4285.2</v>
      </c>
      <c r="S95">
        <v>31409.941999999999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5.5529999999999999</v>
      </c>
      <c r="E96">
        <v>2.7</v>
      </c>
      <c r="F96">
        <v>5</v>
      </c>
      <c r="G96">
        <v>2.903</v>
      </c>
      <c r="H96">
        <v>7.8559999999999999</v>
      </c>
      <c r="I96">
        <v>500627.766</v>
      </c>
      <c r="J96">
        <v>19952.208999999999</v>
      </c>
      <c r="K96">
        <v>704.65</v>
      </c>
      <c r="L96">
        <v>163.321</v>
      </c>
      <c r="M96">
        <v>152.05500000000001</v>
      </c>
      <c r="N96">
        <v>486</v>
      </c>
      <c r="O96">
        <v>753</v>
      </c>
      <c r="P96">
        <v>1</v>
      </c>
      <c r="Q96">
        <v>13661.2</v>
      </c>
      <c r="R96">
        <v>4594</v>
      </c>
      <c r="S96">
        <v>31409.941999999999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5.5529999999999999</v>
      </c>
      <c r="E97">
        <v>2.7</v>
      </c>
      <c r="F97">
        <v>5</v>
      </c>
      <c r="G97">
        <v>2.903</v>
      </c>
      <c r="H97">
        <v>7.8559999999999999</v>
      </c>
      <c r="I97">
        <v>500627.766</v>
      </c>
      <c r="J97">
        <v>19952.208999999999</v>
      </c>
      <c r="K97">
        <v>695.34299999999996</v>
      </c>
      <c r="L97">
        <v>163.321</v>
      </c>
      <c r="M97">
        <v>152.05500000000001</v>
      </c>
      <c r="N97">
        <v>486</v>
      </c>
      <c r="O97">
        <v>753</v>
      </c>
      <c r="P97">
        <v>1</v>
      </c>
      <c r="Q97">
        <v>13982.3</v>
      </c>
      <c r="R97">
        <v>4901.6000000000004</v>
      </c>
      <c r="S97">
        <v>31409.941999999999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5.5529999999999999</v>
      </c>
      <c r="E98">
        <v>2.7</v>
      </c>
      <c r="F98">
        <v>5</v>
      </c>
      <c r="G98">
        <v>2.903</v>
      </c>
      <c r="H98">
        <v>7.8559999999999999</v>
      </c>
      <c r="I98">
        <v>500627.766</v>
      </c>
      <c r="J98">
        <v>19952.208999999999</v>
      </c>
      <c r="K98">
        <v>685.798</v>
      </c>
      <c r="L98">
        <v>163.321</v>
      </c>
      <c r="M98">
        <v>152.05500000000001</v>
      </c>
      <c r="N98">
        <v>486</v>
      </c>
      <c r="O98">
        <v>753</v>
      </c>
      <c r="P98">
        <v>1</v>
      </c>
      <c r="Q98">
        <v>14285.1</v>
      </c>
      <c r="R98">
        <v>5201.8</v>
      </c>
      <c r="S98">
        <v>31409.941999999999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5.5529999999999999</v>
      </c>
      <c r="E99">
        <v>2.7</v>
      </c>
      <c r="F99">
        <v>5</v>
      </c>
      <c r="G99">
        <v>2.903</v>
      </c>
      <c r="H99">
        <v>7.8559999999999999</v>
      </c>
      <c r="I99">
        <v>500627.766</v>
      </c>
      <c r="J99">
        <v>19952.208999999999</v>
      </c>
      <c r="K99">
        <v>683.43499999999995</v>
      </c>
      <c r="L99">
        <v>163.321</v>
      </c>
      <c r="M99">
        <v>152.05500000000001</v>
      </c>
      <c r="N99">
        <v>486</v>
      </c>
      <c r="O99">
        <v>753</v>
      </c>
      <c r="P99">
        <v>1</v>
      </c>
      <c r="Q99">
        <v>14419.2</v>
      </c>
      <c r="R99">
        <v>5434.2</v>
      </c>
      <c r="S99">
        <v>31409.941999999999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5.5529999999999999</v>
      </c>
      <c r="E100">
        <v>2.7</v>
      </c>
      <c r="F100">
        <v>5</v>
      </c>
      <c r="G100">
        <v>2.903</v>
      </c>
      <c r="H100">
        <v>7.8559999999999999</v>
      </c>
      <c r="I100">
        <v>500627.766</v>
      </c>
      <c r="J100">
        <v>19952.208999999999</v>
      </c>
      <c r="K100">
        <v>678.71699999999998</v>
      </c>
      <c r="L100">
        <v>163.321</v>
      </c>
      <c r="M100">
        <v>152.05500000000001</v>
      </c>
      <c r="N100">
        <v>486</v>
      </c>
      <c r="O100">
        <v>753</v>
      </c>
      <c r="P100">
        <v>1</v>
      </c>
      <c r="Q100">
        <v>14659</v>
      </c>
      <c r="R100">
        <v>5709.1</v>
      </c>
      <c r="S100">
        <v>31409.941999999999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5.5529999999999999</v>
      </c>
      <c r="E101">
        <v>2.7</v>
      </c>
      <c r="F101">
        <v>5</v>
      </c>
      <c r="G101">
        <v>2.903</v>
      </c>
      <c r="H101">
        <v>7.8559999999999999</v>
      </c>
      <c r="I101">
        <v>500627.766</v>
      </c>
      <c r="J101">
        <v>19952.208999999999</v>
      </c>
      <c r="K101">
        <v>672.495</v>
      </c>
      <c r="L101">
        <v>163.321</v>
      </c>
      <c r="M101">
        <v>152.05500000000001</v>
      </c>
      <c r="N101">
        <v>486</v>
      </c>
      <c r="O101">
        <v>753</v>
      </c>
      <c r="P101">
        <v>1</v>
      </c>
      <c r="Q101">
        <v>14907</v>
      </c>
      <c r="R101">
        <v>5987.3</v>
      </c>
      <c r="S101">
        <v>31409.941999999999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5.5529999999999999</v>
      </c>
      <c r="E102">
        <v>2.7</v>
      </c>
      <c r="F102">
        <v>5</v>
      </c>
      <c r="G102">
        <v>2.903</v>
      </c>
      <c r="H102">
        <v>7.8559999999999999</v>
      </c>
      <c r="I102">
        <v>500627.766</v>
      </c>
      <c r="J102">
        <v>19952.208999999999</v>
      </c>
      <c r="K102">
        <v>667.30499999999995</v>
      </c>
      <c r="L102">
        <v>163.321</v>
      </c>
      <c r="M102">
        <v>152.05500000000001</v>
      </c>
      <c r="N102">
        <v>486</v>
      </c>
      <c r="O102">
        <v>753</v>
      </c>
      <c r="P102">
        <v>1</v>
      </c>
      <c r="Q102">
        <v>15138.7</v>
      </c>
      <c r="R102">
        <v>6258.9</v>
      </c>
      <c r="S102">
        <v>31409.941999999999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5.5529999999999999</v>
      </c>
      <c r="E103">
        <v>2.7</v>
      </c>
      <c r="F103">
        <v>5</v>
      </c>
      <c r="G103">
        <v>2.903</v>
      </c>
      <c r="H103">
        <v>7.8559999999999999</v>
      </c>
      <c r="I103">
        <v>500627.766</v>
      </c>
      <c r="J103">
        <v>19952.208999999999</v>
      </c>
      <c r="K103">
        <v>660.69200000000001</v>
      </c>
      <c r="L103">
        <v>163.321</v>
      </c>
      <c r="M103">
        <v>152.05500000000001</v>
      </c>
      <c r="N103">
        <v>486</v>
      </c>
      <c r="O103">
        <v>753</v>
      </c>
      <c r="P103">
        <v>1</v>
      </c>
      <c r="Q103">
        <v>15395.4</v>
      </c>
      <c r="R103">
        <v>6540.6</v>
      </c>
      <c r="S103">
        <v>31409.941999999999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5.5529999999999999</v>
      </c>
      <c r="E104">
        <v>2.7</v>
      </c>
      <c r="F104">
        <v>5</v>
      </c>
      <c r="G104">
        <v>2.903</v>
      </c>
      <c r="H104">
        <v>7.8559999999999999</v>
      </c>
      <c r="I104">
        <v>500627.766</v>
      </c>
      <c r="J104">
        <v>19952.208999999999</v>
      </c>
      <c r="K104">
        <v>669.99099999999999</v>
      </c>
      <c r="L104">
        <v>163.321</v>
      </c>
      <c r="M104">
        <v>152.05500000000001</v>
      </c>
      <c r="N104">
        <v>486</v>
      </c>
      <c r="O104">
        <v>753</v>
      </c>
      <c r="P104">
        <v>1</v>
      </c>
      <c r="Q104">
        <v>15612</v>
      </c>
      <c r="R104">
        <v>6806.2</v>
      </c>
      <c r="S104">
        <v>31409.941999999999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5.548</v>
      </c>
      <c r="E105">
        <v>2.7</v>
      </c>
      <c r="F105">
        <v>5</v>
      </c>
      <c r="G105">
        <v>2.903</v>
      </c>
      <c r="H105">
        <v>7.8559999999999999</v>
      </c>
      <c r="I105">
        <v>500627.766</v>
      </c>
      <c r="J105">
        <v>19952.208999999999</v>
      </c>
      <c r="K105">
        <v>672.55499999999995</v>
      </c>
      <c r="L105">
        <v>163.321</v>
      </c>
      <c r="M105">
        <v>152.05500000000001</v>
      </c>
      <c r="N105">
        <v>486</v>
      </c>
      <c r="O105">
        <v>753</v>
      </c>
      <c r="P105">
        <v>1</v>
      </c>
      <c r="Q105">
        <v>15782.6</v>
      </c>
      <c r="R105">
        <v>7053.2</v>
      </c>
      <c r="S105">
        <v>31409.941999999999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5.516</v>
      </c>
      <c r="E106">
        <v>2.7</v>
      </c>
      <c r="F106">
        <v>5</v>
      </c>
      <c r="G106">
        <v>2.903</v>
      </c>
      <c r="H106">
        <v>7.8559999999999999</v>
      </c>
      <c r="I106">
        <v>500627.766</v>
      </c>
      <c r="J106">
        <v>19952.208999999999</v>
      </c>
      <c r="K106">
        <v>681.46699999999998</v>
      </c>
      <c r="L106">
        <v>163.321</v>
      </c>
      <c r="M106">
        <v>152.05500000000001</v>
      </c>
      <c r="N106">
        <v>486</v>
      </c>
      <c r="O106">
        <v>753</v>
      </c>
      <c r="P106">
        <v>1</v>
      </c>
      <c r="Q106">
        <v>15859.7</v>
      </c>
      <c r="R106">
        <v>7255.6</v>
      </c>
      <c r="S106">
        <v>31409.941999999999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5.4139999999999997</v>
      </c>
      <c r="E107">
        <v>2.7</v>
      </c>
      <c r="F107">
        <v>5</v>
      </c>
      <c r="G107">
        <v>2.903</v>
      </c>
      <c r="H107">
        <v>7.8559999999999999</v>
      </c>
      <c r="I107">
        <v>500627.766</v>
      </c>
      <c r="J107">
        <v>19952.208999999999</v>
      </c>
      <c r="K107">
        <v>699.26499999999999</v>
      </c>
      <c r="L107">
        <v>163.321</v>
      </c>
      <c r="M107">
        <v>152.05500000000001</v>
      </c>
      <c r="N107">
        <v>486</v>
      </c>
      <c r="O107">
        <v>753</v>
      </c>
      <c r="P107">
        <v>1</v>
      </c>
      <c r="Q107">
        <v>16039.7</v>
      </c>
      <c r="R107">
        <v>7506.4</v>
      </c>
      <c r="S107">
        <v>31409.941999999999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5.2270000000000003</v>
      </c>
      <c r="E108">
        <v>2.7</v>
      </c>
      <c r="F108">
        <v>5</v>
      </c>
      <c r="G108">
        <v>2.903</v>
      </c>
      <c r="H108">
        <v>7.8559999999999999</v>
      </c>
      <c r="I108">
        <v>500627.766</v>
      </c>
      <c r="J108">
        <v>19952.208999999999</v>
      </c>
      <c r="K108">
        <v>693.75599999999997</v>
      </c>
      <c r="L108">
        <v>163.321</v>
      </c>
      <c r="M108">
        <v>152.05500000000001</v>
      </c>
      <c r="N108">
        <v>486</v>
      </c>
      <c r="O108">
        <v>753</v>
      </c>
      <c r="P108">
        <v>1</v>
      </c>
      <c r="Q108">
        <v>16327.9</v>
      </c>
      <c r="R108">
        <v>7800.8</v>
      </c>
      <c r="S108">
        <v>31409.941999999999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5.0490000000000004</v>
      </c>
      <c r="E109">
        <v>2.7</v>
      </c>
      <c r="F109">
        <v>5</v>
      </c>
      <c r="G109">
        <v>2.903</v>
      </c>
      <c r="H109">
        <v>7.8559999999999999</v>
      </c>
      <c r="I109">
        <v>500627.766</v>
      </c>
      <c r="J109">
        <v>19952.208999999999</v>
      </c>
      <c r="K109">
        <v>688.44399999999996</v>
      </c>
      <c r="L109">
        <v>163.321</v>
      </c>
      <c r="M109">
        <v>152.05500000000001</v>
      </c>
      <c r="N109">
        <v>486</v>
      </c>
      <c r="O109">
        <v>753</v>
      </c>
      <c r="P109">
        <v>1</v>
      </c>
      <c r="Q109">
        <v>16572.5</v>
      </c>
      <c r="R109">
        <v>8077.6</v>
      </c>
      <c r="S109">
        <v>31409.941999999999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4.8849999999999998</v>
      </c>
      <c r="E110">
        <v>2.7</v>
      </c>
      <c r="F110">
        <v>5</v>
      </c>
      <c r="G110">
        <v>2.903</v>
      </c>
      <c r="H110">
        <v>7.8559999999999999</v>
      </c>
      <c r="I110">
        <v>500627.766</v>
      </c>
      <c r="J110">
        <v>19952.208999999999</v>
      </c>
      <c r="K110">
        <v>678.72199999999998</v>
      </c>
      <c r="L110">
        <v>163.321</v>
      </c>
      <c r="M110">
        <v>152.05500000000001</v>
      </c>
      <c r="N110">
        <v>486</v>
      </c>
      <c r="O110">
        <v>753</v>
      </c>
      <c r="P110">
        <v>1</v>
      </c>
      <c r="Q110">
        <v>16888.900000000001</v>
      </c>
      <c r="R110">
        <v>8383.4</v>
      </c>
      <c r="S110">
        <v>31409.941999999999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4.7160000000000002</v>
      </c>
      <c r="E111">
        <v>2.7</v>
      </c>
      <c r="F111">
        <v>5</v>
      </c>
      <c r="G111">
        <v>2.903</v>
      </c>
      <c r="H111">
        <v>7.8559999999999999</v>
      </c>
      <c r="I111">
        <v>500627.766</v>
      </c>
      <c r="J111">
        <v>19952.208999999999</v>
      </c>
      <c r="K111">
        <v>671.54600000000005</v>
      </c>
      <c r="L111">
        <v>163.321</v>
      </c>
      <c r="M111">
        <v>152.05500000000001</v>
      </c>
      <c r="N111">
        <v>486</v>
      </c>
      <c r="O111">
        <v>753</v>
      </c>
      <c r="P111">
        <v>1</v>
      </c>
      <c r="Q111">
        <v>17149.7</v>
      </c>
      <c r="R111">
        <v>8666.7000000000007</v>
      </c>
      <c r="S111">
        <v>31409.941999999999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4.569</v>
      </c>
      <c r="E112">
        <v>2.7</v>
      </c>
      <c r="F112">
        <v>5</v>
      </c>
      <c r="G112">
        <v>2.903</v>
      </c>
      <c r="H112">
        <v>7.8559999999999999</v>
      </c>
      <c r="I112">
        <v>500627.766</v>
      </c>
      <c r="J112">
        <v>19952.208999999999</v>
      </c>
      <c r="K112">
        <v>670.18</v>
      </c>
      <c r="L112">
        <v>163.321</v>
      </c>
      <c r="M112">
        <v>152.05500000000001</v>
      </c>
      <c r="N112">
        <v>486</v>
      </c>
      <c r="O112">
        <v>753</v>
      </c>
      <c r="P112">
        <v>1</v>
      </c>
      <c r="Q112">
        <v>17234.599999999999</v>
      </c>
      <c r="R112">
        <v>8879.2999999999993</v>
      </c>
      <c r="S112">
        <v>31409.941999999999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4.4420000000000002</v>
      </c>
      <c r="E113">
        <v>2.7</v>
      </c>
      <c r="F113">
        <v>5</v>
      </c>
      <c r="G113">
        <v>2.903</v>
      </c>
      <c r="H113">
        <v>7.8559999999999999</v>
      </c>
      <c r="I113">
        <v>500627.766</v>
      </c>
      <c r="J113">
        <v>19952.208999999999</v>
      </c>
      <c r="K113">
        <v>706.77800000000002</v>
      </c>
      <c r="L113">
        <v>163.321</v>
      </c>
      <c r="M113">
        <v>152.05500000000001</v>
      </c>
      <c r="N113">
        <v>486</v>
      </c>
      <c r="O113">
        <v>753</v>
      </c>
      <c r="P113">
        <v>1</v>
      </c>
      <c r="Q113">
        <v>17266</v>
      </c>
      <c r="R113">
        <v>9030.9</v>
      </c>
      <c r="S113">
        <v>31409.941999999999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4.37</v>
      </c>
      <c r="E114">
        <v>2.7</v>
      </c>
      <c r="F114">
        <v>5</v>
      </c>
      <c r="G114">
        <v>2.903</v>
      </c>
      <c r="H114">
        <v>7.8559999999999999</v>
      </c>
      <c r="I114">
        <v>500627.766</v>
      </c>
      <c r="J114">
        <v>19952.208999999999</v>
      </c>
      <c r="K114">
        <v>796.96799999999996</v>
      </c>
      <c r="L114">
        <v>163.321</v>
      </c>
      <c r="M114">
        <v>152.05500000000001</v>
      </c>
      <c r="N114">
        <v>486</v>
      </c>
      <c r="O114">
        <v>753</v>
      </c>
      <c r="P114">
        <v>1</v>
      </c>
      <c r="Q114">
        <v>17348.900000000001</v>
      </c>
      <c r="R114">
        <v>9113.7999999999993</v>
      </c>
      <c r="S114">
        <v>31409.941999999999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4.2469999999999999</v>
      </c>
      <c r="E115">
        <v>2.7</v>
      </c>
      <c r="F115">
        <v>5</v>
      </c>
      <c r="G115">
        <v>2.903</v>
      </c>
      <c r="H115">
        <v>7.8559999999999999</v>
      </c>
      <c r="I115">
        <v>500627.766</v>
      </c>
      <c r="J115">
        <v>19952.208999999999</v>
      </c>
      <c r="K115">
        <v>794.56299999999999</v>
      </c>
      <c r="L115">
        <v>163.321</v>
      </c>
      <c r="M115">
        <v>152.05500000000001</v>
      </c>
      <c r="N115">
        <v>486</v>
      </c>
      <c r="O115">
        <v>753</v>
      </c>
      <c r="P115">
        <v>1</v>
      </c>
      <c r="Q115">
        <v>17539.8</v>
      </c>
      <c r="R115">
        <v>9304.7000000000007</v>
      </c>
      <c r="S115">
        <v>31409.941999999999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4.2469999999999999</v>
      </c>
      <c r="E116">
        <v>2.7</v>
      </c>
      <c r="F116">
        <v>5</v>
      </c>
      <c r="G116">
        <v>2.903</v>
      </c>
      <c r="H116">
        <v>7.8559999999999999</v>
      </c>
      <c r="I116">
        <v>500627.766</v>
      </c>
      <c r="J116">
        <v>19952.208999999999</v>
      </c>
      <c r="K116">
        <v>785.399</v>
      </c>
      <c r="L116">
        <v>163.321</v>
      </c>
      <c r="M116">
        <v>152.05500000000001</v>
      </c>
      <c r="N116">
        <v>486</v>
      </c>
      <c r="O116">
        <v>753</v>
      </c>
      <c r="P116">
        <v>1</v>
      </c>
      <c r="Q116">
        <v>17674.3</v>
      </c>
      <c r="R116">
        <v>9304.7000000000007</v>
      </c>
      <c r="S116">
        <v>31409.941999999999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9BA-5746-428E-B2C8-8C48710F2526}">
  <dimension ref="A1:AF116"/>
  <sheetViews>
    <sheetView workbookViewId="0">
      <selection activeCell="E1" sqref="E1:E1048576"/>
    </sheetView>
  </sheetViews>
  <sheetFormatPr defaultRowHeight="15" x14ac:dyDescent="0.25"/>
  <cols>
    <col min="1" max="1" width="22.42578125" customWidth="1"/>
    <col min="23" max="23" width="10.7109375" bestFit="1" customWidth="1"/>
    <col min="28" max="28" width="10.7109375" bestFit="1" customWidth="1"/>
  </cols>
  <sheetData>
    <row r="1" spans="1:32" x14ac:dyDescent="0.25">
      <c r="A1" t="s">
        <v>0</v>
      </c>
    </row>
    <row r="2" spans="1:32" x14ac:dyDescent="0.25">
      <c r="A2" t="s">
        <v>34</v>
      </c>
    </row>
    <row r="3" spans="1:3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3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2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W5" t="s">
        <v>31</v>
      </c>
      <c r="Y5" t="s">
        <v>36</v>
      </c>
      <c r="Z5" t="s">
        <v>37</v>
      </c>
      <c r="AA5" t="s">
        <v>38</v>
      </c>
      <c r="AB5" t="s">
        <v>32</v>
      </c>
      <c r="AD5" t="s">
        <v>36</v>
      </c>
      <c r="AE5" t="s">
        <v>37</v>
      </c>
      <c r="AF5" t="s">
        <v>38</v>
      </c>
    </row>
    <row r="6" spans="1:32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W6" s="1">
        <v>36108</v>
      </c>
      <c r="X6">
        <v>3.6999999999999998E-2</v>
      </c>
      <c r="Y6">
        <f>AVERAGE(X6:X8)</f>
        <v>3.6666666666666674E-2</v>
      </c>
      <c r="Z6">
        <f>_xlfn.STDEV.P(X6:X8)/SQRT(COUNT(X6:X8))</f>
        <v>1.6555182695279266E-3</v>
      </c>
      <c r="AA6">
        <f>CONFIDENCE(0.05,STDEV(X6:X8),COUNT(X6:X8))</f>
        <v>3.9739984952980789E-3</v>
      </c>
      <c r="AB6" s="1">
        <v>36111</v>
      </c>
      <c r="AC6">
        <v>0.4</v>
      </c>
      <c r="AD6">
        <f>AVERAGE(AC6:AC8)</f>
        <v>0.53333333333333333</v>
      </c>
      <c r="AE6">
        <f>_xlfn.STDEV.P(AC6:AC8)/SQRT(COUNT(AC6:AC8))</f>
        <v>0.10886621079036353</v>
      </c>
      <c r="AF6">
        <f>CONFIDENCE(0.05,STDEV(AC6:AC8),COUNT(AC6:AC8))</f>
        <v>0.26132853127200723</v>
      </c>
    </row>
    <row r="7" spans="1:32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W7" s="1">
        <v>36108</v>
      </c>
      <c r="X7">
        <v>3.3000000000000002E-2</v>
      </c>
      <c r="AB7" s="1">
        <v>36111</v>
      </c>
      <c r="AC7">
        <v>0.8</v>
      </c>
    </row>
    <row r="8" spans="1:32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W8" s="1">
        <v>36108</v>
      </c>
      <c r="X8">
        <v>0.04</v>
      </c>
      <c r="AB8" s="1">
        <v>36111</v>
      </c>
      <c r="AC8">
        <v>0.4</v>
      </c>
    </row>
    <row r="9" spans="1:32" x14ac:dyDescent="0.25">
      <c r="A9" s="1">
        <v>36095</v>
      </c>
      <c r="B9">
        <v>5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16</v>
      </c>
      <c r="R9">
        <v>0</v>
      </c>
      <c r="S9">
        <v>0</v>
      </c>
      <c r="T9">
        <v>3</v>
      </c>
      <c r="W9" s="1">
        <v>36115</v>
      </c>
      <c r="X9">
        <v>0.25600000000000001</v>
      </c>
      <c r="Y9">
        <f>AVERAGE(X9:X11)</f>
        <v>0.20833333333333334</v>
      </c>
      <c r="Z9">
        <f>_xlfn.STDEV.P(X9:X11)/SQRT(COUNT(X9:X11))</f>
        <v>1.9472677915098994E-2</v>
      </c>
      <c r="AA9">
        <f>CONFIDENCE(0.05,STDEV(X9:X11),COUNT(X9:X11))</f>
        <v>4.6743303386252391E-2</v>
      </c>
      <c r="AB9" s="1">
        <v>36118</v>
      </c>
      <c r="AC9">
        <v>2</v>
      </c>
      <c r="AD9">
        <f>AVERAGE(AC9:AC11)</f>
        <v>2.6</v>
      </c>
      <c r="AE9">
        <f>_xlfn.STDEV.P(AC9:AC11)/SQRT(COUNT(AC9:AC11))</f>
        <v>0.28284271247461928</v>
      </c>
      <c r="AF9">
        <f>CONFIDENCE(0.05,STDEV(AC9:AC11),COUNT(AC9:AC11))</f>
        <v>0.67895144044570233</v>
      </c>
    </row>
    <row r="10" spans="1:32" x14ac:dyDescent="0.25">
      <c r="A10" s="1">
        <v>36096</v>
      </c>
      <c r="B10">
        <v>6</v>
      </c>
      <c r="C10">
        <v>1.339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745.28800000000001</v>
      </c>
      <c r="L10">
        <v>31.216000000000001</v>
      </c>
      <c r="M10">
        <v>0</v>
      </c>
      <c r="N10">
        <v>486</v>
      </c>
      <c r="O10">
        <v>753</v>
      </c>
      <c r="P10">
        <v>1</v>
      </c>
      <c r="Q10">
        <v>16.2</v>
      </c>
      <c r="R10">
        <v>0</v>
      </c>
      <c r="S10">
        <v>0</v>
      </c>
      <c r="T10">
        <v>3.2610000000000001</v>
      </c>
      <c r="W10" s="1">
        <v>36115</v>
      </c>
      <c r="X10">
        <v>0.186</v>
      </c>
      <c r="AB10" s="1">
        <v>36118</v>
      </c>
      <c r="AC10">
        <v>3.2</v>
      </c>
    </row>
    <row r="11" spans="1:32" x14ac:dyDescent="0.25">
      <c r="A11" s="1">
        <v>36097</v>
      </c>
      <c r="B11">
        <v>7</v>
      </c>
      <c r="C11">
        <v>1.6779999999999999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744.03399999999999</v>
      </c>
      <c r="L11">
        <v>45.366999999999997</v>
      </c>
      <c r="M11">
        <v>0</v>
      </c>
      <c r="N11">
        <v>486</v>
      </c>
      <c r="O11">
        <v>753</v>
      </c>
      <c r="P11">
        <v>1</v>
      </c>
      <c r="Q11">
        <v>16.600000000000001</v>
      </c>
      <c r="R11">
        <v>0</v>
      </c>
      <c r="S11">
        <v>0</v>
      </c>
      <c r="T11">
        <v>3.37</v>
      </c>
      <c r="W11" s="1">
        <v>36115</v>
      </c>
      <c r="X11">
        <v>0.183</v>
      </c>
      <c r="AB11" s="1">
        <v>36118</v>
      </c>
      <c r="AC11">
        <v>2.6</v>
      </c>
    </row>
    <row r="12" spans="1:32" x14ac:dyDescent="0.25">
      <c r="A12" s="1">
        <v>36098</v>
      </c>
      <c r="B12">
        <v>8</v>
      </c>
      <c r="C12">
        <v>1.9450000000000001</v>
      </c>
      <c r="D12">
        <v>5.0000000000000001E-3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746.423</v>
      </c>
      <c r="L12">
        <v>52.3</v>
      </c>
      <c r="M12">
        <v>0</v>
      </c>
      <c r="N12">
        <v>486</v>
      </c>
      <c r="O12">
        <v>753</v>
      </c>
      <c r="P12">
        <v>1</v>
      </c>
      <c r="Q12">
        <v>16.8</v>
      </c>
      <c r="R12">
        <v>0</v>
      </c>
      <c r="S12">
        <v>0</v>
      </c>
      <c r="T12">
        <v>3.4630000000000001</v>
      </c>
      <c r="W12" s="1">
        <v>36122</v>
      </c>
      <c r="X12">
        <v>1.131</v>
      </c>
      <c r="Y12">
        <f>AVERAGE(X12:X14)</f>
        <v>1.0306666666666666</v>
      </c>
      <c r="Z12">
        <f>_xlfn.STDEV.P(X12:X14)/SQRT(COUNT(X12:X14))</f>
        <v>4.1692880642818349E-2</v>
      </c>
      <c r="AA12">
        <f>CONFIDENCE(0.05,STDEV(X12:X14),COUNT(X12:X14))</f>
        <v>0.10008191874949741</v>
      </c>
      <c r="AB12" s="1">
        <v>36125</v>
      </c>
      <c r="AC12">
        <v>3.4</v>
      </c>
      <c r="AD12">
        <f>AVERAGE(AC12:AC14)</f>
        <v>3.7333333333333329</v>
      </c>
      <c r="AE12">
        <f>_xlfn.STDEV.P(AC12:AC14)/SQRT(COUNT(AC12:AC14))</f>
        <v>0.19626135258506333</v>
      </c>
      <c r="AF12">
        <f>CONFIDENCE(0.05,STDEV(AC12:AC14),COUNT(AC12:AC14))</f>
        <v>0.47111670962145835</v>
      </c>
    </row>
    <row r="13" spans="1:32" x14ac:dyDescent="0.25">
      <c r="A13" s="1">
        <v>36099</v>
      </c>
      <c r="B13">
        <v>9</v>
      </c>
      <c r="C13">
        <v>2.17</v>
      </c>
      <c r="D13">
        <v>7.0000000000000001E-3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71.801000000000002</v>
      </c>
      <c r="M13">
        <v>0</v>
      </c>
      <c r="N13">
        <v>486</v>
      </c>
      <c r="O13">
        <v>753</v>
      </c>
      <c r="P13">
        <v>1</v>
      </c>
      <c r="Q13">
        <v>17.3</v>
      </c>
      <c r="R13">
        <v>0</v>
      </c>
      <c r="S13">
        <v>0</v>
      </c>
      <c r="T13">
        <v>3.59</v>
      </c>
      <c r="W13" s="1">
        <v>36122</v>
      </c>
      <c r="X13">
        <v>0.96399999999999997</v>
      </c>
      <c r="AB13" s="1">
        <v>36125</v>
      </c>
      <c r="AC13">
        <v>4.2</v>
      </c>
    </row>
    <row r="14" spans="1:32" x14ac:dyDescent="0.25">
      <c r="A14" s="1">
        <v>36100</v>
      </c>
      <c r="B14">
        <v>10</v>
      </c>
      <c r="C14">
        <v>2.4820000000000002</v>
      </c>
      <c r="D14">
        <v>8.9999999999999993E-3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744.70699999999999</v>
      </c>
      <c r="L14">
        <v>88.66</v>
      </c>
      <c r="M14">
        <v>0</v>
      </c>
      <c r="N14">
        <v>486</v>
      </c>
      <c r="O14">
        <v>753</v>
      </c>
      <c r="P14">
        <v>1</v>
      </c>
      <c r="Q14">
        <v>17.8</v>
      </c>
      <c r="R14">
        <v>0</v>
      </c>
      <c r="S14">
        <v>0</v>
      </c>
      <c r="T14">
        <v>3.6850000000000001</v>
      </c>
      <c r="W14" s="1">
        <v>36122</v>
      </c>
      <c r="X14">
        <v>0.997</v>
      </c>
      <c r="AB14" s="1">
        <v>36125</v>
      </c>
      <c r="AC14">
        <v>3.6</v>
      </c>
    </row>
    <row r="15" spans="1:32" x14ac:dyDescent="0.25">
      <c r="A15" s="1">
        <v>36101</v>
      </c>
      <c r="B15">
        <v>11</v>
      </c>
      <c r="C15">
        <v>2.714</v>
      </c>
      <c r="D15">
        <v>1.2999999999999999E-2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743.55700000000002</v>
      </c>
      <c r="L15">
        <v>117.752</v>
      </c>
      <c r="M15">
        <v>0</v>
      </c>
      <c r="N15">
        <v>486</v>
      </c>
      <c r="O15">
        <v>753</v>
      </c>
      <c r="P15">
        <v>1</v>
      </c>
      <c r="Q15">
        <v>19</v>
      </c>
      <c r="R15">
        <v>0</v>
      </c>
      <c r="S15">
        <v>0</v>
      </c>
      <c r="T15">
        <v>3.7650000000000001</v>
      </c>
      <c r="W15" s="1">
        <v>36129</v>
      </c>
      <c r="X15">
        <v>2.83</v>
      </c>
      <c r="Y15">
        <f>AVERAGE(X15:X17)</f>
        <v>2.5833333333333335</v>
      </c>
      <c r="Z15">
        <f>_xlfn.STDEV.P(X15:X17)/SQRT(COUNT(X15:X17))</f>
        <v>0.1313809840234231</v>
      </c>
      <c r="AA15">
        <f>CONFIDENCE(0.05,STDEV(X15:X17),COUNT(X15:X17))</f>
        <v>0.31537425012455111</v>
      </c>
      <c r="AB15" s="1">
        <v>36132</v>
      </c>
      <c r="AC15">
        <v>2</v>
      </c>
      <c r="AD15">
        <f>AVERAGE(AC15:AC17)</f>
        <v>2.1999999999999997</v>
      </c>
      <c r="AE15">
        <f>_xlfn.STDEV.P(AC15:AC17)/SQRT(COUNT(AC15:AC17))</f>
        <v>9.4280904158206322E-2</v>
      </c>
      <c r="AF15">
        <f>CONFIDENCE(0.05,STDEV(AC15:AC17),COUNT(AC15:AC17))</f>
        <v>0.22631714681523427</v>
      </c>
    </row>
    <row r="16" spans="1:32" x14ac:dyDescent="0.25">
      <c r="A16" s="1">
        <v>36102</v>
      </c>
      <c r="B16">
        <v>12</v>
      </c>
      <c r="C16">
        <v>2.9079999999999999</v>
      </c>
      <c r="D16">
        <v>1.9E-2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742.58100000000002</v>
      </c>
      <c r="L16">
        <v>149.279</v>
      </c>
      <c r="M16">
        <v>0</v>
      </c>
      <c r="N16">
        <v>486</v>
      </c>
      <c r="O16">
        <v>753</v>
      </c>
      <c r="P16">
        <v>1</v>
      </c>
      <c r="Q16">
        <v>20.5</v>
      </c>
      <c r="R16">
        <v>0</v>
      </c>
      <c r="S16">
        <v>0</v>
      </c>
      <c r="T16">
        <v>3.8340000000000001</v>
      </c>
      <c r="W16" s="1">
        <v>36129</v>
      </c>
      <c r="X16">
        <v>2.2810000000000001</v>
      </c>
      <c r="AB16" s="1">
        <v>36132</v>
      </c>
      <c r="AC16">
        <v>2.2000000000000002</v>
      </c>
    </row>
    <row r="17" spans="1:32" x14ac:dyDescent="0.25">
      <c r="A17" s="1">
        <v>36103</v>
      </c>
      <c r="B17">
        <v>13</v>
      </c>
      <c r="C17">
        <v>3.077</v>
      </c>
      <c r="D17">
        <v>2.7E-2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741.69299999999998</v>
      </c>
      <c r="L17">
        <v>183.69300000000001</v>
      </c>
      <c r="M17">
        <v>0</v>
      </c>
      <c r="N17">
        <v>486</v>
      </c>
      <c r="O17">
        <v>753</v>
      </c>
      <c r="P17">
        <v>1</v>
      </c>
      <c r="Q17">
        <v>22.9</v>
      </c>
      <c r="R17">
        <v>0</v>
      </c>
      <c r="S17">
        <v>0</v>
      </c>
      <c r="T17">
        <v>3.9089999999999998</v>
      </c>
      <c r="W17" s="1">
        <v>36129</v>
      </c>
      <c r="X17">
        <v>2.6389999999999998</v>
      </c>
      <c r="AB17" s="1">
        <v>36132</v>
      </c>
      <c r="AC17">
        <v>2.4</v>
      </c>
    </row>
    <row r="18" spans="1:32" x14ac:dyDescent="0.25">
      <c r="A18" s="1">
        <v>36104</v>
      </c>
      <c r="B18">
        <v>14</v>
      </c>
      <c r="C18">
        <v>3.2589999999999999</v>
      </c>
      <c r="D18">
        <v>3.5999999999999997E-2</v>
      </c>
      <c r="E18">
        <v>0</v>
      </c>
      <c r="F18">
        <v>0</v>
      </c>
      <c r="G18">
        <v>1.2999999999999999E-2</v>
      </c>
      <c r="H18">
        <v>0</v>
      </c>
      <c r="I18">
        <v>0</v>
      </c>
      <c r="J18">
        <v>0</v>
      </c>
      <c r="K18">
        <v>740.86800000000005</v>
      </c>
      <c r="L18">
        <v>202.39699999999999</v>
      </c>
      <c r="M18">
        <v>0</v>
      </c>
      <c r="N18">
        <v>486</v>
      </c>
      <c r="O18">
        <v>753</v>
      </c>
      <c r="P18">
        <v>1</v>
      </c>
      <c r="Q18">
        <v>26.3</v>
      </c>
      <c r="R18">
        <v>0</v>
      </c>
      <c r="S18">
        <v>0</v>
      </c>
      <c r="T18">
        <v>4</v>
      </c>
      <c r="W18" s="1">
        <v>36136</v>
      </c>
      <c r="X18">
        <v>4.3920000000000003</v>
      </c>
      <c r="Y18">
        <f>AVERAGE(X18:X20)</f>
        <v>4.4216666666666669</v>
      </c>
      <c r="Z18">
        <f>_xlfn.STDEV.P(X18:X20)/SQRT(COUNT(X18:X20))</f>
        <v>0.22871638591317681</v>
      </c>
      <c r="AA18">
        <f>CONFIDENCE(0.05,STDEV(X18:X20),COUNT(X18:X20))</f>
        <v>0.54902358385217875</v>
      </c>
      <c r="AB18" s="1">
        <v>36139</v>
      </c>
      <c r="AC18">
        <v>1.4</v>
      </c>
      <c r="AD18">
        <f>AVERAGE(AC18:AC20)</f>
        <v>1.6000000000000003</v>
      </c>
      <c r="AE18">
        <f>_xlfn.STDEV.P(AC18:AC20)/SQRT(COUNT(AC18:AC20))</f>
        <v>9.4280904158205336E-2</v>
      </c>
      <c r="AF18">
        <f>CONFIDENCE(0.05,STDEV(AC18:AC20),COUNT(AC18:AC20))</f>
        <v>0.22631714681523188</v>
      </c>
    </row>
    <row r="19" spans="1:32" x14ac:dyDescent="0.25">
      <c r="A19" s="1">
        <v>36105</v>
      </c>
      <c r="B19">
        <v>15</v>
      </c>
      <c r="C19">
        <v>3.5139999999999998</v>
      </c>
      <c r="D19">
        <v>0.05</v>
      </c>
      <c r="E19">
        <v>0</v>
      </c>
      <c r="F19">
        <v>0</v>
      </c>
      <c r="G19">
        <v>1.7999999999999999E-2</v>
      </c>
      <c r="H19">
        <v>0</v>
      </c>
      <c r="I19">
        <v>0</v>
      </c>
      <c r="J19">
        <v>0</v>
      </c>
      <c r="K19">
        <v>740.05600000000004</v>
      </c>
      <c r="L19">
        <v>221.62299999999999</v>
      </c>
      <c r="M19">
        <v>0</v>
      </c>
      <c r="N19">
        <v>486</v>
      </c>
      <c r="O19">
        <v>753</v>
      </c>
      <c r="P19">
        <v>1</v>
      </c>
      <c r="Q19">
        <v>31.3</v>
      </c>
      <c r="R19">
        <v>0</v>
      </c>
      <c r="S19">
        <v>0</v>
      </c>
      <c r="T19">
        <v>4.0670000000000002</v>
      </c>
      <c r="W19" s="1">
        <v>36136</v>
      </c>
      <c r="X19">
        <v>3.952</v>
      </c>
      <c r="AB19" s="1">
        <v>36139</v>
      </c>
      <c r="AC19">
        <v>1.8</v>
      </c>
    </row>
    <row r="20" spans="1:32" x14ac:dyDescent="0.25">
      <c r="A20" s="1">
        <v>36106</v>
      </c>
      <c r="B20">
        <v>16</v>
      </c>
      <c r="C20">
        <v>3.782</v>
      </c>
      <c r="D20">
        <v>7.0000000000000007E-2</v>
      </c>
      <c r="E20">
        <v>0</v>
      </c>
      <c r="F20">
        <v>0</v>
      </c>
      <c r="G20">
        <v>2.5000000000000001E-2</v>
      </c>
      <c r="H20">
        <v>0</v>
      </c>
      <c r="I20">
        <v>0</v>
      </c>
      <c r="J20">
        <v>0</v>
      </c>
      <c r="K20">
        <v>739.25400000000002</v>
      </c>
      <c r="L20">
        <v>239.589</v>
      </c>
      <c r="M20">
        <v>0</v>
      </c>
      <c r="N20">
        <v>486</v>
      </c>
      <c r="O20">
        <v>753</v>
      </c>
      <c r="P20">
        <v>1</v>
      </c>
      <c r="Q20">
        <v>38.5</v>
      </c>
      <c r="R20">
        <v>0</v>
      </c>
      <c r="S20">
        <v>0</v>
      </c>
      <c r="T20">
        <v>4.133</v>
      </c>
      <c r="W20" s="1">
        <v>36136</v>
      </c>
      <c r="X20">
        <v>4.9210000000000003</v>
      </c>
      <c r="AB20" s="1">
        <v>36139</v>
      </c>
      <c r="AC20">
        <v>1.6</v>
      </c>
    </row>
    <row r="21" spans="1:32" x14ac:dyDescent="0.25">
      <c r="A21" s="1">
        <v>36107</v>
      </c>
      <c r="B21">
        <v>17</v>
      </c>
      <c r="C21">
        <v>4.0730000000000004</v>
      </c>
      <c r="D21">
        <v>9.1999999999999998E-2</v>
      </c>
      <c r="E21">
        <v>0</v>
      </c>
      <c r="F21">
        <v>0</v>
      </c>
      <c r="G21">
        <v>3.5000000000000003E-2</v>
      </c>
      <c r="H21">
        <v>0</v>
      </c>
      <c r="I21">
        <v>0</v>
      </c>
      <c r="J21">
        <v>0</v>
      </c>
      <c r="K21">
        <v>738.43</v>
      </c>
      <c r="L21">
        <v>249.30099999999999</v>
      </c>
      <c r="M21">
        <v>0</v>
      </c>
      <c r="N21">
        <v>486</v>
      </c>
      <c r="O21">
        <v>753</v>
      </c>
      <c r="P21">
        <v>1</v>
      </c>
      <c r="Q21">
        <v>46.8</v>
      </c>
      <c r="R21">
        <v>0</v>
      </c>
      <c r="S21">
        <v>0</v>
      </c>
      <c r="T21">
        <v>4.194</v>
      </c>
      <c r="W21" s="1">
        <v>36143</v>
      </c>
      <c r="X21">
        <v>5.5810000000000004</v>
      </c>
      <c r="Y21">
        <f>AVERAGE(X21:X23)</f>
        <v>5.3563333333333327</v>
      </c>
      <c r="Z21">
        <f>_xlfn.STDEV.P(X21:X23)/SQRT(COUNT(X21:X23))</f>
        <v>0.15233029415883945</v>
      </c>
      <c r="AA21">
        <f>CONFIDENCE(0.05,STDEV(X21:X23),COUNT(X21:X23))</f>
        <v>0.36566214394490565</v>
      </c>
      <c r="AB21" s="1">
        <v>36192</v>
      </c>
      <c r="AC21">
        <v>1.2</v>
      </c>
      <c r="AD21">
        <f>AVERAGE(AC21:AC23)</f>
        <v>1.5333333333333332</v>
      </c>
      <c r="AE21">
        <f>_xlfn.STDEV.P(AC21:AC23)/SQRT(COUNT(AC21:AC23))</f>
        <v>0.14401645996461943</v>
      </c>
      <c r="AF21">
        <f>CONFIDENCE(0.05,STDEV(AC21:AC23),COUNT(AC21:AC23))</f>
        <v>0.34570515211574993</v>
      </c>
    </row>
    <row r="22" spans="1:32" x14ac:dyDescent="0.25">
      <c r="A22" s="1">
        <v>36108</v>
      </c>
      <c r="B22">
        <v>18</v>
      </c>
      <c r="C22">
        <v>4.3490000000000002</v>
      </c>
      <c r="D22">
        <v>0.111</v>
      </c>
      <c r="E22">
        <v>0</v>
      </c>
      <c r="F22">
        <v>0</v>
      </c>
      <c r="G22">
        <v>4.5999999999999999E-2</v>
      </c>
      <c r="H22">
        <v>0</v>
      </c>
      <c r="I22">
        <v>0</v>
      </c>
      <c r="J22">
        <v>0</v>
      </c>
      <c r="K22">
        <v>737.78399999999999</v>
      </c>
      <c r="L22">
        <v>262.10199999999998</v>
      </c>
      <c r="M22">
        <v>0</v>
      </c>
      <c r="N22">
        <v>486</v>
      </c>
      <c r="O22">
        <v>753</v>
      </c>
      <c r="P22">
        <v>1</v>
      </c>
      <c r="Q22">
        <v>52.7</v>
      </c>
      <c r="R22">
        <v>0</v>
      </c>
      <c r="S22">
        <v>0</v>
      </c>
      <c r="T22">
        <v>4.2699999999999996</v>
      </c>
      <c r="W22" s="1">
        <v>36143</v>
      </c>
      <c r="X22">
        <v>4.9859999999999998</v>
      </c>
      <c r="AB22" s="1">
        <v>36192</v>
      </c>
      <c r="AC22">
        <v>1.8</v>
      </c>
    </row>
    <row r="23" spans="1:32" x14ac:dyDescent="0.25">
      <c r="A23" s="1">
        <v>36109</v>
      </c>
      <c r="B23">
        <v>19</v>
      </c>
      <c r="C23">
        <v>4.6849999999999996</v>
      </c>
      <c r="D23">
        <v>0.13400000000000001</v>
      </c>
      <c r="E23">
        <v>0</v>
      </c>
      <c r="F23">
        <v>0</v>
      </c>
      <c r="G23">
        <v>5.5E-2</v>
      </c>
      <c r="H23">
        <v>0</v>
      </c>
      <c r="I23">
        <v>0</v>
      </c>
      <c r="J23">
        <v>0</v>
      </c>
      <c r="K23">
        <v>737.14300000000003</v>
      </c>
      <c r="L23">
        <v>273.68700000000001</v>
      </c>
      <c r="M23">
        <v>0</v>
      </c>
      <c r="N23">
        <v>486</v>
      </c>
      <c r="O23">
        <v>753</v>
      </c>
      <c r="P23">
        <v>1</v>
      </c>
      <c r="Q23">
        <v>60.3</v>
      </c>
      <c r="R23">
        <v>0</v>
      </c>
      <c r="S23">
        <v>0</v>
      </c>
      <c r="T23">
        <v>4.327</v>
      </c>
      <c r="W23" s="1">
        <v>36143</v>
      </c>
      <c r="X23">
        <v>5.5019999999999998</v>
      </c>
      <c r="AB23" s="1">
        <v>36192</v>
      </c>
      <c r="AC23">
        <v>1.6</v>
      </c>
    </row>
    <row r="24" spans="1:32" x14ac:dyDescent="0.25">
      <c r="A24" s="1">
        <v>36110</v>
      </c>
      <c r="B24">
        <v>20</v>
      </c>
      <c r="C24">
        <v>4.9390000000000001</v>
      </c>
      <c r="D24">
        <v>0.16200000000000001</v>
      </c>
      <c r="E24">
        <v>0</v>
      </c>
      <c r="F24">
        <v>0</v>
      </c>
      <c r="G24">
        <v>6.7000000000000004E-2</v>
      </c>
      <c r="H24">
        <v>0</v>
      </c>
      <c r="I24">
        <v>0</v>
      </c>
      <c r="J24">
        <v>0</v>
      </c>
      <c r="K24">
        <v>736.26199999999994</v>
      </c>
      <c r="L24">
        <v>260.28699999999998</v>
      </c>
      <c r="M24">
        <v>0</v>
      </c>
      <c r="N24">
        <v>486</v>
      </c>
      <c r="O24">
        <v>753</v>
      </c>
      <c r="P24">
        <v>1</v>
      </c>
      <c r="Q24">
        <v>75.2</v>
      </c>
      <c r="R24">
        <v>0</v>
      </c>
      <c r="S24">
        <v>0</v>
      </c>
      <c r="T24">
        <v>4.3810000000000002</v>
      </c>
      <c r="W24" s="1">
        <v>36150</v>
      </c>
      <c r="X24">
        <v>5.8940000000000001</v>
      </c>
      <c r="Y24">
        <f>AVERAGE(X24:X26)</f>
        <v>5.4340000000000002</v>
      </c>
      <c r="Z24">
        <f>_xlfn.STDEV.P(X24:X26)/SQRT(COUNT(X24:X26))</f>
        <v>0.19092115882973498</v>
      </c>
      <c r="AA24">
        <f>CONFIDENCE(0.05,STDEV(X24:X26),COUNT(X24:X26))</f>
        <v>0.45829781034448053</v>
      </c>
    </row>
    <row r="25" spans="1:32" x14ac:dyDescent="0.25">
      <c r="A25" s="1">
        <v>36111</v>
      </c>
      <c r="B25">
        <v>21</v>
      </c>
      <c r="C25">
        <v>5.1840000000000002</v>
      </c>
      <c r="D25">
        <v>0.182</v>
      </c>
      <c r="E25">
        <v>2</v>
      </c>
      <c r="F25">
        <v>1</v>
      </c>
      <c r="G25">
        <v>8.1000000000000003E-2</v>
      </c>
      <c r="H25">
        <v>7.8559999999999999</v>
      </c>
      <c r="I25">
        <v>500627.766</v>
      </c>
      <c r="J25">
        <v>19952.208999999999</v>
      </c>
      <c r="K25">
        <v>735.71</v>
      </c>
      <c r="L25">
        <v>266.70499999999998</v>
      </c>
      <c r="M25">
        <v>285.255</v>
      </c>
      <c r="N25">
        <v>486</v>
      </c>
      <c r="O25">
        <v>753</v>
      </c>
      <c r="P25">
        <v>1</v>
      </c>
      <c r="Q25">
        <v>81.900000000000006</v>
      </c>
      <c r="R25">
        <v>0</v>
      </c>
      <c r="S25">
        <v>0</v>
      </c>
      <c r="T25">
        <v>4.4390000000000001</v>
      </c>
      <c r="W25" s="1">
        <v>36150</v>
      </c>
      <c r="X25">
        <v>5.1310000000000002</v>
      </c>
    </row>
    <row r="26" spans="1:32" x14ac:dyDescent="0.25">
      <c r="A26" s="1">
        <v>36112</v>
      </c>
      <c r="B26">
        <v>22</v>
      </c>
      <c r="C26">
        <v>5.4390000000000001</v>
      </c>
      <c r="D26">
        <v>0.20200000000000001</v>
      </c>
      <c r="E26">
        <v>2</v>
      </c>
      <c r="F26">
        <v>2</v>
      </c>
      <c r="G26">
        <v>9.0999999999999998E-2</v>
      </c>
      <c r="H26">
        <v>7.8559999999999999</v>
      </c>
      <c r="I26">
        <v>500627.766</v>
      </c>
      <c r="J26">
        <v>19952.208999999999</v>
      </c>
      <c r="K26">
        <v>735.99</v>
      </c>
      <c r="L26">
        <v>272.04000000000002</v>
      </c>
      <c r="M26">
        <v>281.31400000000002</v>
      </c>
      <c r="N26">
        <v>486</v>
      </c>
      <c r="O26">
        <v>753</v>
      </c>
      <c r="P26">
        <v>1</v>
      </c>
      <c r="Q26">
        <v>89.1</v>
      </c>
      <c r="R26">
        <v>0</v>
      </c>
      <c r="S26">
        <v>0</v>
      </c>
      <c r="T26">
        <v>4.4889999999999999</v>
      </c>
      <c r="W26" s="1">
        <v>36150</v>
      </c>
      <c r="X26">
        <v>5.2770000000000001</v>
      </c>
    </row>
    <row r="27" spans="1:32" x14ac:dyDescent="0.25">
      <c r="A27" s="1">
        <v>36113</v>
      </c>
      <c r="B27">
        <v>23</v>
      </c>
      <c r="C27">
        <v>5.6639999999999997</v>
      </c>
      <c r="D27">
        <v>0.25600000000000001</v>
      </c>
      <c r="E27">
        <v>2</v>
      </c>
      <c r="F27">
        <v>2</v>
      </c>
      <c r="G27">
        <v>0.10100000000000001</v>
      </c>
      <c r="H27">
        <v>7.8559999999999999</v>
      </c>
      <c r="I27">
        <v>500627.766</v>
      </c>
      <c r="J27">
        <v>19952.208999999999</v>
      </c>
      <c r="K27">
        <v>765.803</v>
      </c>
      <c r="L27">
        <v>265.41500000000002</v>
      </c>
      <c r="M27">
        <v>277.84699999999998</v>
      </c>
      <c r="N27">
        <v>486</v>
      </c>
      <c r="O27">
        <v>753</v>
      </c>
      <c r="P27">
        <v>1</v>
      </c>
      <c r="Q27">
        <v>115</v>
      </c>
      <c r="R27">
        <v>0</v>
      </c>
      <c r="S27">
        <v>0</v>
      </c>
      <c r="T27">
        <v>4.5629999999999997</v>
      </c>
      <c r="W27" s="1">
        <v>36158</v>
      </c>
      <c r="X27">
        <v>4.806</v>
      </c>
      <c r="Y27">
        <f>AVERAGE(X27:X29)</f>
        <v>4.8839999999999995</v>
      </c>
      <c r="Z27">
        <f>_xlfn.STDEV.P(X27:X29)/SQRT(COUNT(X27:X29))</f>
        <v>5.0813384063649866E-2</v>
      </c>
      <c r="AA27">
        <f>CONFIDENCE(0.05,STDEV(X27:X29),COUNT(X27:X29))</f>
        <v>0.12197528443315171</v>
      </c>
    </row>
    <row r="28" spans="1:32" x14ac:dyDescent="0.25">
      <c r="A28" s="1">
        <v>36114</v>
      </c>
      <c r="B28">
        <v>24</v>
      </c>
      <c r="C28">
        <v>5.9960000000000004</v>
      </c>
      <c r="D28">
        <v>0.34599999999999997</v>
      </c>
      <c r="E28">
        <v>2</v>
      </c>
      <c r="F28">
        <v>2</v>
      </c>
      <c r="G28">
        <v>0.128</v>
      </c>
      <c r="H28">
        <v>7.8559999999999999</v>
      </c>
      <c r="I28">
        <v>500627.766</v>
      </c>
      <c r="J28">
        <v>19952.208999999999</v>
      </c>
      <c r="K28">
        <v>760.88599999999997</v>
      </c>
      <c r="L28">
        <v>277.947</v>
      </c>
      <c r="M28">
        <v>272.721</v>
      </c>
      <c r="N28">
        <v>486</v>
      </c>
      <c r="O28">
        <v>753</v>
      </c>
      <c r="P28">
        <v>1</v>
      </c>
      <c r="Q28">
        <v>148.6</v>
      </c>
      <c r="R28">
        <v>0</v>
      </c>
      <c r="S28">
        <v>0</v>
      </c>
      <c r="T28">
        <v>4.6360000000000001</v>
      </c>
      <c r="W28" s="1">
        <v>36158</v>
      </c>
      <c r="X28">
        <v>4.8390000000000004</v>
      </c>
    </row>
    <row r="29" spans="1:32" x14ac:dyDescent="0.25">
      <c r="A29" s="1">
        <v>36115</v>
      </c>
      <c r="B29">
        <v>25</v>
      </c>
      <c r="C29">
        <v>6.319</v>
      </c>
      <c r="D29">
        <v>0.441</v>
      </c>
      <c r="E29">
        <v>3</v>
      </c>
      <c r="F29">
        <v>2</v>
      </c>
      <c r="G29">
        <v>0.17299999999999999</v>
      </c>
      <c r="H29">
        <v>7.8559999999999999</v>
      </c>
      <c r="I29">
        <v>500627.766</v>
      </c>
      <c r="J29">
        <v>19952.208999999999</v>
      </c>
      <c r="K29">
        <v>756.91600000000005</v>
      </c>
      <c r="L29">
        <v>274.02199999999999</v>
      </c>
      <c r="M29">
        <v>267.74</v>
      </c>
      <c r="N29">
        <v>486</v>
      </c>
      <c r="O29">
        <v>753</v>
      </c>
      <c r="P29">
        <v>1</v>
      </c>
      <c r="Q29">
        <v>192.8</v>
      </c>
      <c r="R29">
        <v>0</v>
      </c>
      <c r="S29">
        <v>0</v>
      </c>
      <c r="T29">
        <v>4.7039999999999997</v>
      </c>
      <c r="W29" s="1">
        <v>36158</v>
      </c>
      <c r="X29">
        <v>5.0069999999999997</v>
      </c>
    </row>
    <row r="30" spans="1:32" x14ac:dyDescent="0.25">
      <c r="A30" s="1">
        <v>36116</v>
      </c>
      <c r="B30">
        <v>26</v>
      </c>
      <c r="C30">
        <v>6.6239999999999997</v>
      </c>
      <c r="D30">
        <v>0.55500000000000005</v>
      </c>
      <c r="E30">
        <v>3</v>
      </c>
      <c r="F30">
        <v>3</v>
      </c>
      <c r="G30">
        <v>0.22</v>
      </c>
      <c r="H30">
        <v>7.8559999999999999</v>
      </c>
      <c r="I30">
        <v>500627.766</v>
      </c>
      <c r="J30">
        <v>19952.208999999999</v>
      </c>
      <c r="K30">
        <v>753.245</v>
      </c>
      <c r="L30">
        <v>279.51</v>
      </c>
      <c r="M30">
        <v>263.01900000000001</v>
      </c>
      <c r="N30">
        <v>486</v>
      </c>
      <c r="O30">
        <v>753</v>
      </c>
      <c r="P30">
        <v>1</v>
      </c>
      <c r="Q30">
        <v>239.7</v>
      </c>
      <c r="R30">
        <v>0</v>
      </c>
      <c r="S30">
        <v>0</v>
      </c>
      <c r="T30">
        <v>4.7670000000000003</v>
      </c>
      <c r="W30" s="1">
        <v>36174</v>
      </c>
      <c r="X30">
        <v>5.202</v>
      </c>
      <c r="Y30">
        <f>AVERAGE(X30:X32)</f>
        <v>5.2233333333333327</v>
      </c>
      <c r="Z30">
        <f>_xlfn.STDEV.P(X30:X32)/SQRT(COUNT(X30:X32))</f>
        <v>0.1581604904542874</v>
      </c>
      <c r="AA30">
        <f>CONFIDENCE(0.05,STDEV(X30:X32),COUNT(X30:X32))</f>
        <v>0.37965727268003541</v>
      </c>
    </row>
    <row r="31" spans="1:32" x14ac:dyDescent="0.25">
      <c r="A31" s="1">
        <v>36117</v>
      </c>
      <c r="B31">
        <v>27</v>
      </c>
      <c r="C31">
        <v>6.9050000000000002</v>
      </c>
      <c r="D31">
        <v>0.66700000000000004</v>
      </c>
      <c r="E31">
        <v>3</v>
      </c>
      <c r="F31">
        <v>3</v>
      </c>
      <c r="G31">
        <v>0.27800000000000002</v>
      </c>
      <c r="H31">
        <v>7.8559999999999999</v>
      </c>
      <c r="I31">
        <v>500627.766</v>
      </c>
      <c r="J31">
        <v>19952.208999999999</v>
      </c>
      <c r="K31">
        <v>749.99300000000005</v>
      </c>
      <c r="L31">
        <v>283.37599999999998</v>
      </c>
      <c r="M31">
        <v>258.69400000000002</v>
      </c>
      <c r="N31">
        <v>486</v>
      </c>
      <c r="O31">
        <v>753</v>
      </c>
      <c r="P31">
        <v>1</v>
      </c>
      <c r="Q31">
        <v>285.89999999999998</v>
      </c>
      <c r="R31">
        <v>0</v>
      </c>
      <c r="S31">
        <v>0</v>
      </c>
      <c r="T31">
        <v>4.8220000000000001</v>
      </c>
      <c r="W31" s="1">
        <v>36174</v>
      </c>
      <c r="X31">
        <v>4.899</v>
      </c>
    </row>
    <row r="32" spans="1:32" x14ac:dyDescent="0.25">
      <c r="A32" s="1">
        <v>36118</v>
      </c>
      <c r="B32">
        <v>28</v>
      </c>
      <c r="C32">
        <v>7.15</v>
      </c>
      <c r="D32">
        <v>0.78900000000000003</v>
      </c>
      <c r="E32">
        <v>3</v>
      </c>
      <c r="F32">
        <v>3</v>
      </c>
      <c r="G32">
        <v>0.33300000000000002</v>
      </c>
      <c r="H32">
        <v>7.8559999999999999</v>
      </c>
      <c r="I32">
        <v>500627.766</v>
      </c>
      <c r="J32">
        <v>19952.208999999999</v>
      </c>
      <c r="K32">
        <v>754.11199999999997</v>
      </c>
      <c r="L32">
        <v>269.83100000000002</v>
      </c>
      <c r="M32">
        <v>254.91</v>
      </c>
      <c r="N32">
        <v>486</v>
      </c>
      <c r="O32">
        <v>753</v>
      </c>
      <c r="P32">
        <v>1</v>
      </c>
      <c r="Q32">
        <v>359.6</v>
      </c>
      <c r="R32">
        <v>0</v>
      </c>
      <c r="S32">
        <v>0</v>
      </c>
      <c r="T32">
        <v>4.8659999999999997</v>
      </c>
      <c r="W32" s="1">
        <v>36174</v>
      </c>
      <c r="X32">
        <v>5.569</v>
      </c>
    </row>
    <row r="33" spans="1:27" x14ac:dyDescent="0.25">
      <c r="A33" s="1">
        <v>36119</v>
      </c>
      <c r="B33">
        <v>29</v>
      </c>
      <c r="C33">
        <v>7.3479999999999999</v>
      </c>
      <c r="D33">
        <v>0.88900000000000001</v>
      </c>
      <c r="E33">
        <v>3</v>
      </c>
      <c r="F33">
        <v>3</v>
      </c>
      <c r="G33">
        <v>0.39500000000000002</v>
      </c>
      <c r="H33">
        <v>7.8559999999999999</v>
      </c>
      <c r="I33">
        <v>500627.766</v>
      </c>
      <c r="J33">
        <v>19952.208999999999</v>
      </c>
      <c r="K33">
        <v>748.41399999999999</v>
      </c>
      <c r="L33">
        <v>251.126</v>
      </c>
      <c r="M33">
        <v>251.84399999999999</v>
      </c>
      <c r="N33">
        <v>486</v>
      </c>
      <c r="O33">
        <v>753</v>
      </c>
      <c r="P33">
        <v>1</v>
      </c>
      <c r="Q33">
        <v>439.8</v>
      </c>
      <c r="R33">
        <v>0</v>
      </c>
      <c r="S33">
        <v>0</v>
      </c>
      <c r="T33">
        <v>4.91</v>
      </c>
      <c r="W33" s="1">
        <v>36202</v>
      </c>
      <c r="X33">
        <v>2.5049999999999999</v>
      </c>
      <c r="Y33">
        <f>AVERAGE(X33:X35)</f>
        <v>2.19</v>
      </c>
      <c r="Z33">
        <f>_xlfn.STDEV.P(X33:X35)/SQRT(COUNT(X33:X35))</f>
        <v>0.19840418902387699</v>
      </c>
      <c r="AA33">
        <f>CONFIDENCE(0.05,STDEV(X33:X35),COUNT(X33:X35))</f>
        <v>0.4762604938612684</v>
      </c>
    </row>
    <row r="34" spans="1:27" x14ac:dyDescent="0.25">
      <c r="A34" s="1">
        <v>36120</v>
      </c>
      <c r="B34">
        <v>30</v>
      </c>
      <c r="C34">
        <v>7.5449999999999999</v>
      </c>
      <c r="D34">
        <v>0.99099999999999999</v>
      </c>
      <c r="E34">
        <v>3</v>
      </c>
      <c r="F34">
        <v>3</v>
      </c>
      <c r="G34">
        <v>0.44400000000000001</v>
      </c>
      <c r="H34">
        <v>7.8559999999999999</v>
      </c>
      <c r="I34">
        <v>500627.766</v>
      </c>
      <c r="J34">
        <v>19952.208999999999</v>
      </c>
      <c r="K34">
        <v>744.13900000000001</v>
      </c>
      <c r="L34">
        <v>229.583</v>
      </c>
      <c r="M34">
        <v>248.81399999999999</v>
      </c>
      <c r="N34">
        <v>486</v>
      </c>
      <c r="O34">
        <v>753</v>
      </c>
      <c r="P34">
        <v>1</v>
      </c>
      <c r="Q34">
        <v>542.9</v>
      </c>
      <c r="R34">
        <v>0</v>
      </c>
      <c r="S34">
        <v>0</v>
      </c>
      <c r="T34">
        <v>4.9589999999999996</v>
      </c>
      <c r="W34" s="1">
        <v>36202</v>
      </c>
      <c r="X34">
        <v>2.3530000000000002</v>
      </c>
    </row>
    <row r="35" spans="1:27" x14ac:dyDescent="0.25">
      <c r="A35" s="1">
        <v>36121</v>
      </c>
      <c r="B35">
        <v>31</v>
      </c>
      <c r="C35">
        <v>7.7629999999999999</v>
      </c>
      <c r="D35">
        <v>1.1240000000000001</v>
      </c>
      <c r="E35">
        <v>3</v>
      </c>
      <c r="F35">
        <v>3</v>
      </c>
      <c r="G35">
        <v>0.496</v>
      </c>
      <c r="H35">
        <v>7.8559999999999999</v>
      </c>
      <c r="I35">
        <v>500627.766</v>
      </c>
      <c r="J35">
        <v>19952.208999999999</v>
      </c>
      <c r="K35">
        <v>740.64499999999998</v>
      </c>
      <c r="L35">
        <v>227.77500000000001</v>
      </c>
      <c r="M35">
        <v>245.441</v>
      </c>
      <c r="N35">
        <v>486</v>
      </c>
      <c r="O35">
        <v>753</v>
      </c>
      <c r="P35">
        <v>1</v>
      </c>
      <c r="Q35">
        <v>625.79999999999995</v>
      </c>
      <c r="R35">
        <v>0</v>
      </c>
      <c r="S35">
        <v>0</v>
      </c>
      <c r="T35">
        <v>5</v>
      </c>
      <c r="W35" s="1">
        <v>36202</v>
      </c>
      <c r="X35">
        <v>1.712</v>
      </c>
    </row>
    <row r="36" spans="1:27" x14ac:dyDescent="0.25">
      <c r="A36" s="1">
        <v>36122</v>
      </c>
      <c r="B36">
        <v>32</v>
      </c>
      <c r="C36">
        <v>8.0649999999999995</v>
      </c>
      <c r="D36">
        <v>1.3340000000000001</v>
      </c>
      <c r="E36">
        <v>3</v>
      </c>
      <c r="F36">
        <v>3</v>
      </c>
      <c r="G36">
        <v>0.56200000000000006</v>
      </c>
      <c r="H36">
        <v>7.8559999999999999</v>
      </c>
      <c r="I36">
        <v>500627.766</v>
      </c>
      <c r="J36">
        <v>19952.208999999999</v>
      </c>
      <c r="K36">
        <v>752.74099999999999</v>
      </c>
      <c r="L36">
        <v>225.83500000000001</v>
      </c>
      <c r="M36">
        <v>240.792</v>
      </c>
      <c r="N36">
        <v>486</v>
      </c>
      <c r="O36">
        <v>753</v>
      </c>
      <c r="P36">
        <v>1</v>
      </c>
      <c r="Q36">
        <v>757.8</v>
      </c>
      <c r="R36">
        <v>0</v>
      </c>
      <c r="S36">
        <v>0</v>
      </c>
      <c r="T36">
        <v>5.056</v>
      </c>
    </row>
    <row r="37" spans="1:27" x14ac:dyDescent="0.25">
      <c r="A37" s="1">
        <v>36123</v>
      </c>
      <c r="B37">
        <v>33</v>
      </c>
      <c r="C37">
        <v>8.359</v>
      </c>
      <c r="D37">
        <v>1.464</v>
      </c>
      <c r="E37">
        <v>2.8340000000000001</v>
      </c>
      <c r="F37">
        <v>3</v>
      </c>
      <c r="G37">
        <v>0.66700000000000004</v>
      </c>
      <c r="H37">
        <v>7.8559999999999999</v>
      </c>
      <c r="I37">
        <v>500627.766</v>
      </c>
      <c r="J37">
        <v>19952.208999999999</v>
      </c>
      <c r="K37">
        <v>749.48199999999997</v>
      </c>
      <c r="L37">
        <v>227.53</v>
      </c>
      <c r="M37">
        <v>236.25399999999999</v>
      </c>
      <c r="N37">
        <v>486</v>
      </c>
      <c r="O37">
        <v>753</v>
      </c>
      <c r="P37">
        <v>1</v>
      </c>
      <c r="Q37">
        <v>831.1</v>
      </c>
      <c r="R37">
        <v>0</v>
      </c>
      <c r="S37">
        <v>0</v>
      </c>
      <c r="T37">
        <v>5.0970000000000004</v>
      </c>
    </row>
    <row r="38" spans="1:27" x14ac:dyDescent="0.25">
      <c r="A38" s="1">
        <v>36124</v>
      </c>
      <c r="B38">
        <v>34</v>
      </c>
      <c r="C38">
        <v>8.6669999999999998</v>
      </c>
      <c r="D38">
        <v>1.653</v>
      </c>
      <c r="E38">
        <v>2.8340000000000001</v>
      </c>
      <c r="F38">
        <v>3</v>
      </c>
      <c r="G38">
        <v>0.73199999999999998</v>
      </c>
      <c r="H38">
        <v>7.8559999999999999</v>
      </c>
      <c r="I38">
        <v>500627.766</v>
      </c>
      <c r="J38">
        <v>19952.208999999999</v>
      </c>
      <c r="K38">
        <v>795.20299999999997</v>
      </c>
      <c r="L38">
        <v>231.89</v>
      </c>
      <c r="M38">
        <v>231.494</v>
      </c>
      <c r="N38">
        <v>486</v>
      </c>
      <c r="O38">
        <v>753</v>
      </c>
      <c r="P38">
        <v>1</v>
      </c>
      <c r="Q38">
        <v>929.5</v>
      </c>
      <c r="R38">
        <v>0</v>
      </c>
      <c r="S38">
        <v>0</v>
      </c>
      <c r="T38">
        <v>5.1310000000000002</v>
      </c>
    </row>
    <row r="39" spans="1:27" x14ac:dyDescent="0.25">
      <c r="A39" s="1">
        <v>36125</v>
      </c>
      <c r="B39">
        <v>35</v>
      </c>
      <c r="C39">
        <v>8.9139999999999997</v>
      </c>
      <c r="D39">
        <v>1.871</v>
      </c>
      <c r="E39">
        <v>2.8340000000000001</v>
      </c>
      <c r="F39">
        <v>3</v>
      </c>
      <c r="G39">
        <v>0.82599999999999996</v>
      </c>
      <c r="H39">
        <v>7.8559999999999999</v>
      </c>
      <c r="I39">
        <v>500627.766</v>
      </c>
      <c r="J39">
        <v>19952.208999999999</v>
      </c>
      <c r="K39">
        <v>793.18600000000004</v>
      </c>
      <c r="L39">
        <v>227.059</v>
      </c>
      <c r="M39">
        <v>227.67699999999999</v>
      </c>
      <c r="N39">
        <v>486</v>
      </c>
      <c r="O39">
        <v>753</v>
      </c>
      <c r="P39">
        <v>1</v>
      </c>
      <c r="Q39">
        <v>1091.2</v>
      </c>
      <c r="R39">
        <v>0</v>
      </c>
      <c r="S39">
        <v>0</v>
      </c>
      <c r="T39">
        <v>5.165</v>
      </c>
    </row>
    <row r="40" spans="1:27" x14ac:dyDescent="0.25">
      <c r="A40" s="1">
        <v>36126</v>
      </c>
      <c r="B40">
        <v>36</v>
      </c>
      <c r="C40">
        <v>9.1660000000000004</v>
      </c>
      <c r="D40">
        <v>2.0990000000000002</v>
      </c>
      <c r="E40">
        <v>2.8340000000000001</v>
      </c>
      <c r="F40">
        <v>3</v>
      </c>
      <c r="G40">
        <v>0.93600000000000005</v>
      </c>
      <c r="H40">
        <v>7.8559999999999999</v>
      </c>
      <c r="I40">
        <v>500627.766</v>
      </c>
      <c r="J40">
        <v>19952.208999999999</v>
      </c>
      <c r="K40">
        <v>780.64400000000001</v>
      </c>
      <c r="L40">
        <v>222.30099999999999</v>
      </c>
      <c r="M40">
        <v>223.786</v>
      </c>
      <c r="N40">
        <v>486</v>
      </c>
      <c r="O40">
        <v>753</v>
      </c>
      <c r="P40">
        <v>1</v>
      </c>
      <c r="Q40">
        <v>1269.7</v>
      </c>
      <c r="R40">
        <v>0</v>
      </c>
      <c r="S40">
        <v>0</v>
      </c>
      <c r="T40">
        <v>5.194</v>
      </c>
    </row>
    <row r="41" spans="1:27" x14ac:dyDescent="0.25">
      <c r="A41" s="1">
        <v>36127</v>
      </c>
      <c r="B41">
        <v>37</v>
      </c>
      <c r="C41">
        <v>9.3849999999999998</v>
      </c>
      <c r="D41">
        <v>2.2789999999999999</v>
      </c>
      <c r="E41">
        <v>2.7589999999999999</v>
      </c>
      <c r="F41">
        <v>3</v>
      </c>
      <c r="G41">
        <v>1.05</v>
      </c>
      <c r="H41">
        <v>7.8559999999999999</v>
      </c>
      <c r="I41">
        <v>500627.766</v>
      </c>
      <c r="J41">
        <v>19952.208999999999</v>
      </c>
      <c r="K41">
        <v>769.35400000000004</v>
      </c>
      <c r="L41">
        <v>217.63399999999999</v>
      </c>
      <c r="M41">
        <v>220.417</v>
      </c>
      <c r="N41">
        <v>486</v>
      </c>
      <c r="O41">
        <v>753</v>
      </c>
      <c r="P41">
        <v>1</v>
      </c>
      <c r="Q41">
        <v>1423.4</v>
      </c>
      <c r="R41">
        <v>0</v>
      </c>
      <c r="S41">
        <v>0</v>
      </c>
      <c r="T41">
        <v>5.2350000000000003</v>
      </c>
    </row>
    <row r="42" spans="1:27" x14ac:dyDescent="0.25">
      <c r="A42" s="1">
        <v>36128</v>
      </c>
      <c r="B42">
        <v>38</v>
      </c>
      <c r="C42">
        <v>9.6850000000000005</v>
      </c>
      <c r="D42">
        <v>2.5640000000000001</v>
      </c>
      <c r="E42">
        <v>2.7589999999999999</v>
      </c>
      <c r="F42">
        <v>3</v>
      </c>
      <c r="G42">
        <v>1.139</v>
      </c>
      <c r="H42">
        <v>7.8559999999999999</v>
      </c>
      <c r="I42">
        <v>500627.766</v>
      </c>
      <c r="J42">
        <v>19952.208999999999</v>
      </c>
      <c r="K42">
        <v>785.33</v>
      </c>
      <c r="L42">
        <v>216.33</v>
      </c>
      <c r="M42">
        <v>215.779</v>
      </c>
      <c r="N42">
        <v>486</v>
      </c>
      <c r="O42">
        <v>753</v>
      </c>
      <c r="P42">
        <v>1</v>
      </c>
      <c r="Q42">
        <v>1634.3</v>
      </c>
      <c r="R42">
        <v>0</v>
      </c>
      <c r="S42">
        <v>0</v>
      </c>
      <c r="T42">
        <v>5.2720000000000002</v>
      </c>
    </row>
    <row r="43" spans="1:27" x14ac:dyDescent="0.25">
      <c r="A43" s="1">
        <v>36129</v>
      </c>
      <c r="B43">
        <v>39</v>
      </c>
      <c r="C43">
        <v>9.9559999999999995</v>
      </c>
      <c r="D43">
        <v>2.85</v>
      </c>
      <c r="E43">
        <v>2.7589999999999999</v>
      </c>
      <c r="F43">
        <v>3</v>
      </c>
      <c r="G43">
        <v>1.282</v>
      </c>
      <c r="H43">
        <v>7.8559999999999999</v>
      </c>
      <c r="I43">
        <v>500627.766</v>
      </c>
      <c r="J43">
        <v>19952.208999999999</v>
      </c>
      <c r="K43">
        <v>771.34500000000003</v>
      </c>
      <c r="L43">
        <v>211.267</v>
      </c>
      <c r="M43">
        <v>211.59299999999999</v>
      </c>
      <c r="N43">
        <v>486</v>
      </c>
      <c r="O43">
        <v>753</v>
      </c>
      <c r="P43">
        <v>1</v>
      </c>
      <c r="Q43">
        <v>1902.6</v>
      </c>
      <c r="R43">
        <v>0</v>
      </c>
      <c r="S43">
        <v>0</v>
      </c>
      <c r="T43">
        <v>5.3120000000000003</v>
      </c>
    </row>
    <row r="44" spans="1:27" x14ac:dyDescent="0.25">
      <c r="A44" s="1">
        <v>36130</v>
      </c>
      <c r="B44">
        <v>40</v>
      </c>
      <c r="C44">
        <v>10.256</v>
      </c>
      <c r="D44">
        <v>3.0760000000000001</v>
      </c>
      <c r="E44">
        <v>2.6230000000000002</v>
      </c>
      <c r="F44">
        <v>3</v>
      </c>
      <c r="G44">
        <v>1.425</v>
      </c>
      <c r="H44">
        <v>7.8559999999999999</v>
      </c>
      <c r="I44">
        <v>500627.766</v>
      </c>
      <c r="J44">
        <v>19952.208999999999</v>
      </c>
      <c r="K44">
        <v>761.23400000000004</v>
      </c>
      <c r="L44">
        <v>209.96600000000001</v>
      </c>
      <c r="M44">
        <v>206.964</v>
      </c>
      <c r="N44">
        <v>486</v>
      </c>
      <c r="O44">
        <v>753</v>
      </c>
      <c r="P44">
        <v>1</v>
      </c>
      <c r="Q44">
        <v>2118.3000000000002</v>
      </c>
      <c r="R44">
        <v>0</v>
      </c>
      <c r="S44">
        <v>0</v>
      </c>
      <c r="T44">
        <v>5.343</v>
      </c>
    </row>
    <row r="45" spans="1:27" x14ac:dyDescent="0.25">
      <c r="A45" s="1">
        <v>36131</v>
      </c>
      <c r="B45">
        <v>41</v>
      </c>
      <c r="C45">
        <v>10.481999999999999</v>
      </c>
      <c r="D45">
        <v>3.2949999999999999</v>
      </c>
      <c r="E45">
        <v>2.6230000000000002</v>
      </c>
      <c r="F45">
        <v>3</v>
      </c>
      <c r="G45">
        <v>1.538</v>
      </c>
      <c r="H45">
        <v>7.8559999999999999</v>
      </c>
      <c r="I45">
        <v>500627.766</v>
      </c>
      <c r="J45">
        <v>19952.208999999999</v>
      </c>
      <c r="K45">
        <v>750.76700000000005</v>
      </c>
      <c r="L45">
        <v>200.524</v>
      </c>
      <c r="M45">
        <v>203.48</v>
      </c>
      <c r="N45">
        <v>486</v>
      </c>
      <c r="O45">
        <v>753</v>
      </c>
      <c r="P45">
        <v>1</v>
      </c>
      <c r="Q45">
        <v>2389.3000000000002</v>
      </c>
      <c r="R45">
        <v>0</v>
      </c>
      <c r="S45">
        <v>0</v>
      </c>
      <c r="T45">
        <v>5.3760000000000003</v>
      </c>
    </row>
    <row r="46" spans="1:27" x14ac:dyDescent="0.25">
      <c r="A46" s="1">
        <v>36132</v>
      </c>
      <c r="B46">
        <v>42</v>
      </c>
      <c r="C46">
        <v>10.731</v>
      </c>
      <c r="D46">
        <v>3.5880000000000001</v>
      </c>
      <c r="E46">
        <v>2.6230000000000002</v>
      </c>
      <c r="F46">
        <v>3</v>
      </c>
      <c r="G46">
        <v>1.647</v>
      </c>
      <c r="H46">
        <v>7.8559999999999999</v>
      </c>
      <c r="I46">
        <v>500627.766</v>
      </c>
      <c r="J46">
        <v>19952.208999999999</v>
      </c>
      <c r="K46">
        <v>738.01700000000005</v>
      </c>
      <c r="L46">
        <v>195.72499999999999</v>
      </c>
      <c r="M46">
        <v>199.642</v>
      </c>
      <c r="N46">
        <v>486</v>
      </c>
      <c r="O46">
        <v>753</v>
      </c>
      <c r="P46">
        <v>1</v>
      </c>
      <c r="Q46">
        <v>2679.9</v>
      </c>
      <c r="R46">
        <v>0</v>
      </c>
      <c r="S46">
        <v>0</v>
      </c>
      <c r="T46">
        <v>5.4130000000000003</v>
      </c>
    </row>
    <row r="47" spans="1:27" x14ac:dyDescent="0.25">
      <c r="A47" s="1">
        <v>36133</v>
      </c>
      <c r="B47">
        <v>43</v>
      </c>
      <c r="C47">
        <v>11</v>
      </c>
      <c r="D47">
        <v>3.9390000000000001</v>
      </c>
      <c r="E47">
        <v>2.6230000000000002</v>
      </c>
      <c r="F47">
        <v>3</v>
      </c>
      <c r="G47">
        <v>1.794</v>
      </c>
      <c r="H47">
        <v>7.8559999999999999</v>
      </c>
      <c r="I47">
        <v>500627.766</v>
      </c>
      <c r="J47">
        <v>19952.208999999999</v>
      </c>
      <c r="K47">
        <v>724.78700000000003</v>
      </c>
      <c r="L47">
        <v>197.422</v>
      </c>
      <c r="M47">
        <v>195.47900000000001</v>
      </c>
      <c r="N47">
        <v>486</v>
      </c>
      <c r="O47">
        <v>753</v>
      </c>
      <c r="P47">
        <v>1</v>
      </c>
      <c r="Q47">
        <v>2953.8</v>
      </c>
      <c r="R47">
        <v>0</v>
      </c>
      <c r="S47">
        <v>0</v>
      </c>
      <c r="T47">
        <v>5.4489999999999998</v>
      </c>
    </row>
    <row r="48" spans="1:27" x14ac:dyDescent="0.25">
      <c r="A48" s="1">
        <v>36134</v>
      </c>
      <c r="B48">
        <v>44</v>
      </c>
      <c r="C48">
        <v>11.268000000000001</v>
      </c>
      <c r="D48">
        <v>4.1280000000000001</v>
      </c>
      <c r="E48">
        <v>2.323</v>
      </c>
      <c r="F48">
        <v>3</v>
      </c>
      <c r="G48">
        <v>1.97</v>
      </c>
      <c r="H48">
        <v>7.8559999999999999</v>
      </c>
      <c r="I48">
        <v>500627.766</v>
      </c>
      <c r="J48">
        <v>19952.208999999999</v>
      </c>
      <c r="K48">
        <v>716.755</v>
      </c>
      <c r="L48">
        <v>192.86099999999999</v>
      </c>
      <c r="M48">
        <v>191.34200000000001</v>
      </c>
      <c r="N48">
        <v>486</v>
      </c>
      <c r="O48">
        <v>753</v>
      </c>
      <c r="P48">
        <v>1</v>
      </c>
      <c r="Q48">
        <v>3204.2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4.4489999999999998</v>
      </c>
      <c r="E49">
        <v>2.29</v>
      </c>
      <c r="F49">
        <v>3</v>
      </c>
      <c r="G49">
        <v>2.0640000000000001</v>
      </c>
      <c r="H49">
        <v>7.8559999999999999</v>
      </c>
      <c r="I49">
        <v>500627.766</v>
      </c>
      <c r="J49">
        <v>19952.208999999999</v>
      </c>
      <c r="K49">
        <v>708.9</v>
      </c>
      <c r="L49">
        <v>194.22300000000001</v>
      </c>
      <c r="M49">
        <v>186.46700000000001</v>
      </c>
      <c r="N49">
        <v>486</v>
      </c>
      <c r="O49">
        <v>753</v>
      </c>
      <c r="P49">
        <v>1</v>
      </c>
      <c r="Q49">
        <v>3498.9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4.6900000000000004</v>
      </c>
      <c r="E50">
        <v>2</v>
      </c>
      <c r="F50">
        <v>3</v>
      </c>
      <c r="G50">
        <v>2.2240000000000002</v>
      </c>
      <c r="H50">
        <v>7.8559999999999999</v>
      </c>
      <c r="I50">
        <v>500627.766</v>
      </c>
      <c r="J50">
        <v>19952.208999999999</v>
      </c>
      <c r="K50">
        <v>700.548</v>
      </c>
      <c r="L50">
        <v>189.61799999999999</v>
      </c>
      <c r="M50">
        <v>181.62100000000001</v>
      </c>
      <c r="N50">
        <v>486</v>
      </c>
      <c r="O50">
        <v>753</v>
      </c>
      <c r="P50">
        <v>1</v>
      </c>
      <c r="Q50">
        <v>3797.7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4.7290000000000001</v>
      </c>
      <c r="E51">
        <v>1.724</v>
      </c>
      <c r="F51">
        <v>3</v>
      </c>
      <c r="G51">
        <v>2.3450000000000002</v>
      </c>
      <c r="H51">
        <v>7.8559999999999999</v>
      </c>
      <c r="I51">
        <v>500627.766</v>
      </c>
      <c r="J51">
        <v>19952.208999999999</v>
      </c>
      <c r="K51">
        <v>695.64800000000002</v>
      </c>
      <c r="L51">
        <v>181.602</v>
      </c>
      <c r="M51">
        <v>176.67699999999999</v>
      </c>
      <c r="N51">
        <v>486</v>
      </c>
      <c r="O51">
        <v>753</v>
      </c>
      <c r="P51">
        <v>1</v>
      </c>
      <c r="Q51">
        <v>4039.7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5.0199999999999996</v>
      </c>
      <c r="E52">
        <v>1.69</v>
      </c>
      <c r="F52">
        <v>3</v>
      </c>
      <c r="G52">
        <v>2.3639999999999999</v>
      </c>
      <c r="H52">
        <v>7.8559999999999999</v>
      </c>
      <c r="I52">
        <v>500627.766</v>
      </c>
      <c r="J52">
        <v>19952.208999999999</v>
      </c>
      <c r="K52">
        <v>689.20500000000004</v>
      </c>
      <c r="L52">
        <v>181.65600000000001</v>
      </c>
      <c r="M52">
        <v>171.25</v>
      </c>
      <c r="N52">
        <v>486</v>
      </c>
      <c r="O52">
        <v>753</v>
      </c>
      <c r="P52">
        <v>1</v>
      </c>
      <c r="Q52">
        <v>4341.8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5.024</v>
      </c>
      <c r="E53">
        <v>1.39</v>
      </c>
      <c r="F53">
        <v>3</v>
      </c>
      <c r="G53">
        <v>2.5099999999999998</v>
      </c>
      <c r="H53">
        <v>7.8559999999999999</v>
      </c>
      <c r="I53">
        <v>500627.766</v>
      </c>
      <c r="J53">
        <v>19952.208999999999</v>
      </c>
      <c r="K53">
        <v>684.14200000000005</v>
      </c>
      <c r="L53">
        <v>173.53</v>
      </c>
      <c r="M53">
        <v>166.40299999999999</v>
      </c>
      <c r="N53">
        <v>486</v>
      </c>
      <c r="O53">
        <v>753</v>
      </c>
      <c r="P53">
        <v>1</v>
      </c>
      <c r="Q53">
        <v>4598.5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5.1020000000000003</v>
      </c>
      <c r="E54">
        <v>1.1870000000000001</v>
      </c>
      <c r="F54">
        <v>3</v>
      </c>
      <c r="G54">
        <v>2.512</v>
      </c>
      <c r="H54">
        <v>7.8559999999999999</v>
      </c>
      <c r="I54">
        <v>500627.766</v>
      </c>
      <c r="J54">
        <v>19952.208999999999</v>
      </c>
      <c r="K54">
        <v>680.58399999999995</v>
      </c>
      <c r="L54">
        <v>170.11199999999999</v>
      </c>
      <c r="M54">
        <v>161.43600000000001</v>
      </c>
      <c r="N54">
        <v>486</v>
      </c>
      <c r="O54">
        <v>753</v>
      </c>
      <c r="P54">
        <v>1</v>
      </c>
      <c r="Q54">
        <v>4806.7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5.1230000000000002</v>
      </c>
      <c r="E55">
        <v>1</v>
      </c>
      <c r="F55">
        <v>3</v>
      </c>
      <c r="G55">
        <v>2.5510000000000002</v>
      </c>
      <c r="H55">
        <v>7.8559999999999999</v>
      </c>
      <c r="I55">
        <v>500627.766</v>
      </c>
      <c r="J55">
        <v>19952.208999999999</v>
      </c>
      <c r="K55">
        <v>675.88199999999995</v>
      </c>
      <c r="L55">
        <v>163.797</v>
      </c>
      <c r="M55">
        <v>156.58699999999999</v>
      </c>
      <c r="N55">
        <v>486</v>
      </c>
      <c r="O55">
        <v>753</v>
      </c>
      <c r="P55">
        <v>1</v>
      </c>
      <c r="Q55">
        <v>5068.6000000000004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5.1230000000000002</v>
      </c>
      <c r="E56">
        <v>0.85699999999999998</v>
      </c>
      <c r="F56">
        <v>3</v>
      </c>
      <c r="G56">
        <v>2.5609999999999999</v>
      </c>
      <c r="H56">
        <v>7.8559999999999999</v>
      </c>
      <c r="I56">
        <v>500627.766</v>
      </c>
      <c r="J56">
        <v>19952.208999999999</v>
      </c>
      <c r="K56">
        <v>671.64200000000005</v>
      </c>
      <c r="L56">
        <v>158.38499999999999</v>
      </c>
      <c r="M56">
        <v>152.05500000000001</v>
      </c>
      <c r="N56">
        <v>486</v>
      </c>
      <c r="O56">
        <v>753</v>
      </c>
      <c r="P56">
        <v>1</v>
      </c>
      <c r="Q56">
        <v>5292.7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5.3689999999999998</v>
      </c>
      <c r="E57">
        <v>0.85699999999999998</v>
      </c>
      <c r="F57">
        <v>3</v>
      </c>
      <c r="G57">
        <v>2.5609999999999999</v>
      </c>
      <c r="H57">
        <v>7.8559999999999999</v>
      </c>
      <c r="I57">
        <v>500627.766</v>
      </c>
      <c r="J57">
        <v>19952.208999999999</v>
      </c>
      <c r="K57">
        <v>664.46799999999996</v>
      </c>
      <c r="L57">
        <v>158.804</v>
      </c>
      <c r="M57">
        <v>152.05500000000001</v>
      </c>
      <c r="N57">
        <v>486</v>
      </c>
      <c r="O57">
        <v>753</v>
      </c>
      <c r="P57">
        <v>1</v>
      </c>
      <c r="Q57">
        <v>5606.9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5.5709999999999997</v>
      </c>
      <c r="E58">
        <v>0.85699999999999998</v>
      </c>
      <c r="F58">
        <v>3</v>
      </c>
      <c r="G58">
        <v>2.6840000000000002</v>
      </c>
      <c r="H58">
        <v>7.8559999999999999</v>
      </c>
      <c r="I58">
        <v>500627.766</v>
      </c>
      <c r="J58">
        <v>19952.208999999999</v>
      </c>
      <c r="K58">
        <v>657.27599999999995</v>
      </c>
      <c r="L58">
        <v>158.69399999999999</v>
      </c>
      <c r="M58">
        <v>152.05500000000001</v>
      </c>
      <c r="N58">
        <v>486</v>
      </c>
      <c r="O58">
        <v>753</v>
      </c>
      <c r="P58">
        <v>1</v>
      </c>
      <c r="Q58">
        <v>5898.3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5.7729999999999997</v>
      </c>
      <c r="E59">
        <v>0.85699999999999998</v>
      </c>
      <c r="F59">
        <v>3</v>
      </c>
      <c r="G59">
        <v>2.786</v>
      </c>
      <c r="H59">
        <v>7.8559999999999999</v>
      </c>
      <c r="I59">
        <v>500627.766</v>
      </c>
      <c r="J59">
        <v>19952.208999999999</v>
      </c>
      <c r="K59">
        <v>708.70299999999997</v>
      </c>
      <c r="L59">
        <v>158.37299999999999</v>
      </c>
      <c r="M59">
        <v>152.05500000000001</v>
      </c>
      <c r="N59">
        <v>486</v>
      </c>
      <c r="O59">
        <v>753</v>
      </c>
      <c r="P59">
        <v>1</v>
      </c>
      <c r="Q59">
        <v>6217.1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5.95</v>
      </c>
      <c r="E60">
        <v>0.85699999999999998</v>
      </c>
      <c r="F60">
        <v>3</v>
      </c>
      <c r="G60">
        <v>2.887</v>
      </c>
      <c r="H60">
        <v>7.8559999999999999</v>
      </c>
      <c r="I60">
        <v>500627.766</v>
      </c>
      <c r="J60">
        <v>19952.208999999999</v>
      </c>
      <c r="K60">
        <v>708.44</v>
      </c>
      <c r="L60">
        <v>158.11000000000001</v>
      </c>
      <c r="M60">
        <v>152.05500000000001</v>
      </c>
      <c r="N60">
        <v>486</v>
      </c>
      <c r="O60">
        <v>753</v>
      </c>
      <c r="P60">
        <v>1</v>
      </c>
      <c r="Q60">
        <v>6509.9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6.056</v>
      </c>
      <c r="E61">
        <v>0.85699999999999998</v>
      </c>
      <c r="F61">
        <v>3</v>
      </c>
      <c r="G61">
        <v>2.9750000000000001</v>
      </c>
      <c r="H61">
        <v>7.8559999999999999</v>
      </c>
      <c r="I61">
        <v>500627.766</v>
      </c>
      <c r="J61">
        <v>19952.208999999999</v>
      </c>
      <c r="K61">
        <v>704.92</v>
      </c>
      <c r="L61">
        <v>157.96199999999999</v>
      </c>
      <c r="M61">
        <v>152.05500000000001</v>
      </c>
      <c r="N61">
        <v>486</v>
      </c>
      <c r="O61">
        <v>753</v>
      </c>
      <c r="P61">
        <v>1</v>
      </c>
      <c r="Q61">
        <v>6693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6.1479999999999997</v>
      </c>
      <c r="E62">
        <v>0.85699999999999998</v>
      </c>
      <c r="F62">
        <v>3</v>
      </c>
      <c r="G62">
        <v>3.028</v>
      </c>
      <c r="H62">
        <v>7.8559999999999999</v>
      </c>
      <c r="I62">
        <v>500627.766</v>
      </c>
      <c r="J62">
        <v>19952.208999999999</v>
      </c>
      <c r="K62">
        <v>719.35299999999995</v>
      </c>
      <c r="L62">
        <v>156.71100000000001</v>
      </c>
      <c r="M62">
        <v>152.05500000000001</v>
      </c>
      <c r="N62">
        <v>486</v>
      </c>
      <c r="O62">
        <v>753</v>
      </c>
      <c r="P62">
        <v>1</v>
      </c>
      <c r="Q62">
        <v>6939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6.2080000000000002</v>
      </c>
      <c r="E63">
        <v>0.85699999999999998</v>
      </c>
      <c r="F63">
        <v>3</v>
      </c>
      <c r="G63">
        <v>3.0739999999999998</v>
      </c>
      <c r="H63">
        <v>7.8559999999999999</v>
      </c>
      <c r="I63">
        <v>500627.766</v>
      </c>
      <c r="J63">
        <v>19952.208999999999</v>
      </c>
      <c r="K63">
        <v>740.346</v>
      </c>
      <c r="L63">
        <v>155.21700000000001</v>
      </c>
      <c r="M63">
        <v>152.05500000000001</v>
      </c>
      <c r="N63">
        <v>486</v>
      </c>
      <c r="O63">
        <v>753</v>
      </c>
      <c r="P63">
        <v>1</v>
      </c>
      <c r="Q63">
        <v>7189.4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6.3170000000000002</v>
      </c>
      <c r="E64">
        <v>0.85699999999999998</v>
      </c>
      <c r="F64">
        <v>3</v>
      </c>
      <c r="G64">
        <v>3.105</v>
      </c>
      <c r="H64">
        <v>7.8559999999999999</v>
      </c>
      <c r="I64">
        <v>500627.766</v>
      </c>
      <c r="J64">
        <v>19952.208999999999</v>
      </c>
      <c r="K64">
        <v>750.99699999999996</v>
      </c>
      <c r="L64">
        <v>155.11699999999999</v>
      </c>
      <c r="M64">
        <v>152.05500000000001</v>
      </c>
      <c r="N64">
        <v>486</v>
      </c>
      <c r="O64">
        <v>753</v>
      </c>
      <c r="P64">
        <v>1</v>
      </c>
      <c r="Q64">
        <v>7405.7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6.3840000000000003</v>
      </c>
      <c r="E65">
        <v>0.85699999999999998</v>
      </c>
      <c r="F65">
        <v>3</v>
      </c>
      <c r="G65">
        <v>3.1640000000000001</v>
      </c>
      <c r="H65">
        <v>7.8559999999999999</v>
      </c>
      <c r="I65">
        <v>500627.766</v>
      </c>
      <c r="J65">
        <v>19952.208999999999</v>
      </c>
      <c r="K65">
        <v>747.60400000000004</v>
      </c>
      <c r="L65">
        <v>154.18799999999999</v>
      </c>
      <c r="M65">
        <v>152.05500000000001</v>
      </c>
      <c r="N65">
        <v>486</v>
      </c>
      <c r="O65">
        <v>753</v>
      </c>
      <c r="P65">
        <v>1</v>
      </c>
      <c r="Q65">
        <v>7637.1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6.4290000000000003</v>
      </c>
      <c r="E66">
        <v>0.85699999999999998</v>
      </c>
      <c r="F66">
        <v>3</v>
      </c>
      <c r="G66">
        <v>3.21</v>
      </c>
      <c r="H66">
        <v>7.8559999999999999</v>
      </c>
      <c r="I66">
        <v>500627.766</v>
      </c>
      <c r="J66">
        <v>19952.208999999999</v>
      </c>
      <c r="K66">
        <v>743.16300000000001</v>
      </c>
      <c r="L66">
        <v>152.96100000000001</v>
      </c>
      <c r="M66">
        <v>152.05500000000001</v>
      </c>
      <c r="N66">
        <v>486</v>
      </c>
      <c r="O66">
        <v>753</v>
      </c>
      <c r="P66">
        <v>1</v>
      </c>
      <c r="Q66">
        <v>7867.1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6.4429999999999996</v>
      </c>
      <c r="E67">
        <v>0.85699999999999998</v>
      </c>
      <c r="F67">
        <v>3</v>
      </c>
      <c r="G67">
        <v>3.2480000000000002</v>
      </c>
      <c r="H67">
        <v>7.8559999999999999</v>
      </c>
      <c r="I67">
        <v>500627.766</v>
      </c>
      <c r="J67">
        <v>19952.208999999999</v>
      </c>
      <c r="K67">
        <v>741.67200000000003</v>
      </c>
      <c r="L67">
        <v>151.68600000000001</v>
      </c>
      <c r="M67">
        <v>152.05500000000001</v>
      </c>
      <c r="N67">
        <v>486</v>
      </c>
      <c r="O67">
        <v>753</v>
      </c>
      <c r="P67">
        <v>1</v>
      </c>
      <c r="Q67">
        <v>8095.5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6.444</v>
      </c>
      <c r="E68">
        <v>0.85699999999999998</v>
      </c>
      <c r="F68">
        <v>3</v>
      </c>
      <c r="G68">
        <v>3.278</v>
      </c>
      <c r="H68">
        <v>7.8559999999999999</v>
      </c>
      <c r="I68">
        <v>500627.766</v>
      </c>
      <c r="J68">
        <v>19952.208999999999</v>
      </c>
      <c r="K68">
        <v>750.94299999999998</v>
      </c>
      <c r="L68">
        <v>152.90799999999999</v>
      </c>
      <c r="M68">
        <v>152.05500000000001</v>
      </c>
      <c r="N68">
        <v>486</v>
      </c>
      <c r="O68">
        <v>753</v>
      </c>
      <c r="P68">
        <v>1</v>
      </c>
      <c r="Q68">
        <v>8359.7999999999993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6.3879999999999999</v>
      </c>
      <c r="E69">
        <v>0.85699999999999998</v>
      </c>
      <c r="F69">
        <v>3</v>
      </c>
      <c r="G69">
        <v>3.3039999999999998</v>
      </c>
      <c r="H69">
        <v>7.8559999999999999</v>
      </c>
      <c r="I69">
        <v>500627.766</v>
      </c>
      <c r="J69">
        <v>19952.208999999999</v>
      </c>
      <c r="K69">
        <v>742.59799999999996</v>
      </c>
      <c r="L69">
        <v>152.90799999999999</v>
      </c>
      <c r="M69">
        <v>152.05500000000001</v>
      </c>
      <c r="N69">
        <v>486</v>
      </c>
      <c r="O69">
        <v>753</v>
      </c>
      <c r="P69">
        <v>1</v>
      </c>
      <c r="Q69">
        <v>8631.4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6.3879999999999999</v>
      </c>
      <c r="E70">
        <v>0.85699999999999998</v>
      </c>
      <c r="F70">
        <v>3</v>
      </c>
      <c r="G70">
        <v>3.3039999999999998</v>
      </c>
      <c r="H70">
        <v>7.8559999999999999</v>
      </c>
      <c r="I70">
        <v>500627.766</v>
      </c>
      <c r="J70">
        <v>19952.208999999999</v>
      </c>
      <c r="K70">
        <v>728.47900000000004</v>
      </c>
      <c r="L70">
        <v>152.90799999999999</v>
      </c>
      <c r="M70">
        <v>152.05500000000001</v>
      </c>
      <c r="N70">
        <v>486</v>
      </c>
      <c r="O70">
        <v>753</v>
      </c>
      <c r="P70">
        <v>1</v>
      </c>
      <c r="Q70">
        <v>8942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6.3879999999999999</v>
      </c>
      <c r="E71">
        <v>0.85699999999999998</v>
      </c>
      <c r="F71">
        <v>3</v>
      </c>
      <c r="G71">
        <v>3.3039999999999998</v>
      </c>
      <c r="H71">
        <v>7.8559999999999999</v>
      </c>
      <c r="I71">
        <v>500627.766</v>
      </c>
      <c r="J71">
        <v>19952.208999999999</v>
      </c>
      <c r="K71">
        <v>716.23299999999995</v>
      </c>
      <c r="L71">
        <v>152.90799999999999</v>
      </c>
      <c r="M71">
        <v>152.05500000000001</v>
      </c>
      <c r="N71">
        <v>486</v>
      </c>
      <c r="O71">
        <v>753</v>
      </c>
      <c r="P71">
        <v>1</v>
      </c>
      <c r="Q71">
        <v>9257.5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6.35</v>
      </c>
      <c r="E72">
        <v>0.85699999999999998</v>
      </c>
      <c r="F72">
        <v>3</v>
      </c>
      <c r="G72">
        <v>3.3039999999999998</v>
      </c>
      <c r="H72">
        <v>7.8559999999999999</v>
      </c>
      <c r="I72">
        <v>500627.766</v>
      </c>
      <c r="J72">
        <v>19952.208999999999</v>
      </c>
      <c r="K72">
        <v>711.03499999999997</v>
      </c>
      <c r="L72">
        <v>152.90799999999999</v>
      </c>
      <c r="M72">
        <v>152.05500000000001</v>
      </c>
      <c r="N72">
        <v>486</v>
      </c>
      <c r="O72">
        <v>753</v>
      </c>
      <c r="P72">
        <v>1</v>
      </c>
      <c r="Q72">
        <v>9490.6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6.3070000000000004</v>
      </c>
      <c r="E73">
        <v>0.85699999999999998</v>
      </c>
      <c r="F73">
        <v>3</v>
      </c>
      <c r="G73">
        <v>3.3039999999999998</v>
      </c>
      <c r="H73">
        <v>7.8559999999999999</v>
      </c>
      <c r="I73">
        <v>500627.766</v>
      </c>
      <c r="J73">
        <v>19952.208999999999</v>
      </c>
      <c r="K73">
        <v>707.6</v>
      </c>
      <c r="L73">
        <v>152.90799999999999</v>
      </c>
      <c r="M73">
        <v>152.05500000000001</v>
      </c>
      <c r="N73">
        <v>486</v>
      </c>
      <c r="O73">
        <v>753</v>
      </c>
      <c r="P73">
        <v>1</v>
      </c>
      <c r="Q73">
        <v>9663.1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6.25</v>
      </c>
      <c r="E74">
        <v>0.85699999999999998</v>
      </c>
      <c r="F74">
        <v>3</v>
      </c>
      <c r="G74">
        <v>3.3039999999999998</v>
      </c>
      <c r="H74">
        <v>7.8559999999999999</v>
      </c>
      <c r="I74">
        <v>500627.766</v>
      </c>
      <c r="J74">
        <v>19952.208999999999</v>
      </c>
      <c r="K74">
        <v>706.49800000000005</v>
      </c>
      <c r="L74">
        <v>152.90799999999999</v>
      </c>
      <c r="M74">
        <v>152.05500000000001</v>
      </c>
      <c r="N74">
        <v>486</v>
      </c>
      <c r="O74">
        <v>753</v>
      </c>
      <c r="P74">
        <v>1</v>
      </c>
      <c r="Q74">
        <v>9772.2000000000007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6.1719999999999997</v>
      </c>
      <c r="E75">
        <v>0.85699999999999998</v>
      </c>
      <c r="F75">
        <v>3</v>
      </c>
      <c r="G75">
        <v>3.3039999999999998</v>
      </c>
      <c r="H75">
        <v>7.8559999999999999</v>
      </c>
      <c r="I75">
        <v>500627.766</v>
      </c>
      <c r="J75">
        <v>19952.208999999999</v>
      </c>
      <c r="K75">
        <v>711.67399999999998</v>
      </c>
      <c r="L75">
        <v>152.90799999999999</v>
      </c>
      <c r="M75">
        <v>152.05500000000001</v>
      </c>
      <c r="N75">
        <v>486</v>
      </c>
      <c r="O75">
        <v>753</v>
      </c>
      <c r="P75">
        <v>1</v>
      </c>
      <c r="Q75">
        <v>9849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6.0750000000000002</v>
      </c>
      <c r="E76">
        <v>0.85699999999999998</v>
      </c>
      <c r="F76">
        <v>3</v>
      </c>
      <c r="G76">
        <v>3.3039999999999998</v>
      </c>
      <c r="H76">
        <v>7.8559999999999999</v>
      </c>
      <c r="I76">
        <v>500627.766</v>
      </c>
      <c r="J76">
        <v>19952.208999999999</v>
      </c>
      <c r="K76">
        <v>749.26199999999994</v>
      </c>
      <c r="L76">
        <v>152.90799999999999</v>
      </c>
      <c r="M76">
        <v>152.05500000000001</v>
      </c>
      <c r="N76">
        <v>486</v>
      </c>
      <c r="O76">
        <v>753</v>
      </c>
      <c r="P76">
        <v>1</v>
      </c>
      <c r="Q76">
        <v>9928.5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5.9790000000000001</v>
      </c>
      <c r="E77">
        <v>0.85699999999999998</v>
      </c>
      <c r="F77">
        <v>3</v>
      </c>
      <c r="G77">
        <v>3.3039999999999998</v>
      </c>
      <c r="H77">
        <v>7.8559999999999999</v>
      </c>
      <c r="I77">
        <v>500627.766</v>
      </c>
      <c r="J77">
        <v>19952.208999999999</v>
      </c>
      <c r="K77">
        <v>782.13099999999997</v>
      </c>
      <c r="L77">
        <v>152.90799999999999</v>
      </c>
      <c r="M77">
        <v>152.05500000000001</v>
      </c>
      <c r="N77">
        <v>486</v>
      </c>
      <c r="O77">
        <v>753</v>
      </c>
      <c r="P77">
        <v>1</v>
      </c>
      <c r="Q77">
        <v>10086.9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5.8819999999999997</v>
      </c>
      <c r="E78">
        <v>0.85699999999999998</v>
      </c>
      <c r="F78">
        <v>3</v>
      </c>
      <c r="G78">
        <v>3.3039999999999998</v>
      </c>
      <c r="H78">
        <v>7.8559999999999999</v>
      </c>
      <c r="I78">
        <v>500627.766</v>
      </c>
      <c r="J78">
        <v>19952.208999999999</v>
      </c>
      <c r="K78">
        <v>777.61400000000003</v>
      </c>
      <c r="L78">
        <v>152.90799999999999</v>
      </c>
      <c r="M78">
        <v>152.05500000000001</v>
      </c>
      <c r="N78">
        <v>486</v>
      </c>
      <c r="O78">
        <v>753</v>
      </c>
      <c r="P78">
        <v>1</v>
      </c>
      <c r="Q78">
        <v>10252.9</v>
      </c>
      <c r="R78">
        <v>0</v>
      </c>
      <c r="S78">
        <v>4872.9279999999999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5.8819999999999997</v>
      </c>
      <c r="E79">
        <v>0.85699999999999998</v>
      </c>
      <c r="F79">
        <v>3</v>
      </c>
      <c r="G79">
        <v>3.3039999999999998</v>
      </c>
      <c r="H79">
        <v>7.8559999999999999</v>
      </c>
      <c r="I79">
        <v>500627.766</v>
      </c>
      <c r="J79">
        <v>19952.208999999999</v>
      </c>
      <c r="K79">
        <v>787.53499999999997</v>
      </c>
      <c r="L79">
        <v>152.90799999999999</v>
      </c>
      <c r="M79">
        <v>152.05500000000001</v>
      </c>
      <c r="N79">
        <v>486</v>
      </c>
      <c r="O79">
        <v>753</v>
      </c>
      <c r="P79">
        <v>1</v>
      </c>
      <c r="Q79">
        <v>10489.5</v>
      </c>
      <c r="R79">
        <v>78.099999999999994</v>
      </c>
      <c r="S79">
        <v>11186.315000000001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5.8819999999999997</v>
      </c>
      <c r="E80">
        <v>0.85699999999999998</v>
      </c>
      <c r="F80">
        <v>3</v>
      </c>
      <c r="G80">
        <v>3.3039999999999998</v>
      </c>
      <c r="H80">
        <v>7.8559999999999999</v>
      </c>
      <c r="I80">
        <v>500627.766</v>
      </c>
      <c r="J80">
        <v>19952.208999999999</v>
      </c>
      <c r="K80">
        <v>784.65899999999999</v>
      </c>
      <c r="L80">
        <v>152.90799999999999</v>
      </c>
      <c r="M80">
        <v>152.05500000000001</v>
      </c>
      <c r="N80">
        <v>486</v>
      </c>
      <c r="O80">
        <v>753</v>
      </c>
      <c r="P80">
        <v>1</v>
      </c>
      <c r="Q80">
        <v>10767.6</v>
      </c>
      <c r="R80">
        <v>253.6</v>
      </c>
      <c r="S80">
        <v>17499.701000000001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5.8819999999999997</v>
      </c>
      <c r="E81">
        <v>0.85699999999999998</v>
      </c>
      <c r="F81">
        <v>3</v>
      </c>
      <c r="G81">
        <v>3.3039999999999998</v>
      </c>
      <c r="H81">
        <v>7.8559999999999999</v>
      </c>
      <c r="I81">
        <v>500627.766</v>
      </c>
      <c r="J81">
        <v>19952.208999999999</v>
      </c>
      <c r="K81">
        <v>772.85599999999999</v>
      </c>
      <c r="L81">
        <v>152.90799999999999</v>
      </c>
      <c r="M81">
        <v>152.05500000000001</v>
      </c>
      <c r="N81">
        <v>486</v>
      </c>
      <c r="O81">
        <v>753</v>
      </c>
      <c r="P81">
        <v>1</v>
      </c>
      <c r="Q81">
        <v>11056.5</v>
      </c>
      <c r="R81">
        <v>469.2</v>
      </c>
      <c r="S81">
        <v>23813.088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5.8819999999999997</v>
      </c>
      <c r="E82">
        <v>0.85699999999999998</v>
      </c>
      <c r="F82">
        <v>3</v>
      </c>
      <c r="G82">
        <v>3.3039999999999998</v>
      </c>
      <c r="H82">
        <v>7.8559999999999999</v>
      </c>
      <c r="I82">
        <v>500627.766</v>
      </c>
      <c r="J82">
        <v>19952.208999999999</v>
      </c>
      <c r="K82">
        <v>759.84799999999996</v>
      </c>
      <c r="L82">
        <v>152.90799999999999</v>
      </c>
      <c r="M82">
        <v>152.05500000000001</v>
      </c>
      <c r="N82">
        <v>486</v>
      </c>
      <c r="O82">
        <v>753</v>
      </c>
      <c r="P82">
        <v>1</v>
      </c>
      <c r="Q82">
        <v>11354.5</v>
      </c>
      <c r="R82">
        <v>724.4</v>
      </c>
      <c r="S82">
        <v>30126.474999999999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5.8819999999999997</v>
      </c>
      <c r="E83">
        <v>0.85699999999999998</v>
      </c>
      <c r="F83">
        <v>3</v>
      </c>
      <c r="G83">
        <v>3.3039999999999998</v>
      </c>
      <c r="H83">
        <v>7.8559999999999999</v>
      </c>
      <c r="I83">
        <v>500627.766</v>
      </c>
      <c r="J83">
        <v>19952.208999999999</v>
      </c>
      <c r="K83">
        <v>748.33500000000004</v>
      </c>
      <c r="L83">
        <v>152.90799999999999</v>
      </c>
      <c r="M83">
        <v>152.05500000000001</v>
      </c>
      <c r="N83">
        <v>486</v>
      </c>
      <c r="O83">
        <v>753</v>
      </c>
      <c r="P83">
        <v>1</v>
      </c>
      <c r="Q83">
        <v>11617.8</v>
      </c>
      <c r="R83">
        <v>1001.5</v>
      </c>
      <c r="S83">
        <v>35468.464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5.819</v>
      </c>
      <c r="E84">
        <v>0.85699999999999998</v>
      </c>
      <c r="F84">
        <v>3</v>
      </c>
      <c r="G84">
        <v>3.3039999999999998</v>
      </c>
      <c r="H84">
        <v>7.8559999999999999</v>
      </c>
      <c r="I84">
        <v>500627.766</v>
      </c>
      <c r="J84">
        <v>19952.208999999999</v>
      </c>
      <c r="K84">
        <v>794.45699999999999</v>
      </c>
      <c r="L84">
        <v>152.90799999999999</v>
      </c>
      <c r="M84">
        <v>152.05500000000001</v>
      </c>
      <c r="N84">
        <v>486</v>
      </c>
      <c r="O84">
        <v>753</v>
      </c>
      <c r="P84">
        <v>1</v>
      </c>
      <c r="Q84">
        <v>11811.3</v>
      </c>
      <c r="R84">
        <v>1280.8</v>
      </c>
      <c r="S84">
        <v>35468.464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5.819</v>
      </c>
      <c r="E85">
        <v>0.85699999999999998</v>
      </c>
      <c r="F85">
        <v>3</v>
      </c>
      <c r="G85">
        <v>3.3039999999999998</v>
      </c>
      <c r="H85">
        <v>7.8559999999999999</v>
      </c>
      <c r="I85">
        <v>500627.766</v>
      </c>
      <c r="J85">
        <v>19952.208999999999</v>
      </c>
      <c r="K85">
        <v>788.47199999999998</v>
      </c>
      <c r="L85">
        <v>152.90799999999999</v>
      </c>
      <c r="M85">
        <v>152.05500000000001</v>
      </c>
      <c r="N85">
        <v>486</v>
      </c>
      <c r="O85">
        <v>753</v>
      </c>
      <c r="P85">
        <v>1</v>
      </c>
      <c r="Q85">
        <v>12110.8</v>
      </c>
      <c r="R85">
        <v>1602.8</v>
      </c>
      <c r="S85">
        <v>35468.464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5.8179999999999996</v>
      </c>
      <c r="E86">
        <v>0.85699999999999998</v>
      </c>
      <c r="F86">
        <v>3</v>
      </c>
      <c r="G86">
        <v>3.3039999999999998</v>
      </c>
      <c r="H86">
        <v>7.8559999999999999</v>
      </c>
      <c r="I86">
        <v>500627.766</v>
      </c>
      <c r="J86">
        <v>19952.208999999999</v>
      </c>
      <c r="K86">
        <v>778.60900000000004</v>
      </c>
      <c r="L86">
        <v>152.90799999999999</v>
      </c>
      <c r="M86">
        <v>152.05500000000001</v>
      </c>
      <c r="N86">
        <v>486</v>
      </c>
      <c r="O86">
        <v>753</v>
      </c>
      <c r="P86">
        <v>1</v>
      </c>
      <c r="Q86">
        <v>12287.3</v>
      </c>
      <c r="R86">
        <v>1875.2</v>
      </c>
      <c r="S86">
        <v>35468.464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5.8179999999999996</v>
      </c>
      <c r="E87">
        <v>0.85699999999999998</v>
      </c>
      <c r="F87">
        <v>3</v>
      </c>
      <c r="G87">
        <v>3.3039999999999998</v>
      </c>
      <c r="H87">
        <v>7.8559999999999999</v>
      </c>
      <c r="I87">
        <v>500627.766</v>
      </c>
      <c r="J87">
        <v>19952.208999999999</v>
      </c>
      <c r="K87">
        <v>768.00400000000002</v>
      </c>
      <c r="L87">
        <v>152.90799999999999</v>
      </c>
      <c r="M87">
        <v>152.05500000000001</v>
      </c>
      <c r="N87">
        <v>486</v>
      </c>
      <c r="O87">
        <v>753</v>
      </c>
      <c r="P87">
        <v>1</v>
      </c>
      <c r="Q87">
        <v>12555.4</v>
      </c>
      <c r="R87">
        <v>2184.6</v>
      </c>
      <c r="S87">
        <v>35468.464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5.8179999999999996</v>
      </c>
      <c r="E88">
        <v>0.85699999999999998</v>
      </c>
      <c r="F88">
        <v>3</v>
      </c>
      <c r="G88">
        <v>3.3039999999999998</v>
      </c>
      <c r="H88">
        <v>7.8559999999999999</v>
      </c>
      <c r="I88">
        <v>500627.766</v>
      </c>
      <c r="J88">
        <v>19952.208999999999</v>
      </c>
      <c r="K88">
        <v>757.04200000000003</v>
      </c>
      <c r="L88">
        <v>152.90799999999999</v>
      </c>
      <c r="M88">
        <v>152.05500000000001</v>
      </c>
      <c r="N88">
        <v>486</v>
      </c>
      <c r="O88">
        <v>753</v>
      </c>
      <c r="P88">
        <v>1</v>
      </c>
      <c r="Q88">
        <v>12818.2</v>
      </c>
      <c r="R88">
        <v>2491.6999999999998</v>
      </c>
      <c r="S88">
        <v>35468.464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5.8179999999999996</v>
      </c>
      <c r="E89">
        <v>0.85699999999999998</v>
      </c>
      <c r="F89">
        <v>3</v>
      </c>
      <c r="G89">
        <v>3.3039999999999998</v>
      </c>
      <c r="H89">
        <v>7.8559999999999999</v>
      </c>
      <c r="I89">
        <v>500627.766</v>
      </c>
      <c r="J89">
        <v>19952.208999999999</v>
      </c>
      <c r="K89">
        <v>750.51599999999996</v>
      </c>
      <c r="L89">
        <v>152.90799999999999</v>
      </c>
      <c r="M89">
        <v>152.05500000000001</v>
      </c>
      <c r="N89">
        <v>486</v>
      </c>
      <c r="O89">
        <v>753</v>
      </c>
      <c r="P89">
        <v>1</v>
      </c>
      <c r="Q89">
        <v>13026.8</v>
      </c>
      <c r="R89">
        <v>2777.2</v>
      </c>
      <c r="S89">
        <v>35468.464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5.8179999999999996</v>
      </c>
      <c r="E90">
        <v>0.85699999999999998</v>
      </c>
      <c r="F90">
        <v>3</v>
      </c>
      <c r="G90">
        <v>3.3039999999999998</v>
      </c>
      <c r="H90">
        <v>7.8559999999999999</v>
      </c>
      <c r="I90">
        <v>500627.766</v>
      </c>
      <c r="J90">
        <v>19952.208999999999</v>
      </c>
      <c r="K90">
        <v>743.57799999999997</v>
      </c>
      <c r="L90">
        <v>152.90799999999999</v>
      </c>
      <c r="M90">
        <v>152.05500000000001</v>
      </c>
      <c r="N90">
        <v>486</v>
      </c>
      <c r="O90">
        <v>753</v>
      </c>
      <c r="P90">
        <v>1</v>
      </c>
      <c r="Q90">
        <v>13294.3</v>
      </c>
      <c r="R90">
        <v>3086.2</v>
      </c>
      <c r="S90">
        <v>35468.464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5.8179999999999996</v>
      </c>
      <c r="E91">
        <v>0.85699999999999998</v>
      </c>
      <c r="F91">
        <v>3</v>
      </c>
      <c r="G91">
        <v>3.3039999999999998</v>
      </c>
      <c r="H91">
        <v>7.8559999999999999</v>
      </c>
      <c r="I91">
        <v>500627.766</v>
      </c>
      <c r="J91">
        <v>19952.208999999999</v>
      </c>
      <c r="K91">
        <v>736.72199999999998</v>
      </c>
      <c r="L91">
        <v>152.90799999999999</v>
      </c>
      <c r="M91">
        <v>152.05500000000001</v>
      </c>
      <c r="N91">
        <v>486</v>
      </c>
      <c r="O91">
        <v>753</v>
      </c>
      <c r="P91">
        <v>1</v>
      </c>
      <c r="Q91">
        <v>13560.7</v>
      </c>
      <c r="R91">
        <v>3394.9</v>
      </c>
      <c r="S91">
        <v>35468.464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5.8179999999999996</v>
      </c>
      <c r="E92">
        <v>0.85699999999999998</v>
      </c>
      <c r="F92">
        <v>3</v>
      </c>
      <c r="G92">
        <v>3.3039999999999998</v>
      </c>
      <c r="H92">
        <v>7.8559999999999999</v>
      </c>
      <c r="I92">
        <v>500627.766</v>
      </c>
      <c r="J92">
        <v>19952.208999999999</v>
      </c>
      <c r="K92">
        <v>730.05499999999995</v>
      </c>
      <c r="L92">
        <v>152.90799999999999</v>
      </c>
      <c r="M92">
        <v>152.05500000000001</v>
      </c>
      <c r="N92">
        <v>486</v>
      </c>
      <c r="O92">
        <v>753</v>
      </c>
      <c r="P92">
        <v>1</v>
      </c>
      <c r="Q92">
        <v>13871.1</v>
      </c>
      <c r="R92">
        <v>3721.2</v>
      </c>
      <c r="S92">
        <v>35468.464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5.8179999999999996</v>
      </c>
      <c r="E93">
        <v>0.85699999999999998</v>
      </c>
      <c r="F93">
        <v>3</v>
      </c>
      <c r="G93">
        <v>3.3039999999999998</v>
      </c>
      <c r="H93">
        <v>7.8559999999999999</v>
      </c>
      <c r="I93">
        <v>500627.766</v>
      </c>
      <c r="J93">
        <v>19952.208999999999</v>
      </c>
      <c r="K93">
        <v>723.16399999999999</v>
      </c>
      <c r="L93">
        <v>152.90799999999999</v>
      </c>
      <c r="M93">
        <v>152.05500000000001</v>
      </c>
      <c r="N93">
        <v>486</v>
      </c>
      <c r="O93">
        <v>753</v>
      </c>
      <c r="P93">
        <v>1</v>
      </c>
      <c r="Q93">
        <v>14147.8</v>
      </c>
      <c r="R93">
        <v>4034</v>
      </c>
      <c r="S93">
        <v>35468.464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5.8179999999999996</v>
      </c>
      <c r="E94">
        <v>0.85699999999999998</v>
      </c>
      <c r="F94">
        <v>3</v>
      </c>
      <c r="G94">
        <v>3.3039999999999998</v>
      </c>
      <c r="H94">
        <v>7.8559999999999999</v>
      </c>
      <c r="I94">
        <v>500627.766</v>
      </c>
      <c r="J94">
        <v>19952.208999999999</v>
      </c>
      <c r="K94">
        <v>716.06100000000004</v>
      </c>
      <c r="L94">
        <v>152.90799999999999</v>
      </c>
      <c r="M94">
        <v>152.05500000000001</v>
      </c>
      <c r="N94">
        <v>486</v>
      </c>
      <c r="O94">
        <v>753</v>
      </c>
      <c r="P94">
        <v>1</v>
      </c>
      <c r="Q94">
        <v>14432.4</v>
      </c>
      <c r="R94">
        <v>4350</v>
      </c>
      <c r="S94">
        <v>35468.464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5.8179999999999996</v>
      </c>
      <c r="E95">
        <v>0.85699999999999998</v>
      </c>
      <c r="F95">
        <v>3</v>
      </c>
      <c r="G95">
        <v>3.3039999999999998</v>
      </c>
      <c r="H95">
        <v>7.8559999999999999</v>
      </c>
      <c r="I95">
        <v>500627.766</v>
      </c>
      <c r="J95">
        <v>19952.208999999999</v>
      </c>
      <c r="K95">
        <v>712.82500000000005</v>
      </c>
      <c r="L95">
        <v>152.90799999999999</v>
      </c>
      <c r="M95">
        <v>152.05500000000001</v>
      </c>
      <c r="N95">
        <v>486</v>
      </c>
      <c r="O95">
        <v>753</v>
      </c>
      <c r="P95">
        <v>1</v>
      </c>
      <c r="Q95">
        <v>14680.2</v>
      </c>
      <c r="R95">
        <v>4651.2</v>
      </c>
      <c r="S95">
        <v>35468.464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5.8179999999999996</v>
      </c>
      <c r="E96">
        <v>0.85699999999999998</v>
      </c>
      <c r="F96">
        <v>3</v>
      </c>
      <c r="G96">
        <v>3.3039999999999998</v>
      </c>
      <c r="H96">
        <v>7.8559999999999999</v>
      </c>
      <c r="I96">
        <v>500627.766</v>
      </c>
      <c r="J96">
        <v>19952.208999999999</v>
      </c>
      <c r="K96">
        <v>704.66700000000003</v>
      </c>
      <c r="L96">
        <v>152.90799999999999</v>
      </c>
      <c r="M96">
        <v>152.05500000000001</v>
      </c>
      <c r="N96">
        <v>486</v>
      </c>
      <c r="O96">
        <v>753</v>
      </c>
      <c r="P96">
        <v>1</v>
      </c>
      <c r="Q96">
        <v>15007.6</v>
      </c>
      <c r="R96">
        <v>4984.3999999999996</v>
      </c>
      <c r="S96">
        <v>35468.464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5.8179999999999996</v>
      </c>
      <c r="E97">
        <v>0.85699999999999998</v>
      </c>
      <c r="F97">
        <v>3</v>
      </c>
      <c r="G97">
        <v>3.3039999999999998</v>
      </c>
      <c r="H97">
        <v>7.8559999999999999</v>
      </c>
      <c r="I97">
        <v>500627.766</v>
      </c>
      <c r="J97">
        <v>19952.208999999999</v>
      </c>
      <c r="K97">
        <v>695.34400000000005</v>
      </c>
      <c r="L97">
        <v>152.90799999999999</v>
      </c>
      <c r="M97">
        <v>152.05500000000001</v>
      </c>
      <c r="N97">
        <v>486</v>
      </c>
      <c r="O97">
        <v>753</v>
      </c>
      <c r="P97">
        <v>1</v>
      </c>
      <c r="Q97">
        <v>15332</v>
      </c>
      <c r="R97">
        <v>5316.4</v>
      </c>
      <c r="S97">
        <v>35468.464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5.8179999999999996</v>
      </c>
      <c r="E98">
        <v>0.85699999999999998</v>
      </c>
      <c r="F98">
        <v>3</v>
      </c>
      <c r="G98">
        <v>3.3039999999999998</v>
      </c>
      <c r="H98">
        <v>7.8559999999999999</v>
      </c>
      <c r="I98">
        <v>500627.766</v>
      </c>
      <c r="J98">
        <v>19952.208999999999</v>
      </c>
      <c r="K98">
        <v>685.78300000000002</v>
      </c>
      <c r="L98">
        <v>152.90799999999999</v>
      </c>
      <c r="M98">
        <v>152.05500000000001</v>
      </c>
      <c r="N98">
        <v>486</v>
      </c>
      <c r="O98">
        <v>753</v>
      </c>
      <c r="P98">
        <v>1</v>
      </c>
      <c r="Q98">
        <v>15637.7</v>
      </c>
      <c r="R98">
        <v>5640.9</v>
      </c>
      <c r="S98">
        <v>35468.464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5.8179999999999996</v>
      </c>
      <c r="E99">
        <v>0.85699999999999998</v>
      </c>
      <c r="F99">
        <v>3</v>
      </c>
      <c r="G99">
        <v>3.3039999999999998</v>
      </c>
      <c r="H99">
        <v>7.8559999999999999</v>
      </c>
      <c r="I99">
        <v>500627.766</v>
      </c>
      <c r="J99">
        <v>19952.208999999999</v>
      </c>
      <c r="K99">
        <v>683.43100000000004</v>
      </c>
      <c r="L99">
        <v>152.90799999999999</v>
      </c>
      <c r="M99">
        <v>152.05500000000001</v>
      </c>
      <c r="N99">
        <v>486</v>
      </c>
      <c r="O99">
        <v>753</v>
      </c>
      <c r="P99">
        <v>1</v>
      </c>
      <c r="Q99">
        <v>15773.1</v>
      </c>
      <c r="R99">
        <v>5896.8</v>
      </c>
      <c r="S99">
        <v>35468.464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5.8179999999999996</v>
      </c>
      <c r="E100">
        <v>0.85699999999999998</v>
      </c>
      <c r="F100">
        <v>3</v>
      </c>
      <c r="G100">
        <v>3.3039999999999998</v>
      </c>
      <c r="H100">
        <v>7.8559999999999999</v>
      </c>
      <c r="I100">
        <v>500627.766</v>
      </c>
      <c r="J100">
        <v>19952.208999999999</v>
      </c>
      <c r="K100">
        <v>678.73</v>
      </c>
      <c r="L100">
        <v>152.90799999999999</v>
      </c>
      <c r="M100">
        <v>152.05500000000001</v>
      </c>
      <c r="N100">
        <v>486</v>
      </c>
      <c r="O100">
        <v>753</v>
      </c>
      <c r="P100">
        <v>1</v>
      </c>
      <c r="Q100">
        <v>16015.2</v>
      </c>
      <c r="R100">
        <v>6195.6</v>
      </c>
      <c r="S100">
        <v>35468.464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5.8179999999999996</v>
      </c>
      <c r="E101">
        <v>0.85699999999999998</v>
      </c>
      <c r="F101">
        <v>3</v>
      </c>
      <c r="G101">
        <v>3.3039999999999998</v>
      </c>
      <c r="H101">
        <v>7.8559999999999999</v>
      </c>
      <c r="I101">
        <v>500627.766</v>
      </c>
      <c r="J101">
        <v>19952.208999999999</v>
      </c>
      <c r="K101">
        <v>672.51099999999997</v>
      </c>
      <c r="L101">
        <v>152.90799999999999</v>
      </c>
      <c r="M101">
        <v>152.05500000000001</v>
      </c>
      <c r="N101">
        <v>486</v>
      </c>
      <c r="O101">
        <v>753</v>
      </c>
      <c r="P101">
        <v>1</v>
      </c>
      <c r="Q101">
        <v>16265.6</v>
      </c>
      <c r="R101">
        <v>6497.9</v>
      </c>
      <c r="S101">
        <v>35468.464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5.8179999999999996</v>
      </c>
      <c r="E102">
        <v>0.85699999999999998</v>
      </c>
      <c r="F102">
        <v>3</v>
      </c>
      <c r="G102">
        <v>3.3039999999999998</v>
      </c>
      <c r="H102">
        <v>7.8559999999999999</v>
      </c>
      <c r="I102">
        <v>500627.766</v>
      </c>
      <c r="J102">
        <v>19952.208999999999</v>
      </c>
      <c r="K102">
        <v>667.22299999999996</v>
      </c>
      <c r="L102">
        <v>152.90799999999999</v>
      </c>
      <c r="M102">
        <v>152.05500000000001</v>
      </c>
      <c r="N102">
        <v>486</v>
      </c>
      <c r="O102">
        <v>753</v>
      </c>
      <c r="P102">
        <v>1</v>
      </c>
      <c r="Q102">
        <v>16499.400000000001</v>
      </c>
      <c r="R102">
        <v>6793.4</v>
      </c>
      <c r="S102">
        <v>35468.464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5.8179999999999996</v>
      </c>
      <c r="E103">
        <v>0.85699999999999998</v>
      </c>
      <c r="F103">
        <v>3</v>
      </c>
      <c r="G103">
        <v>3.3039999999999998</v>
      </c>
      <c r="H103">
        <v>7.8559999999999999</v>
      </c>
      <c r="I103">
        <v>500627.766</v>
      </c>
      <c r="J103">
        <v>19952.208999999999</v>
      </c>
      <c r="K103">
        <v>660.51199999999994</v>
      </c>
      <c r="L103">
        <v>152.90799999999999</v>
      </c>
      <c r="M103">
        <v>152.05500000000001</v>
      </c>
      <c r="N103">
        <v>486</v>
      </c>
      <c r="O103">
        <v>753</v>
      </c>
      <c r="P103">
        <v>1</v>
      </c>
      <c r="Q103">
        <v>16758.400000000001</v>
      </c>
      <c r="R103">
        <v>7099</v>
      </c>
      <c r="S103">
        <v>35468.464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5.8179999999999996</v>
      </c>
      <c r="E104">
        <v>0.85699999999999998</v>
      </c>
      <c r="F104">
        <v>3</v>
      </c>
      <c r="G104">
        <v>3.3039999999999998</v>
      </c>
      <c r="H104">
        <v>7.8559999999999999</v>
      </c>
      <c r="I104">
        <v>500627.766</v>
      </c>
      <c r="J104">
        <v>19952.208999999999</v>
      </c>
      <c r="K104">
        <v>669.82299999999998</v>
      </c>
      <c r="L104">
        <v>152.90799999999999</v>
      </c>
      <c r="M104">
        <v>152.05500000000001</v>
      </c>
      <c r="N104">
        <v>486</v>
      </c>
      <c r="O104">
        <v>753</v>
      </c>
      <c r="P104">
        <v>1</v>
      </c>
      <c r="Q104">
        <v>16976.8</v>
      </c>
      <c r="R104">
        <v>7388.4</v>
      </c>
      <c r="S104">
        <v>35468.464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5.7519999999999998</v>
      </c>
      <c r="E105">
        <v>0.85699999999999998</v>
      </c>
      <c r="F105">
        <v>3</v>
      </c>
      <c r="G105">
        <v>3.3039999999999998</v>
      </c>
      <c r="H105">
        <v>7.8559999999999999</v>
      </c>
      <c r="I105">
        <v>500627.766</v>
      </c>
      <c r="J105">
        <v>19952.208999999999</v>
      </c>
      <c r="K105">
        <v>672.40099999999995</v>
      </c>
      <c r="L105">
        <v>152.90799999999999</v>
      </c>
      <c r="M105">
        <v>152.05500000000001</v>
      </c>
      <c r="N105">
        <v>486</v>
      </c>
      <c r="O105">
        <v>753</v>
      </c>
      <c r="P105">
        <v>1</v>
      </c>
      <c r="Q105">
        <v>17148.7</v>
      </c>
      <c r="R105">
        <v>7659</v>
      </c>
      <c r="S105">
        <v>35468.464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5.66</v>
      </c>
      <c r="E106">
        <v>0.85699999999999998</v>
      </c>
      <c r="F106">
        <v>3</v>
      </c>
      <c r="G106">
        <v>3.3039999999999998</v>
      </c>
      <c r="H106">
        <v>7.8559999999999999</v>
      </c>
      <c r="I106">
        <v>500627.766</v>
      </c>
      <c r="J106">
        <v>19952.208999999999</v>
      </c>
      <c r="K106">
        <v>681.46299999999997</v>
      </c>
      <c r="L106">
        <v>152.90799999999999</v>
      </c>
      <c r="M106">
        <v>152.05500000000001</v>
      </c>
      <c r="N106">
        <v>486</v>
      </c>
      <c r="O106">
        <v>753</v>
      </c>
      <c r="P106">
        <v>1</v>
      </c>
      <c r="Q106">
        <v>17226</v>
      </c>
      <c r="R106">
        <v>7883.6</v>
      </c>
      <c r="S106">
        <v>35468.464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5.4809999999999999</v>
      </c>
      <c r="E107">
        <v>0.85699999999999998</v>
      </c>
      <c r="F107">
        <v>3</v>
      </c>
      <c r="G107">
        <v>3.3039999999999998</v>
      </c>
      <c r="H107">
        <v>7.8559999999999999</v>
      </c>
      <c r="I107">
        <v>500627.766</v>
      </c>
      <c r="J107">
        <v>19952.208999999999</v>
      </c>
      <c r="K107">
        <v>701.68100000000004</v>
      </c>
      <c r="L107">
        <v>154.46199999999999</v>
      </c>
      <c r="M107">
        <v>152.05500000000001</v>
      </c>
      <c r="N107">
        <v>486</v>
      </c>
      <c r="O107">
        <v>753</v>
      </c>
      <c r="P107">
        <v>1</v>
      </c>
      <c r="Q107">
        <v>17405.400000000001</v>
      </c>
      <c r="R107">
        <v>8157.2</v>
      </c>
      <c r="S107">
        <v>35468.464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5.2889999999999997</v>
      </c>
      <c r="E108">
        <v>0.85699999999999998</v>
      </c>
      <c r="F108">
        <v>3</v>
      </c>
      <c r="G108">
        <v>3.3039999999999998</v>
      </c>
      <c r="H108">
        <v>7.8559999999999999</v>
      </c>
      <c r="I108">
        <v>500627.766</v>
      </c>
      <c r="J108">
        <v>19952.208999999999</v>
      </c>
      <c r="K108">
        <v>696.28899999999999</v>
      </c>
      <c r="L108">
        <v>154.51499999999999</v>
      </c>
      <c r="M108">
        <v>152.05500000000001</v>
      </c>
      <c r="N108">
        <v>486</v>
      </c>
      <c r="O108">
        <v>753</v>
      </c>
      <c r="P108">
        <v>1</v>
      </c>
      <c r="Q108">
        <v>17689.5</v>
      </c>
      <c r="R108">
        <v>8473</v>
      </c>
      <c r="S108">
        <v>35468.464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5.1189999999999998</v>
      </c>
      <c r="E109">
        <v>0.85699999999999998</v>
      </c>
      <c r="F109">
        <v>3</v>
      </c>
      <c r="G109">
        <v>3.3039999999999998</v>
      </c>
      <c r="H109">
        <v>7.8559999999999999</v>
      </c>
      <c r="I109">
        <v>500627.766</v>
      </c>
      <c r="J109">
        <v>19952.208999999999</v>
      </c>
      <c r="K109">
        <v>691.12099999999998</v>
      </c>
      <c r="L109">
        <v>154.51499999999999</v>
      </c>
      <c r="M109">
        <v>152.05500000000001</v>
      </c>
      <c r="N109">
        <v>486</v>
      </c>
      <c r="O109">
        <v>753</v>
      </c>
      <c r="P109">
        <v>1</v>
      </c>
      <c r="Q109">
        <v>17928.7</v>
      </c>
      <c r="R109">
        <v>8770.7000000000007</v>
      </c>
      <c r="S109">
        <v>35468.464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4.9640000000000004</v>
      </c>
      <c r="E110">
        <v>0.85699999999999998</v>
      </c>
      <c r="F110">
        <v>3</v>
      </c>
      <c r="G110">
        <v>3.3039999999999998</v>
      </c>
      <c r="H110">
        <v>7.8559999999999999</v>
      </c>
      <c r="I110">
        <v>500627.766</v>
      </c>
      <c r="J110">
        <v>19952.208999999999</v>
      </c>
      <c r="K110">
        <v>681.71699999999998</v>
      </c>
      <c r="L110">
        <v>154.51499999999999</v>
      </c>
      <c r="M110">
        <v>152.05500000000001</v>
      </c>
      <c r="N110">
        <v>486</v>
      </c>
      <c r="O110">
        <v>753</v>
      </c>
      <c r="P110">
        <v>1</v>
      </c>
      <c r="Q110">
        <v>18235.5</v>
      </c>
      <c r="R110">
        <v>9095.6</v>
      </c>
      <c r="S110">
        <v>35468.464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4.8040000000000003</v>
      </c>
      <c r="E111">
        <v>0.85699999999999998</v>
      </c>
      <c r="F111">
        <v>3</v>
      </c>
      <c r="G111">
        <v>3.3039999999999998</v>
      </c>
      <c r="H111">
        <v>7.8559999999999999</v>
      </c>
      <c r="I111">
        <v>500627.766</v>
      </c>
      <c r="J111">
        <v>19952.208999999999</v>
      </c>
      <c r="K111">
        <v>674.75900000000001</v>
      </c>
      <c r="L111">
        <v>154.51499999999999</v>
      </c>
      <c r="M111">
        <v>152.05500000000001</v>
      </c>
      <c r="N111">
        <v>486</v>
      </c>
      <c r="O111">
        <v>753</v>
      </c>
      <c r="P111">
        <v>1</v>
      </c>
      <c r="Q111">
        <v>18485.8</v>
      </c>
      <c r="R111">
        <v>9397.7999999999993</v>
      </c>
      <c r="S111">
        <v>35468.464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4.6779999999999999</v>
      </c>
      <c r="E112">
        <v>0.85699999999999998</v>
      </c>
      <c r="F112">
        <v>3</v>
      </c>
      <c r="G112">
        <v>3.3039999999999998</v>
      </c>
      <c r="H112">
        <v>7.8559999999999999</v>
      </c>
      <c r="I112">
        <v>500627.766</v>
      </c>
      <c r="J112">
        <v>19952.208999999999</v>
      </c>
      <c r="K112">
        <v>673.59900000000005</v>
      </c>
      <c r="L112">
        <v>154.51499999999999</v>
      </c>
      <c r="M112">
        <v>152.05500000000001</v>
      </c>
      <c r="N112">
        <v>486</v>
      </c>
      <c r="O112">
        <v>753</v>
      </c>
      <c r="P112">
        <v>1</v>
      </c>
      <c r="Q112">
        <v>18566.400000000001</v>
      </c>
      <c r="R112">
        <v>9533.2999999999993</v>
      </c>
      <c r="S112">
        <v>35468.464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4.6109999999999998</v>
      </c>
      <c r="E113">
        <v>0.85699999999999998</v>
      </c>
      <c r="F113">
        <v>3</v>
      </c>
      <c r="G113">
        <v>3.3039999999999998</v>
      </c>
      <c r="H113">
        <v>7.8559999999999999</v>
      </c>
      <c r="I113">
        <v>500627.766</v>
      </c>
      <c r="J113">
        <v>19952.208999999999</v>
      </c>
      <c r="K113">
        <v>713.673</v>
      </c>
      <c r="L113">
        <v>154.51499999999999</v>
      </c>
      <c r="M113">
        <v>152.05500000000001</v>
      </c>
      <c r="N113">
        <v>486</v>
      </c>
      <c r="O113">
        <v>753</v>
      </c>
      <c r="P113">
        <v>1</v>
      </c>
      <c r="Q113">
        <v>18596</v>
      </c>
      <c r="R113">
        <v>9609.7000000000007</v>
      </c>
      <c r="S113">
        <v>35468.464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4.5330000000000004</v>
      </c>
      <c r="E114">
        <v>0.85699999999999998</v>
      </c>
      <c r="F114">
        <v>3</v>
      </c>
      <c r="G114">
        <v>3.3039999999999998</v>
      </c>
      <c r="H114">
        <v>7.8559999999999999</v>
      </c>
      <c r="I114">
        <v>500627.766</v>
      </c>
      <c r="J114">
        <v>19952.208999999999</v>
      </c>
      <c r="K114">
        <v>797.00900000000001</v>
      </c>
      <c r="L114">
        <v>154.51499999999999</v>
      </c>
      <c r="M114">
        <v>152.05500000000001</v>
      </c>
      <c r="N114">
        <v>486</v>
      </c>
      <c r="O114">
        <v>753</v>
      </c>
      <c r="P114">
        <v>1</v>
      </c>
      <c r="Q114">
        <v>18676</v>
      </c>
      <c r="R114">
        <v>9689.7000000000007</v>
      </c>
      <c r="S114">
        <v>35468.464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4.4119999999999999</v>
      </c>
      <c r="E115">
        <v>0.85699999999999998</v>
      </c>
      <c r="F115">
        <v>3</v>
      </c>
      <c r="G115">
        <v>3.3039999999999998</v>
      </c>
      <c r="H115">
        <v>7.8559999999999999</v>
      </c>
      <c r="I115">
        <v>500627.766</v>
      </c>
      <c r="J115">
        <v>19952.208999999999</v>
      </c>
      <c r="K115">
        <v>794.71199999999999</v>
      </c>
      <c r="L115">
        <v>154.51499999999999</v>
      </c>
      <c r="M115">
        <v>152.05500000000001</v>
      </c>
      <c r="N115">
        <v>486</v>
      </c>
      <c r="O115">
        <v>753</v>
      </c>
      <c r="P115">
        <v>1</v>
      </c>
      <c r="Q115">
        <v>18858.8</v>
      </c>
      <c r="R115">
        <v>9872.5</v>
      </c>
      <c r="S115">
        <v>35468.464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4.4119999999999999</v>
      </c>
      <c r="E116">
        <v>0.85699999999999998</v>
      </c>
      <c r="F116">
        <v>3</v>
      </c>
      <c r="G116">
        <v>3.3039999999999998</v>
      </c>
      <c r="H116">
        <v>7.8559999999999999</v>
      </c>
      <c r="I116">
        <v>500627.766</v>
      </c>
      <c r="J116">
        <v>19952.208999999999</v>
      </c>
      <c r="K116">
        <v>785.65499999999997</v>
      </c>
      <c r="L116">
        <v>154.51499999999999</v>
      </c>
      <c r="M116">
        <v>152.05500000000001</v>
      </c>
      <c r="N116">
        <v>486</v>
      </c>
      <c r="O116">
        <v>753</v>
      </c>
      <c r="P116">
        <v>1</v>
      </c>
      <c r="Q116">
        <v>18986.7</v>
      </c>
      <c r="R116">
        <v>9872.5</v>
      </c>
      <c r="S116">
        <v>35468.464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B284-FD67-4188-8F31-87E524D9B354}">
  <dimension ref="A1:AF116"/>
  <sheetViews>
    <sheetView workbookViewId="0">
      <selection activeCell="E1" sqref="E1:E1048576"/>
    </sheetView>
  </sheetViews>
  <sheetFormatPr defaultRowHeight="15" x14ac:dyDescent="0.25"/>
  <cols>
    <col min="1" max="1" width="22.42578125" customWidth="1"/>
    <col min="23" max="23" width="10.7109375" bestFit="1" customWidth="1"/>
    <col min="28" max="28" width="10.7109375" bestFit="1" customWidth="1"/>
  </cols>
  <sheetData>
    <row r="1" spans="1:32" x14ac:dyDescent="0.25">
      <c r="A1" t="s">
        <v>0</v>
      </c>
    </row>
    <row r="2" spans="1:32" x14ac:dyDescent="0.25">
      <c r="A2" t="s">
        <v>35</v>
      </c>
    </row>
    <row r="3" spans="1:3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3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2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W5" t="s">
        <v>31</v>
      </c>
      <c r="Y5" t="s">
        <v>36</v>
      </c>
      <c r="Z5" t="s">
        <v>37</v>
      </c>
      <c r="AA5" t="s">
        <v>38</v>
      </c>
      <c r="AB5" t="s">
        <v>32</v>
      </c>
      <c r="AD5" t="s">
        <v>36</v>
      </c>
      <c r="AE5" t="s">
        <v>37</v>
      </c>
      <c r="AF5" t="s">
        <v>38</v>
      </c>
    </row>
    <row r="6" spans="1:32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W6" s="1">
        <v>36108</v>
      </c>
      <c r="X6">
        <v>9.1999999999999998E-2</v>
      </c>
      <c r="Y6">
        <f>AVERAGE(X6:X8)</f>
        <v>8.433333333333333E-2</v>
      </c>
      <c r="Z6">
        <f>_xlfn.STDEV.P(X6:X8)/SQRT(COUNT(X6:X8))</f>
        <v>6.2598071204459102E-3</v>
      </c>
      <c r="AA6">
        <f>CONFIDENCE(0.05,STDEV(X6:X8),COUNT(X6:X8))</f>
        <v>1.5026390548140436E-2</v>
      </c>
      <c r="AB6" s="1">
        <v>36111</v>
      </c>
      <c r="AC6">
        <v>0.4</v>
      </c>
      <c r="AD6">
        <f>AVERAGE(AC6:AC8)</f>
        <v>0.53333333333333333</v>
      </c>
      <c r="AE6">
        <f>_xlfn.STDEV.P(AC6:AC8)/SQRT(COUNT(AC6:AC8))</f>
        <v>0.10886621079036353</v>
      </c>
      <c r="AF6">
        <f>CONFIDENCE(0.05,STDEV(AC6:AC8),COUNT(AC6:AC8))</f>
        <v>0.26132853127200723</v>
      </c>
    </row>
    <row r="7" spans="1:32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W7" s="1">
        <v>36108</v>
      </c>
      <c r="X7">
        <v>9.1999999999999998E-2</v>
      </c>
      <c r="AB7" s="1">
        <v>36111</v>
      </c>
      <c r="AC7">
        <v>0.8</v>
      </c>
    </row>
    <row r="8" spans="1:32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W8" s="1">
        <v>36108</v>
      </c>
      <c r="X8">
        <v>6.9000000000000006E-2</v>
      </c>
      <c r="AB8" s="1">
        <v>36111</v>
      </c>
      <c r="AC8">
        <v>0.4</v>
      </c>
    </row>
    <row r="9" spans="1:32" x14ac:dyDescent="0.25">
      <c r="A9" s="1">
        <v>36095</v>
      </c>
      <c r="B9">
        <v>5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32</v>
      </c>
      <c r="R9">
        <v>0</v>
      </c>
      <c r="S9">
        <v>0</v>
      </c>
      <c r="T9">
        <v>3</v>
      </c>
      <c r="W9" s="1">
        <v>36115</v>
      </c>
      <c r="X9">
        <v>0.51600000000000001</v>
      </c>
      <c r="Y9">
        <f>AVERAGE(X9:X11)</f>
        <v>0.47966666666666669</v>
      </c>
      <c r="Z9">
        <f>_xlfn.STDEV.P(X9:X11)/SQRT(COUNT(X9:X11))</f>
        <v>1.5057912894579405E-2</v>
      </c>
      <c r="AA9">
        <f>CONFIDENCE(0.05,STDEV(X9:X11),COUNT(X9:X11))</f>
        <v>3.6145854918563716E-2</v>
      </c>
      <c r="AB9" s="1">
        <v>36118</v>
      </c>
      <c r="AC9">
        <v>2</v>
      </c>
      <c r="AD9">
        <f>AVERAGE(AC9:AC11)</f>
        <v>2.2666666666666666</v>
      </c>
      <c r="AE9">
        <f>_xlfn.STDEV.P(AC9:AC11)/SQRT(COUNT(AC9:AC11))</f>
        <v>0.14401645996462034</v>
      </c>
      <c r="AF9">
        <f>CONFIDENCE(0.05,STDEV(AC9:AC11),COUNT(AC9:AC11))</f>
        <v>0.34570515211575076</v>
      </c>
    </row>
    <row r="10" spans="1:32" x14ac:dyDescent="0.25">
      <c r="A10" s="1">
        <v>36096</v>
      </c>
      <c r="B10">
        <v>6</v>
      </c>
      <c r="C10">
        <v>1.339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745.28200000000004</v>
      </c>
      <c r="L10">
        <v>31.213000000000001</v>
      </c>
      <c r="M10">
        <v>0</v>
      </c>
      <c r="N10">
        <v>486</v>
      </c>
      <c r="O10">
        <v>753</v>
      </c>
      <c r="P10">
        <v>1</v>
      </c>
      <c r="Q10">
        <v>32.5</v>
      </c>
      <c r="R10">
        <v>0</v>
      </c>
      <c r="S10">
        <v>0</v>
      </c>
      <c r="T10">
        <v>3.2610000000000001</v>
      </c>
      <c r="W10" s="1">
        <v>36115</v>
      </c>
      <c r="X10">
        <v>0.45600000000000002</v>
      </c>
      <c r="AB10" s="1">
        <v>36118</v>
      </c>
      <c r="AC10">
        <v>2.6</v>
      </c>
    </row>
    <row r="11" spans="1:32" x14ac:dyDescent="0.25">
      <c r="A11" s="1">
        <v>36097</v>
      </c>
      <c r="B11">
        <v>7</v>
      </c>
      <c r="C11">
        <v>1.6779999999999999</v>
      </c>
      <c r="D11">
        <v>8.0000000000000002E-3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744.024</v>
      </c>
      <c r="L11">
        <v>45.356000000000002</v>
      </c>
      <c r="M11">
        <v>0</v>
      </c>
      <c r="N11">
        <v>486</v>
      </c>
      <c r="O11">
        <v>753</v>
      </c>
      <c r="P11">
        <v>1</v>
      </c>
      <c r="Q11">
        <v>33.200000000000003</v>
      </c>
      <c r="R11">
        <v>0</v>
      </c>
      <c r="S11">
        <v>0</v>
      </c>
      <c r="T11">
        <v>3.37</v>
      </c>
      <c r="W11" s="1">
        <v>36115</v>
      </c>
      <c r="X11">
        <v>0.46700000000000003</v>
      </c>
      <c r="AB11" s="1">
        <v>36118</v>
      </c>
      <c r="AC11">
        <v>2.2000000000000002</v>
      </c>
    </row>
    <row r="12" spans="1:32" x14ac:dyDescent="0.25">
      <c r="A12" s="1">
        <v>36098</v>
      </c>
      <c r="B12">
        <v>8</v>
      </c>
      <c r="C12">
        <v>1.9450000000000001</v>
      </c>
      <c r="D12">
        <v>8.9999999999999993E-3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746.41700000000003</v>
      </c>
      <c r="L12">
        <v>52.280999999999999</v>
      </c>
      <c r="M12">
        <v>0</v>
      </c>
      <c r="N12">
        <v>486</v>
      </c>
      <c r="O12">
        <v>753</v>
      </c>
      <c r="P12">
        <v>1</v>
      </c>
      <c r="Q12">
        <v>33.5</v>
      </c>
      <c r="R12">
        <v>0</v>
      </c>
      <c r="S12">
        <v>0</v>
      </c>
      <c r="T12">
        <v>3.4630000000000001</v>
      </c>
      <c r="W12" s="1">
        <v>36122</v>
      </c>
      <c r="X12">
        <v>2.0489999999999999</v>
      </c>
      <c r="Y12">
        <f>AVERAGE(X12:X14)</f>
        <v>1.9326666666666668</v>
      </c>
      <c r="Z12">
        <f>_xlfn.STDEV.P(X12:X14)/SQRT(COUNT(X12:X14))</f>
        <v>4.7750121194339093E-2</v>
      </c>
      <c r="AA12">
        <f>CONFIDENCE(0.05,STDEV(X12:X14),COUNT(X12:X14))</f>
        <v>0.11462205719464182</v>
      </c>
      <c r="AB12" s="1">
        <v>36125</v>
      </c>
      <c r="AC12">
        <v>2.2000000000000002</v>
      </c>
      <c r="AD12">
        <f>AVERAGE(AC12:AC14)</f>
        <v>2.6666666666666665</v>
      </c>
      <c r="AE12">
        <f>_xlfn.STDEV.P(AC12:AC14)/SQRT(COUNT(AC12:AC14))</f>
        <v>0.19626135258506253</v>
      </c>
      <c r="AF12">
        <f>CONFIDENCE(0.05,STDEV(AC12:AC14),COUNT(AC12:AC14))</f>
        <v>0.4711167096214588</v>
      </c>
    </row>
    <row r="13" spans="1:32" x14ac:dyDescent="0.25">
      <c r="A13" s="1">
        <v>36099</v>
      </c>
      <c r="B13">
        <v>9</v>
      </c>
      <c r="C13">
        <v>2.17</v>
      </c>
      <c r="D13">
        <v>1.2999999999999999E-2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71.760000000000005</v>
      </c>
      <c r="M13">
        <v>0</v>
      </c>
      <c r="N13">
        <v>486</v>
      </c>
      <c r="O13">
        <v>753</v>
      </c>
      <c r="P13">
        <v>1</v>
      </c>
      <c r="Q13">
        <v>34.6</v>
      </c>
      <c r="R13">
        <v>0</v>
      </c>
      <c r="S13">
        <v>0</v>
      </c>
      <c r="T13">
        <v>3.59</v>
      </c>
      <c r="W13" s="1">
        <v>36122</v>
      </c>
      <c r="X13">
        <v>1.8640000000000001</v>
      </c>
      <c r="AB13" s="1">
        <v>36125</v>
      </c>
      <c r="AC13">
        <v>3</v>
      </c>
    </row>
    <row r="14" spans="1:32" x14ac:dyDescent="0.25">
      <c r="A14" s="1">
        <v>36100</v>
      </c>
      <c r="B14">
        <v>10</v>
      </c>
      <c r="C14">
        <v>2.4820000000000002</v>
      </c>
      <c r="D14">
        <v>1.7000000000000001E-2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744.68200000000002</v>
      </c>
      <c r="L14">
        <v>88.590999999999994</v>
      </c>
      <c r="M14">
        <v>0</v>
      </c>
      <c r="N14">
        <v>486</v>
      </c>
      <c r="O14">
        <v>753</v>
      </c>
      <c r="P14">
        <v>1</v>
      </c>
      <c r="Q14">
        <v>35.700000000000003</v>
      </c>
      <c r="R14">
        <v>0</v>
      </c>
      <c r="S14">
        <v>0</v>
      </c>
      <c r="T14">
        <v>3.6850000000000001</v>
      </c>
      <c r="W14" s="1">
        <v>36122</v>
      </c>
      <c r="X14">
        <v>1.885</v>
      </c>
      <c r="AB14" s="1">
        <v>36125</v>
      </c>
      <c r="AC14">
        <v>2.8</v>
      </c>
    </row>
    <row r="15" spans="1:32" x14ac:dyDescent="0.25">
      <c r="A15" s="1">
        <v>36101</v>
      </c>
      <c r="B15">
        <v>11</v>
      </c>
      <c r="C15">
        <v>2.714</v>
      </c>
      <c r="D15">
        <v>2.5999999999999999E-2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743.51700000000005</v>
      </c>
      <c r="L15">
        <v>117.624</v>
      </c>
      <c r="M15">
        <v>0</v>
      </c>
      <c r="N15">
        <v>486</v>
      </c>
      <c r="O15">
        <v>753</v>
      </c>
      <c r="P15">
        <v>1</v>
      </c>
      <c r="Q15">
        <v>37.9</v>
      </c>
      <c r="R15">
        <v>0</v>
      </c>
      <c r="S15">
        <v>0</v>
      </c>
      <c r="T15">
        <v>3.7650000000000001</v>
      </c>
      <c r="W15" s="1">
        <v>36129</v>
      </c>
      <c r="X15">
        <v>3.8170000000000002</v>
      </c>
      <c r="Y15">
        <f>AVERAGE(X15:X17)</f>
        <v>3.6826666666666665</v>
      </c>
      <c r="Z15">
        <f>_xlfn.STDEV.P(X15:X17)/SQRT(COUNT(X15:X17))</f>
        <v>5.9059919353772243E-2</v>
      </c>
      <c r="AA15">
        <f>CONFIDENCE(0.05,STDEV(X15:X17),COUNT(X15:X17))</f>
        <v>0.14177072821506401</v>
      </c>
      <c r="AB15" s="1">
        <v>36132</v>
      </c>
      <c r="AC15">
        <v>0.6</v>
      </c>
      <c r="AD15">
        <f>AVERAGE(AC15:AC17)</f>
        <v>0.66666666666666663</v>
      </c>
      <c r="AE15">
        <f>_xlfn.STDEV.P(AC15:AC17)/SQRT(COUNT(AC15:AC17))</f>
        <v>5.4433105395181765E-2</v>
      </c>
      <c r="AF15">
        <f>CONFIDENCE(0.05,STDEV(AC15:AC17),COUNT(AC15:AC17))</f>
        <v>0.13066426563600347</v>
      </c>
    </row>
    <row r="16" spans="1:32" x14ac:dyDescent="0.25">
      <c r="A16" s="1">
        <v>36102</v>
      </c>
      <c r="B16">
        <v>12</v>
      </c>
      <c r="C16">
        <v>2.9079999999999999</v>
      </c>
      <c r="D16">
        <v>3.6999999999999998E-2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742.51499999999999</v>
      </c>
      <c r="L16">
        <v>149.065</v>
      </c>
      <c r="M16">
        <v>0</v>
      </c>
      <c r="N16">
        <v>486</v>
      </c>
      <c r="O16">
        <v>753</v>
      </c>
      <c r="P16">
        <v>1</v>
      </c>
      <c r="Q16">
        <v>41.1</v>
      </c>
      <c r="R16">
        <v>0</v>
      </c>
      <c r="S16">
        <v>0</v>
      </c>
      <c r="T16">
        <v>3.8340000000000001</v>
      </c>
      <c r="W16" s="1">
        <v>36129</v>
      </c>
      <c r="X16">
        <v>3.6619999999999999</v>
      </c>
      <c r="AB16" s="1">
        <v>36132</v>
      </c>
      <c r="AC16">
        <v>0.8</v>
      </c>
    </row>
    <row r="17" spans="1:32" x14ac:dyDescent="0.25">
      <c r="A17" s="1">
        <v>36103</v>
      </c>
      <c r="B17">
        <v>13</v>
      </c>
      <c r="C17">
        <v>3.077</v>
      </c>
      <c r="D17">
        <v>5.3999999999999999E-2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741.57299999999998</v>
      </c>
      <c r="L17">
        <v>183.364</v>
      </c>
      <c r="M17">
        <v>0</v>
      </c>
      <c r="N17">
        <v>486</v>
      </c>
      <c r="O17">
        <v>753</v>
      </c>
      <c r="P17">
        <v>1</v>
      </c>
      <c r="Q17">
        <v>45.8</v>
      </c>
      <c r="R17">
        <v>0</v>
      </c>
      <c r="S17">
        <v>0</v>
      </c>
      <c r="T17">
        <v>3.9089999999999998</v>
      </c>
      <c r="W17" s="1">
        <v>36129</v>
      </c>
      <c r="X17">
        <v>3.569</v>
      </c>
      <c r="AB17" s="1">
        <v>36132</v>
      </c>
      <c r="AC17">
        <v>0.6</v>
      </c>
    </row>
    <row r="18" spans="1:32" x14ac:dyDescent="0.25">
      <c r="A18" s="1">
        <v>36104</v>
      </c>
      <c r="B18">
        <v>14</v>
      </c>
      <c r="C18">
        <v>3.2589999999999999</v>
      </c>
      <c r="D18">
        <v>7.1999999999999995E-2</v>
      </c>
      <c r="E18">
        <v>0</v>
      </c>
      <c r="F18">
        <v>0</v>
      </c>
      <c r="G18">
        <v>2.7E-2</v>
      </c>
      <c r="H18">
        <v>0</v>
      </c>
      <c r="I18">
        <v>0</v>
      </c>
      <c r="J18">
        <v>0</v>
      </c>
      <c r="K18">
        <v>740.678</v>
      </c>
      <c r="L18">
        <v>202.47499999999999</v>
      </c>
      <c r="M18">
        <v>0</v>
      </c>
      <c r="N18">
        <v>486</v>
      </c>
      <c r="O18">
        <v>753</v>
      </c>
      <c r="P18">
        <v>1</v>
      </c>
      <c r="Q18">
        <v>52.5</v>
      </c>
      <c r="R18">
        <v>0</v>
      </c>
      <c r="S18">
        <v>0</v>
      </c>
      <c r="T18">
        <v>4</v>
      </c>
      <c r="W18" s="1">
        <v>36136</v>
      </c>
      <c r="X18">
        <v>4.758</v>
      </c>
      <c r="Y18">
        <f>AVERAGE(X18:X20)</f>
        <v>4.8010000000000002</v>
      </c>
      <c r="Z18">
        <f>_xlfn.STDEV.P(X18:X20)/SQRT(COUNT(X18:X20))</f>
        <v>3.551838334659331E-2</v>
      </c>
      <c r="AA18">
        <f>CONFIDENCE(0.05,STDEV(X18:X20),COUNT(X18:X20))</f>
        <v>8.526031066696188E-2</v>
      </c>
      <c r="AB18" s="1">
        <v>36139</v>
      </c>
      <c r="AC18">
        <v>0.2</v>
      </c>
      <c r="AD18">
        <f>AVERAGE(AC18:AC20)</f>
        <v>0.26666666666666666</v>
      </c>
      <c r="AE18">
        <f>_xlfn.STDEV.P(AC18:AC20)/SQRT(COUNT(AC18:AC20))</f>
        <v>5.4433105395181765E-2</v>
      </c>
      <c r="AF18">
        <f>CONFIDENCE(0.05,STDEV(AC18:AC20),COUNT(AC18:AC20))</f>
        <v>0.13066426563600361</v>
      </c>
    </row>
    <row r="19" spans="1:32" x14ac:dyDescent="0.25">
      <c r="A19" s="1">
        <v>36105</v>
      </c>
      <c r="B19">
        <v>15</v>
      </c>
      <c r="C19">
        <v>3.5139999999999998</v>
      </c>
      <c r="D19">
        <v>0.1</v>
      </c>
      <c r="E19">
        <v>0</v>
      </c>
      <c r="F19">
        <v>0</v>
      </c>
      <c r="G19">
        <v>3.5999999999999997E-2</v>
      </c>
      <c r="H19">
        <v>0</v>
      </c>
      <c r="I19">
        <v>0</v>
      </c>
      <c r="J19">
        <v>0</v>
      </c>
      <c r="K19">
        <v>739.74900000000002</v>
      </c>
      <c r="L19">
        <v>222.18199999999999</v>
      </c>
      <c r="M19">
        <v>0</v>
      </c>
      <c r="N19">
        <v>486</v>
      </c>
      <c r="O19">
        <v>753</v>
      </c>
      <c r="P19">
        <v>1</v>
      </c>
      <c r="Q19">
        <v>62.4</v>
      </c>
      <c r="R19">
        <v>0</v>
      </c>
      <c r="S19">
        <v>0</v>
      </c>
      <c r="T19">
        <v>4.0670000000000002</v>
      </c>
      <c r="W19" s="1">
        <v>36136</v>
      </c>
      <c r="X19">
        <v>4.8879999999999999</v>
      </c>
      <c r="AB19" s="1">
        <v>36139</v>
      </c>
      <c r="AC19">
        <v>0.2</v>
      </c>
    </row>
    <row r="20" spans="1:32" x14ac:dyDescent="0.25">
      <c r="A20" s="1">
        <v>36106</v>
      </c>
      <c r="B20">
        <v>16</v>
      </c>
      <c r="C20">
        <v>3.782</v>
      </c>
      <c r="D20">
        <v>0.14000000000000001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738.79200000000003</v>
      </c>
      <c r="L20">
        <v>240.73</v>
      </c>
      <c r="M20">
        <v>0</v>
      </c>
      <c r="N20">
        <v>486</v>
      </c>
      <c r="O20">
        <v>753</v>
      </c>
      <c r="P20">
        <v>1</v>
      </c>
      <c r="Q20">
        <v>76.7</v>
      </c>
      <c r="R20">
        <v>0</v>
      </c>
      <c r="S20">
        <v>0</v>
      </c>
      <c r="T20">
        <v>4.133</v>
      </c>
      <c r="W20" s="1">
        <v>36136</v>
      </c>
      <c r="X20">
        <v>4.7569999999999997</v>
      </c>
      <c r="AB20" s="1">
        <v>36139</v>
      </c>
      <c r="AC20">
        <v>0.4</v>
      </c>
    </row>
    <row r="21" spans="1:32" x14ac:dyDescent="0.25">
      <c r="A21" s="1">
        <v>36107</v>
      </c>
      <c r="B21">
        <v>17</v>
      </c>
      <c r="C21">
        <v>4.0730000000000004</v>
      </c>
      <c r="D21">
        <v>0.184</v>
      </c>
      <c r="E21">
        <v>0</v>
      </c>
      <c r="F21">
        <v>0</v>
      </c>
      <c r="G21">
        <v>7.0000000000000007E-2</v>
      </c>
      <c r="H21">
        <v>0</v>
      </c>
      <c r="I21">
        <v>0</v>
      </c>
      <c r="J21">
        <v>0</v>
      </c>
      <c r="K21">
        <v>737.75400000000002</v>
      </c>
      <c r="L21">
        <v>251.04300000000001</v>
      </c>
      <c r="M21">
        <v>0</v>
      </c>
      <c r="N21">
        <v>486</v>
      </c>
      <c r="O21">
        <v>753</v>
      </c>
      <c r="P21">
        <v>1</v>
      </c>
      <c r="Q21">
        <v>93</v>
      </c>
      <c r="R21">
        <v>0</v>
      </c>
      <c r="S21">
        <v>0</v>
      </c>
      <c r="T21">
        <v>4.194</v>
      </c>
      <c r="W21" s="1">
        <v>36143</v>
      </c>
      <c r="X21">
        <v>5.7759999999999998</v>
      </c>
      <c r="Y21">
        <f>AVERAGE(X21:X23)</f>
        <v>5.7433333333333323</v>
      </c>
      <c r="Z21">
        <f>_xlfn.STDEV.P(X21:X23)/SQRT(COUNT(X21:X23))</f>
        <v>0.27797735052951245</v>
      </c>
      <c r="AA21">
        <f>CONFIDENCE(0.05,STDEV(X21:X23),COUNT(X21:X23))</f>
        <v>0.6672723539597244</v>
      </c>
      <c r="AB21" s="1">
        <v>36192</v>
      </c>
      <c r="AC21">
        <v>0</v>
      </c>
      <c r="AD21">
        <f>AVERAGE(AC21:AC23)</f>
        <v>0.20000000000000004</v>
      </c>
      <c r="AE21">
        <f>_xlfn.STDEV.P(AC21:AC23)/SQRT(COUNT(AC21:AC23))</f>
        <v>9.4280904158206336E-2</v>
      </c>
      <c r="AF21">
        <f>CONFIDENCE(0.05,STDEV(AC21:AC23),COUNT(AC21:AC23))</f>
        <v>0.22631714681523432</v>
      </c>
    </row>
    <row r="22" spans="1:32" x14ac:dyDescent="0.25">
      <c r="A22" s="1">
        <v>36108</v>
      </c>
      <c r="B22">
        <v>18</v>
      </c>
      <c r="C22">
        <v>4.3490000000000002</v>
      </c>
      <c r="D22">
        <v>0.221</v>
      </c>
      <c r="E22">
        <v>0</v>
      </c>
      <c r="F22">
        <v>0</v>
      </c>
      <c r="G22">
        <v>9.1999999999999998E-2</v>
      </c>
      <c r="H22">
        <v>0</v>
      </c>
      <c r="I22">
        <v>0</v>
      </c>
      <c r="J22">
        <v>0</v>
      </c>
      <c r="K22">
        <v>737.03499999999997</v>
      </c>
      <c r="L22">
        <v>263.50099999999998</v>
      </c>
      <c r="M22">
        <v>0</v>
      </c>
      <c r="N22">
        <v>486</v>
      </c>
      <c r="O22">
        <v>753</v>
      </c>
      <c r="P22">
        <v>1</v>
      </c>
      <c r="Q22">
        <v>104.5</v>
      </c>
      <c r="R22">
        <v>0</v>
      </c>
      <c r="S22">
        <v>0</v>
      </c>
      <c r="T22">
        <v>4.2699999999999996</v>
      </c>
      <c r="W22" s="1">
        <v>36143</v>
      </c>
      <c r="X22">
        <v>6.3159999999999998</v>
      </c>
      <c r="AB22" s="1">
        <v>36192</v>
      </c>
      <c r="AC22">
        <v>0.2</v>
      </c>
    </row>
    <row r="23" spans="1:32" x14ac:dyDescent="0.25">
      <c r="A23" s="1">
        <v>36109</v>
      </c>
      <c r="B23">
        <v>19</v>
      </c>
      <c r="C23">
        <v>4.6849999999999996</v>
      </c>
      <c r="D23">
        <v>0.26700000000000002</v>
      </c>
      <c r="E23">
        <v>0</v>
      </c>
      <c r="F23">
        <v>0</v>
      </c>
      <c r="G23">
        <v>0.11</v>
      </c>
      <c r="H23">
        <v>0</v>
      </c>
      <c r="I23">
        <v>0</v>
      </c>
      <c r="J23">
        <v>0</v>
      </c>
      <c r="K23">
        <v>736.30100000000004</v>
      </c>
      <c r="L23">
        <v>274.73099999999999</v>
      </c>
      <c r="M23">
        <v>0</v>
      </c>
      <c r="N23">
        <v>486</v>
      </c>
      <c r="O23">
        <v>753</v>
      </c>
      <c r="P23">
        <v>1</v>
      </c>
      <c r="Q23">
        <v>119.4</v>
      </c>
      <c r="R23">
        <v>0</v>
      </c>
      <c r="S23">
        <v>0</v>
      </c>
      <c r="T23">
        <v>4.327</v>
      </c>
      <c r="W23" s="1">
        <v>36143</v>
      </c>
      <c r="X23">
        <v>5.1379999999999999</v>
      </c>
      <c r="AB23" s="1">
        <v>36192</v>
      </c>
      <c r="AC23">
        <v>0.4</v>
      </c>
    </row>
    <row r="24" spans="1:32" x14ac:dyDescent="0.25">
      <c r="A24" s="1">
        <v>36110</v>
      </c>
      <c r="B24">
        <v>20</v>
      </c>
      <c r="C24">
        <v>4.9390000000000001</v>
      </c>
      <c r="D24">
        <v>0.32200000000000001</v>
      </c>
      <c r="E24">
        <v>0</v>
      </c>
      <c r="F24">
        <v>0</v>
      </c>
      <c r="G24">
        <v>0.13300000000000001</v>
      </c>
      <c r="H24">
        <v>0</v>
      </c>
      <c r="I24">
        <v>0</v>
      </c>
      <c r="J24">
        <v>0</v>
      </c>
      <c r="K24">
        <v>735.08</v>
      </c>
      <c r="L24">
        <v>262.85599999999999</v>
      </c>
      <c r="M24">
        <v>0</v>
      </c>
      <c r="N24">
        <v>486</v>
      </c>
      <c r="O24">
        <v>753</v>
      </c>
      <c r="P24">
        <v>1</v>
      </c>
      <c r="Q24">
        <v>148.19999999999999</v>
      </c>
      <c r="R24">
        <v>0</v>
      </c>
      <c r="S24">
        <v>0</v>
      </c>
      <c r="T24">
        <v>4.3810000000000002</v>
      </c>
      <c r="W24" s="1">
        <v>36150</v>
      </c>
      <c r="X24">
        <v>5.1260000000000003</v>
      </c>
      <c r="Y24">
        <f>AVERAGE(X24:X26)</f>
        <v>5.1386666666666665</v>
      </c>
      <c r="Z24">
        <f>_xlfn.STDEV.P(X24:X26)/SQRT(COUNT(X24:X26))</f>
        <v>4.4612736929001452E-2</v>
      </c>
      <c r="AA24">
        <f>CONFIDENCE(0.05,STDEV(X24:X26),COUNT(X24:X26))</f>
        <v>0.10709090481830538</v>
      </c>
    </row>
    <row r="25" spans="1:32" x14ac:dyDescent="0.25">
      <c r="A25" s="1">
        <v>36111</v>
      </c>
      <c r="B25">
        <v>21</v>
      </c>
      <c r="C25">
        <v>5.1840000000000002</v>
      </c>
      <c r="D25">
        <v>0.36</v>
      </c>
      <c r="E25">
        <v>2</v>
      </c>
      <c r="F25">
        <v>1</v>
      </c>
      <c r="G25">
        <v>0.161</v>
      </c>
      <c r="H25">
        <v>7.8559999999999999</v>
      </c>
      <c r="I25">
        <v>500627.766</v>
      </c>
      <c r="J25">
        <v>19952.208999999999</v>
      </c>
      <c r="K25">
        <v>734.47799999999995</v>
      </c>
      <c r="L25">
        <v>268.93200000000002</v>
      </c>
      <c r="M25">
        <v>285.255</v>
      </c>
      <c r="N25">
        <v>486</v>
      </c>
      <c r="O25">
        <v>753</v>
      </c>
      <c r="P25">
        <v>1</v>
      </c>
      <c r="Q25">
        <v>161.1</v>
      </c>
      <c r="R25">
        <v>0</v>
      </c>
      <c r="S25">
        <v>0</v>
      </c>
      <c r="T25">
        <v>4.4390000000000001</v>
      </c>
      <c r="W25" s="1">
        <v>36150</v>
      </c>
      <c r="X25">
        <v>5.2389999999999999</v>
      </c>
    </row>
    <row r="26" spans="1:32" x14ac:dyDescent="0.25">
      <c r="A26" s="1">
        <v>36112</v>
      </c>
      <c r="B26">
        <v>22</v>
      </c>
      <c r="C26">
        <v>5.4390000000000001</v>
      </c>
      <c r="D26">
        <v>0.39900000000000002</v>
      </c>
      <c r="E26">
        <v>2</v>
      </c>
      <c r="F26">
        <v>2</v>
      </c>
      <c r="G26">
        <v>0.18</v>
      </c>
      <c r="H26">
        <v>7.8559999999999999</v>
      </c>
      <c r="I26">
        <v>500627.766</v>
      </c>
      <c r="J26">
        <v>19952.208999999999</v>
      </c>
      <c r="K26">
        <v>734.88</v>
      </c>
      <c r="L26">
        <v>273.95800000000003</v>
      </c>
      <c r="M26">
        <v>281.31400000000002</v>
      </c>
      <c r="N26">
        <v>486</v>
      </c>
      <c r="O26">
        <v>753</v>
      </c>
      <c r="P26">
        <v>1</v>
      </c>
      <c r="Q26">
        <v>174.8</v>
      </c>
      <c r="R26">
        <v>0</v>
      </c>
      <c r="S26">
        <v>0</v>
      </c>
      <c r="T26">
        <v>4.4889999999999999</v>
      </c>
      <c r="W26" s="1">
        <v>36150</v>
      </c>
      <c r="X26">
        <v>5.0510000000000002</v>
      </c>
    </row>
    <row r="27" spans="1:32" x14ac:dyDescent="0.25">
      <c r="A27" s="1">
        <v>36113</v>
      </c>
      <c r="B27">
        <v>23</v>
      </c>
      <c r="C27">
        <v>5.6639999999999997</v>
      </c>
      <c r="D27">
        <v>0.50600000000000001</v>
      </c>
      <c r="E27">
        <v>2</v>
      </c>
      <c r="F27">
        <v>2</v>
      </c>
      <c r="G27">
        <v>0.19900000000000001</v>
      </c>
      <c r="H27">
        <v>7.8559999999999999</v>
      </c>
      <c r="I27">
        <v>500627.766</v>
      </c>
      <c r="J27">
        <v>19952.208999999999</v>
      </c>
      <c r="K27">
        <v>765.721</v>
      </c>
      <c r="L27">
        <v>269.95600000000002</v>
      </c>
      <c r="M27">
        <v>277.84699999999998</v>
      </c>
      <c r="N27">
        <v>486</v>
      </c>
      <c r="O27">
        <v>753</v>
      </c>
      <c r="P27">
        <v>1</v>
      </c>
      <c r="Q27">
        <v>224.1</v>
      </c>
      <c r="R27">
        <v>0</v>
      </c>
      <c r="S27">
        <v>0</v>
      </c>
      <c r="T27">
        <v>4.5629999999999997</v>
      </c>
      <c r="W27" s="1">
        <v>36158</v>
      </c>
      <c r="X27">
        <v>4.9269999999999996</v>
      </c>
      <c r="Y27">
        <f>AVERAGE(X27:X29)</f>
        <v>4.7530000000000001</v>
      </c>
      <c r="Z27">
        <f>_xlfn.STDEV.P(X27:X29)/SQRT(COUNT(X27:X29))</f>
        <v>0.20901674574062251</v>
      </c>
      <c r="AA27">
        <f>CONFIDENCE(0.05,STDEV(X27:X29),COUNT(X27:X29))</f>
        <v>0.50173546758997167</v>
      </c>
    </row>
    <row r="28" spans="1:32" x14ac:dyDescent="0.25">
      <c r="A28" s="1">
        <v>36114</v>
      </c>
      <c r="B28">
        <v>24</v>
      </c>
      <c r="C28">
        <v>5.9960000000000004</v>
      </c>
      <c r="D28">
        <v>0.67600000000000005</v>
      </c>
      <c r="E28">
        <v>2</v>
      </c>
      <c r="F28">
        <v>2</v>
      </c>
      <c r="G28">
        <v>0.253</v>
      </c>
      <c r="H28">
        <v>7.8559999999999999</v>
      </c>
      <c r="I28">
        <v>500627.766</v>
      </c>
      <c r="J28">
        <v>19952.208999999999</v>
      </c>
      <c r="K28">
        <v>760.46199999999999</v>
      </c>
      <c r="L28">
        <v>281.17899999999997</v>
      </c>
      <c r="M28">
        <v>272.721</v>
      </c>
      <c r="N28">
        <v>486</v>
      </c>
      <c r="O28">
        <v>753</v>
      </c>
      <c r="P28">
        <v>1</v>
      </c>
      <c r="Q28">
        <v>287.3</v>
      </c>
      <c r="R28">
        <v>0</v>
      </c>
      <c r="S28">
        <v>0</v>
      </c>
      <c r="T28">
        <v>4.6360000000000001</v>
      </c>
      <c r="W28" s="1">
        <v>36158</v>
      </c>
      <c r="X28">
        <v>5.0830000000000002</v>
      </c>
    </row>
    <row r="29" spans="1:32" x14ac:dyDescent="0.25">
      <c r="A29" s="1">
        <v>36115</v>
      </c>
      <c r="B29">
        <v>25</v>
      </c>
      <c r="C29">
        <v>6.319</v>
      </c>
      <c r="D29">
        <v>0.86599999999999999</v>
      </c>
      <c r="E29">
        <v>2</v>
      </c>
      <c r="F29">
        <v>2</v>
      </c>
      <c r="G29">
        <v>0.33800000000000002</v>
      </c>
      <c r="H29">
        <v>7.8559999999999999</v>
      </c>
      <c r="I29">
        <v>500627.766</v>
      </c>
      <c r="J29">
        <v>19952.208999999999</v>
      </c>
      <c r="K29">
        <v>755.36599999999999</v>
      </c>
      <c r="L29">
        <v>281.83999999999997</v>
      </c>
      <c r="M29">
        <v>267.74</v>
      </c>
      <c r="N29">
        <v>486</v>
      </c>
      <c r="O29">
        <v>753</v>
      </c>
      <c r="P29">
        <v>1</v>
      </c>
      <c r="Q29">
        <v>368.4</v>
      </c>
      <c r="R29">
        <v>0</v>
      </c>
      <c r="S29">
        <v>0</v>
      </c>
      <c r="T29">
        <v>4.7039999999999997</v>
      </c>
      <c r="W29" s="1">
        <v>36158</v>
      </c>
      <c r="X29">
        <v>4.2489999999999997</v>
      </c>
    </row>
    <row r="30" spans="1:32" x14ac:dyDescent="0.25">
      <c r="A30" s="1">
        <v>36116</v>
      </c>
      <c r="B30">
        <v>26</v>
      </c>
      <c r="C30">
        <v>6.6239999999999997</v>
      </c>
      <c r="D30">
        <v>1.0620000000000001</v>
      </c>
      <c r="E30">
        <v>2</v>
      </c>
      <c r="F30">
        <v>2</v>
      </c>
      <c r="G30">
        <v>0.433</v>
      </c>
      <c r="H30">
        <v>7.8559999999999999</v>
      </c>
      <c r="I30">
        <v>500627.766</v>
      </c>
      <c r="J30">
        <v>19952.208999999999</v>
      </c>
      <c r="K30">
        <v>750.89099999999996</v>
      </c>
      <c r="L30">
        <v>282.673</v>
      </c>
      <c r="M30">
        <v>263.01900000000001</v>
      </c>
      <c r="N30">
        <v>486</v>
      </c>
      <c r="O30">
        <v>753</v>
      </c>
      <c r="P30">
        <v>1</v>
      </c>
      <c r="Q30">
        <v>453.2</v>
      </c>
      <c r="R30">
        <v>0</v>
      </c>
      <c r="S30">
        <v>0</v>
      </c>
      <c r="T30">
        <v>4.7670000000000003</v>
      </c>
      <c r="W30" s="1">
        <v>36174</v>
      </c>
      <c r="X30">
        <v>4.8650000000000002</v>
      </c>
      <c r="Y30">
        <f>AVERAGE(X30:X32)</f>
        <v>4.4616666666666669</v>
      </c>
      <c r="Z30">
        <f>_xlfn.STDEV.P(X30:X32)/SQRT(COUNT(X30:X32))</f>
        <v>0.18251169419661453</v>
      </c>
      <c r="AA30">
        <f>CONFIDENCE(0.05,STDEV(X30:X32),COUNT(X30:X32))</f>
        <v>0.43811126186995802</v>
      </c>
    </row>
    <row r="31" spans="1:32" x14ac:dyDescent="0.25">
      <c r="A31" s="1">
        <v>36117</v>
      </c>
      <c r="B31">
        <v>27</v>
      </c>
      <c r="C31">
        <v>6.9050000000000002</v>
      </c>
      <c r="D31">
        <v>1.2549999999999999</v>
      </c>
      <c r="E31">
        <v>2</v>
      </c>
      <c r="F31">
        <v>2</v>
      </c>
      <c r="G31">
        <v>0.53100000000000003</v>
      </c>
      <c r="H31">
        <v>7.8559999999999999</v>
      </c>
      <c r="I31">
        <v>500627.766</v>
      </c>
      <c r="J31">
        <v>19952.208999999999</v>
      </c>
      <c r="K31">
        <v>747.07600000000002</v>
      </c>
      <c r="L31">
        <v>285.81299999999999</v>
      </c>
      <c r="M31">
        <v>258.69400000000002</v>
      </c>
      <c r="N31">
        <v>486</v>
      </c>
      <c r="O31">
        <v>753</v>
      </c>
      <c r="P31">
        <v>1</v>
      </c>
      <c r="Q31">
        <v>533.6</v>
      </c>
      <c r="R31">
        <v>0</v>
      </c>
      <c r="S31">
        <v>0</v>
      </c>
      <c r="T31">
        <v>4.8220000000000001</v>
      </c>
      <c r="W31" s="1">
        <v>36174</v>
      </c>
      <c r="X31">
        <v>4.093</v>
      </c>
    </row>
    <row r="32" spans="1:32" x14ac:dyDescent="0.25">
      <c r="A32" s="1">
        <v>36118</v>
      </c>
      <c r="B32">
        <v>28</v>
      </c>
      <c r="C32">
        <v>7.15</v>
      </c>
      <c r="D32">
        <v>1.46</v>
      </c>
      <c r="E32">
        <v>2</v>
      </c>
      <c r="F32">
        <v>2</v>
      </c>
      <c r="G32">
        <v>0.628</v>
      </c>
      <c r="H32">
        <v>7.8559999999999999</v>
      </c>
      <c r="I32">
        <v>500627.766</v>
      </c>
      <c r="J32">
        <v>19952.208999999999</v>
      </c>
      <c r="K32">
        <v>751.40099999999995</v>
      </c>
      <c r="L32">
        <v>272.41500000000002</v>
      </c>
      <c r="M32">
        <v>254.91</v>
      </c>
      <c r="N32">
        <v>486</v>
      </c>
      <c r="O32">
        <v>753</v>
      </c>
      <c r="P32">
        <v>1</v>
      </c>
      <c r="Q32">
        <v>657.8</v>
      </c>
      <c r="R32">
        <v>0</v>
      </c>
      <c r="S32">
        <v>0</v>
      </c>
      <c r="T32">
        <v>4.8659999999999997</v>
      </c>
      <c r="W32" s="1">
        <v>36174</v>
      </c>
      <c r="X32">
        <v>4.4269999999999996</v>
      </c>
    </row>
    <row r="33" spans="1:27" x14ac:dyDescent="0.25">
      <c r="A33" s="1">
        <v>36119</v>
      </c>
      <c r="B33">
        <v>29</v>
      </c>
      <c r="C33">
        <v>7.3479999999999999</v>
      </c>
      <c r="D33">
        <v>1.625</v>
      </c>
      <c r="E33">
        <v>2</v>
      </c>
      <c r="F33">
        <v>2</v>
      </c>
      <c r="G33">
        <v>0.73</v>
      </c>
      <c r="H33">
        <v>7.8559999999999999</v>
      </c>
      <c r="I33">
        <v>500627.766</v>
      </c>
      <c r="J33">
        <v>19952.208999999999</v>
      </c>
      <c r="K33">
        <v>745.74900000000002</v>
      </c>
      <c r="L33">
        <v>255.50399999999999</v>
      </c>
      <c r="M33">
        <v>251.84399999999999</v>
      </c>
      <c r="N33">
        <v>486</v>
      </c>
      <c r="O33">
        <v>753</v>
      </c>
      <c r="P33">
        <v>1</v>
      </c>
      <c r="Q33">
        <v>788.9</v>
      </c>
      <c r="R33">
        <v>0</v>
      </c>
      <c r="S33">
        <v>0</v>
      </c>
      <c r="T33">
        <v>4.91</v>
      </c>
      <c r="W33" s="1">
        <v>36202</v>
      </c>
      <c r="X33">
        <v>2.056</v>
      </c>
      <c r="Y33">
        <f>AVERAGE(X33:X35)</f>
        <v>1.8080000000000001</v>
      </c>
      <c r="Z33">
        <f>_xlfn.STDEV.P(X33:X35)/SQRT(COUNT(X33:X35))</f>
        <v>0.15007627690240943</v>
      </c>
      <c r="AA33">
        <f>CONFIDENCE(0.05,STDEV(X33:X35),COUNT(X33:X35))</f>
        <v>0.36025147506235605</v>
      </c>
    </row>
    <row r="34" spans="1:27" x14ac:dyDescent="0.25">
      <c r="A34" s="1">
        <v>36120</v>
      </c>
      <c r="B34">
        <v>30</v>
      </c>
      <c r="C34">
        <v>7.5449999999999999</v>
      </c>
      <c r="D34">
        <v>1.798</v>
      </c>
      <c r="E34">
        <v>2</v>
      </c>
      <c r="F34">
        <v>2</v>
      </c>
      <c r="G34">
        <v>0.81299999999999994</v>
      </c>
      <c r="H34">
        <v>7.8559999999999999</v>
      </c>
      <c r="I34">
        <v>500627.766</v>
      </c>
      <c r="J34">
        <v>19952.208999999999</v>
      </c>
      <c r="K34">
        <v>739.26599999999996</v>
      </c>
      <c r="L34">
        <v>236.518</v>
      </c>
      <c r="M34">
        <v>248.81399999999999</v>
      </c>
      <c r="N34">
        <v>486</v>
      </c>
      <c r="O34">
        <v>753</v>
      </c>
      <c r="P34">
        <v>1</v>
      </c>
      <c r="Q34">
        <v>952.9</v>
      </c>
      <c r="R34">
        <v>0</v>
      </c>
      <c r="S34">
        <v>0</v>
      </c>
      <c r="T34">
        <v>4.9589999999999996</v>
      </c>
      <c r="W34" s="1">
        <v>36202</v>
      </c>
      <c r="X34">
        <v>1.919</v>
      </c>
    </row>
    <row r="35" spans="1:27" x14ac:dyDescent="0.25">
      <c r="A35" s="1">
        <v>36121</v>
      </c>
      <c r="B35">
        <v>31</v>
      </c>
      <c r="C35">
        <v>7.7629999999999999</v>
      </c>
      <c r="D35">
        <v>2.0270000000000001</v>
      </c>
      <c r="E35">
        <v>2</v>
      </c>
      <c r="F35">
        <v>2</v>
      </c>
      <c r="G35">
        <v>0.89900000000000002</v>
      </c>
      <c r="H35">
        <v>7.8559999999999999</v>
      </c>
      <c r="I35">
        <v>500627.766</v>
      </c>
      <c r="J35">
        <v>19952.208999999999</v>
      </c>
      <c r="K35">
        <v>734.54200000000003</v>
      </c>
      <c r="L35">
        <v>236.71199999999999</v>
      </c>
      <c r="M35">
        <v>245.441</v>
      </c>
      <c r="N35">
        <v>486</v>
      </c>
      <c r="O35">
        <v>753</v>
      </c>
      <c r="P35">
        <v>1</v>
      </c>
      <c r="Q35">
        <v>1081.9000000000001</v>
      </c>
      <c r="R35">
        <v>0</v>
      </c>
      <c r="S35">
        <v>0</v>
      </c>
      <c r="T35">
        <v>5</v>
      </c>
      <c r="W35" s="1">
        <v>36202</v>
      </c>
      <c r="X35">
        <v>1.4490000000000001</v>
      </c>
    </row>
    <row r="36" spans="1:27" x14ac:dyDescent="0.25">
      <c r="A36" s="1">
        <v>36122</v>
      </c>
      <c r="B36">
        <v>32</v>
      </c>
      <c r="C36">
        <v>8.0649999999999995</v>
      </c>
      <c r="D36">
        <v>2.3610000000000002</v>
      </c>
      <c r="E36">
        <v>2</v>
      </c>
      <c r="F36">
        <v>2</v>
      </c>
      <c r="G36">
        <v>1.0129999999999999</v>
      </c>
      <c r="H36">
        <v>7.8559999999999999</v>
      </c>
      <c r="I36">
        <v>500627.766</v>
      </c>
      <c r="J36">
        <v>19952.208999999999</v>
      </c>
      <c r="K36">
        <v>746.12900000000002</v>
      </c>
      <c r="L36">
        <v>236.22</v>
      </c>
      <c r="M36">
        <v>240.792</v>
      </c>
      <c r="N36">
        <v>486</v>
      </c>
      <c r="O36">
        <v>753</v>
      </c>
      <c r="P36">
        <v>1</v>
      </c>
      <c r="Q36">
        <v>1283.2</v>
      </c>
      <c r="R36">
        <v>0</v>
      </c>
      <c r="S36">
        <v>0</v>
      </c>
      <c r="T36">
        <v>5.056</v>
      </c>
    </row>
    <row r="37" spans="1:27" x14ac:dyDescent="0.25">
      <c r="A37" s="1">
        <v>36123</v>
      </c>
      <c r="B37">
        <v>33</v>
      </c>
      <c r="C37">
        <v>8.359</v>
      </c>
      <c r="D37">
        <v>2.4860000000000002</v>
      </c>
      <c r="E37">
        <v>1.7030000000000001</v>
      </c>
      <c r="F37">
        <v>2</v>
      </c>
      <c r="G37">
        <v>1.18</v>
      </c>
      <c r="H37">
        <v>7.8559999999999999</v>
      </c>
      <c r="I37">
        <v>500627.766</v>
      </c>
      <c r="J37">
        <v>19952.208999999999</v>
      </c>
      <c r="K37">
        <v>742.58500000000004</v>
      </c>
      <c r="L37">
        <v>229.92099999999999</v>
      </c>
      <c r="M37">
        <v>236.25399999999999</v>
      </c>
      <c r="N37">
        <v>486</v>
      </c>
      <c r="O37">
        <v>753</v>
      </c>
      <c r="P37">
        <v>1</v>
      </c>
      <c r="Q37">
        <v>1390.6</v>
      </c>
      <c r="R37">
        <v>0</v>
      </c>
      <c r="S37">
        <v>0</v>
      </c>
      <c r="T37">
        <v>5.0970000000000004</v>
      </c>
    </row>
    <row r="38" spans="1:27" x14ac:dyDescent="0.25">
      <c r="A38" s="1">
        <v>36124</v>
      </c>
      <c r="B38">
        <v>34</v>
      </c>
      <c r="C38">
        <v>8.6669999999999998</v>
      </c>
      <c r="D38">
        <v>2.7530000000000001</v>
      </c>
      <c r="E38">
        <v>1.7030000000000001</v>
      </c>
      <c r="F38">
        <v>2</v>
      </c>
      <c r="G38">
        <v>1.2430000000000001</v>
      </c>
      <c r="H38">
        <v>7.8559999999999999</v>
      </c>
      <c r="I38">
        <v>500627.766</v>
      </c>
      <c r="J38">
        <v>19952.208999999999</v>
      </c>
      <c r="K38">
        <v>795.27300000000002</v>
      </c>
      <c r="L38">
        <v>233.44900000000001</v>
      </c>
      <c r="M38">
        <v>231.494</v>
      </c>
      <c r="N38">
        <v>486</v>
      </c>
      <c r="O38">
        <v>753</v>
      </c>
      <c r="P38">
        <v>1</v>
      </c>
      <c r="Q38">
        <v>1529.8</v>
      </c>
      <c r="R38">
        <v>0</v>
      </c>
      <c r="S38">
        <v>0</v>
      </c>
      <c r="T38">
        <v>5.1310000000000002</v>
      </c>
    </row>
    <row r="39" spans="1:27" x14ac:dyDescent="0.25">
      <c r="A39" s="1">
        <v>36125</v>
      </c>
      <c r="B39">
        <v>35</v>
      </c>
      <c r="C39">
        <v>8.9139999999999997</v>
      </c>
      <c r="D39">
        <v>3.0270000000000001</v>
      </c>
      <c r="E39">
        <v>1.7030000000000001</v>
      </c>
      <c r="F39">
        <v>2</v>
      </c>
      <c r="G39">
        <v>1.377</v>
      </c>
      <c r="H39">
        <v>7.8559999999999999</v>
      </c>
      <c r="I39">
        <v>500627.766</v>
      </c>
      <c r="J39">
        <v>19952.208999999999</v>
      </c>
      <c r="K39">
        <v>793.02700000000004</v>
      </c>
      <c r="L39">
        <v>232.363</v>
      </c>
      <c r="M39">
        <v>227.67699999999999</v>
      </c>
      <c r="N39">
        <v>486</v>
      </c>
      <c r="O39">
        <v>753</v>
      </c>
      <c r="P39">
        <v>1</v>
      </c>
      <c r="Q39">
        <v>1751.6</v>
      </c>
      <c r="R39">
        <v>0</v>
      </c>
      <c r="S39">
        <v>0</v>
      </c>
      <c r="T39">
        <v>5.165</v>
      </c>
    </row>
    <row r="40" spans="1:27" x14ac:dyDescent="0.25">
      <c r="A40" s="1">
        <v>36126</v>
      </c>
      <c r="B40">
        <v>36</v>
      </c>
      <c r="C40">
        <v>9.1660000000000004</v>
      </c>
      <c r="D40">
        <v>3.27</v>
      </c>
      <c r="E40">
        <v>1.7030000000000001</v>
      </c>
      <c r="F40">
        <v>2</v>
      </c>
      <c r="G40">
        <v>1.514</v>
      </c>
      <c r="H40">
        <v>7.8559999999999999</v>
      </c>
      <c r="I40">
        <v>500627.766</v>
      </c>
      <c r="J40">
        <v>19952.208999999999</v>
      </c>
      <c r="K40">
        <v>780.10699999999997</v>
      </c>
      <c r="L40">
        <v>226.297</v>
      </c>
      <c r="M40">
        <v>223.786</v>
      </c>
      <c r="N40">
        <v>486</v>
      </c>
      <c r="O40">
        <v>753</v>
      </c>
      <c r="P40">
        <v>1</v>
      </c>
      <c r="Q40">
        <v>1987.7</v>
      </c>
      <c r="R40">
        <v>0</v>
      </c>
      <c r="S40">
        <v>0</v>
      </c>
      <c r="T40">
        <v>5.194</v>
      </c>
    </row>
    <row r="41" spans="1:27" x14ac:dyDescent="0.25">
      <c r="A41" s="1">
        <v>36127</v>
      </c>
      <c r="B41">
        <v>37</v>
      </c>
      <c r="C41">
        <v>9.3849999999999998</v>
      </c>
      <c r="D41">
        <v>3.5680000000000001</v>
      </c>
      <c r="E41">
        <v>1.7030000000000001</v>
      </c>
      <c r="F41">
        <v>2</v>
      </c>
      <c r="G41">
        <v>1.635</v>
      </c>
      <c r="H41">
        <v>7.8559999999999999</v>
      </c>
      <c r="I41">
        <v>500627.766</v>
      </c>
      <c r="J41">
        <v>19952.208999999999</v>
      </c>
      <c r="K41">
        <v>768.34100000000001</v>
      </c>
      <c r="L41">
        <v>220.21299999999999</v>
      </c>
      <c r="M41">
        <v>220.417</v>
      </c>
      <c r="N41">
        <v>486</v>
      </c>
      <c r="O41">
        <v>753</v>
      </c>
      <c r="P41">
        <v>1</v>
      </c>
      <c r="Q41">
        <v>2183.1999999999998</v>
      </c>
      <c r="R41">
        <v>0</v>
      </c>
      <c r="S41">
        <v>0</v>
      </c>
      <c r="T41">
        <v>5.2350000000000003</v>
      </c>
    </row>
    <row r="42" spans="1:27" x14ac:dyDescent="0.25">
      <c r="A42" s="1">
        <v>36128</v>
      </c>
      <c r="B42">
        <v>38</v>
      </c>
      <c r="C42">
        <v>9.6850000000000005</v>
      </c>
      <c r="D42">
        <v>3.875</v>
      </c>
      <c r="E42">
        <v>1.7030000000000001</v>
      </c>
      <c r="F42">
        <v>2</v>
      </c>
      <c r="G42">
        <v>1.784</v>
      </c>
      <c r="H42">
        <v>7.8559999999999999</v>
      </c>
      <c r="I42">
        <v>500627.766</v>
      </c>
      <c r="J42">
        <v>19952.208999999999</v>
      </c>
      <c r="K42">
        <v>784.74699999999996</v>
      </c>
      <c r="L42">
        <v>223.21299999999999</v>
      </c>
      <c r="M42">
        <v>215.779</v>
      </c>
      <c r="N42">
        <v>486</v>
      </c>
      <c r="O42">
        <v>753</v>
      </c>
      <c r="P42">
        <v>1</v>
      </c>
      <c r="Q42">
        <v>2448.1999999999998</v>
      </c>
      <c r="R42">
        <v>0</v>
      </c>
      <c r="S42">
        <v>0</v>
      </c>
      <c r="T42">
        <v>5.2720000000000002</v>
      </c>
    </row>
    <row r="43" spans="1:27" x14ac:dyDescent="0.25">
      <c r="A43" s="1">
        <v>36129</v>
      </c>
      <c r="B43">
        <v>39</v>
      </c>
      <c r="C43">
        <v>9.9559999999999995</v>
      </c>
      <c r="D43">
        <v>4.2069999999999999</v>
      </c>
      <c r="E43">
        <v>1.7030000000000001</v>
      </c>
      <c r="F43">
        <v>2</v>
      </c>
      <c r="G43">
        <v>1.9370000000000001</v>
      </c>
      <c r="H43">
        <v>7.8559999999999999</v>
      </c>
      <c r="I43">
        <v>500627.766</v>
      </c>
      <c r="J43">
        <v>19952.208999999999</v>
      </c>
      <c r="K43">
        <v>770.22799999999995</v>
      </c>
      <c r="L43">
        <v>216.696</v>
      </c>
      <c r="M43">
        <v>211.59299999999999</v>
      </c>
      <c r="N43">
        <v>486</v>
      </c>
      <c r="O43">
        <v>753</v>
      </c>
      <c r="P43">
        <v>1</v>
      </c>
      <c r="Q43">
        <v>2773.3</v>
      </c>
      <c r="R43">
        <v>0</v>
      </c>
      <c r="S43">
        <v>0</v>
      </c>
      <c r="T43">
        <v>5.3120000000000003</v>
      </c>
    </row>
    <row r="44" spans="1:27" x14ac:dyDescent="0.25">
      <c r="A44" s="1">
        <v>36130</v>
      </c>
      <c r="B44">
        <v>40</v>
      </c>
      <c r="C44">
        <v>10.256</v>
      </c>
      <c r="D44">
        <v>4.4450000000000003</v>
      </c>
      <c r="E44">
        <v>1.633</v>
      </c>
      <c r="F44">
        <v>2</v>
      </c>
      <c r="G44">
        <v>2.1030000000000002</v>
      </c>
      <c r="H44">
        <v>7.8559999999999999</v>
      </c>
      <c r="I44">
        <v>500627.766</v>
      </c>
      <c r="J44">
        <v>19952.208999999999</v>
      </c>
      <c r="K44">
        <v>759.83699999999999</v>
      </c>
      <c r="L44">
        <v>210.27199999999999</v>
      </c>
      <c r="M44">
        <v>206.964</v>
      </c>
      <c r="N44">
        <v>486</v>
      </c>
      <c r="O44">
        <v>753</v>
      </c>
      <c r="P44">
        <v>1</v>
      </c>
      <c r="Q44">
        <v>3027.3</v>
      </c>
      <c r="R44">
        <v>0</v>
      </c>
      <c r="S44">
        <v>0</v>
      </c>
      <c r="T44">
        <v>5.343</v>
      </c>
    </row>
    <row r="45" spans="1:27" x14ac:dyDescent="0.25">
      <c r="A45" s="1">
        <v>36131</v>
      </c>
      <c r="B45">
        <v>41</v>
      </c>
      <c r="C45">
        <v>10.481999999999999</v>
      </c>
      <c r="D45">
        <v>4.7</v>
      </c>
      <c r="E45">
        <v>1.633</v>
      </c>
      <c r="F45">
        <v>2</v>
      </c>
      <c r="G45">
        <v>2.222</v>
      </c>
      <c r="H45">
        <v>7.8559999999999999</v>
      </c>
      <c r="I45">
        <v>500627.766</v>
      </c>
      <c r="J45">
        <v>19952.208999999999</v>
      </c>
      <c r="K45">
        <v>749.47299999999996</v>
      </c>
      <c r="L45">
        <v>204.905</v>
      </c>
      <c r="M45">
        <v>203.48</v>
      </c>
      <c r="N45">
        <v>486</v>
      </c>
      <c r="O45">
        <v>753</v>
      </c>
      <c r="P45">
        <v>1</v>
      </c>
      <c r="Q45">
        <v>3340.2</v>
      </c>
      <c r="R45">
        <v>0</v>
      </c>
      <c r="S45">
        <v>0</v>
      </c>
      <c r="T45">
        <v>5.3760000000000003</v>
      </c>
    </row>
    <row r="46" spans="1:27" x14ac:dyDescent="0.25">
      <c r="A46" s="1">
        <v>36132</v>
      </c>
      <c r="B46">
        <v>42</v>
      </c>
      <c r="C46">
        <v>10.731</v>
      </c>
      <c r="D46">
        <v>5.07</v>
      </c>
      <c r="E46">
        <v>1.633</v>
      </c>
      <c r="F46">
        <v>2</v>
      </c>
      <c r="G46">
        <v>2.35</v>
      </c>
      <c r="H46">
        <v>7.8559999999999999</v>
      </c>
      <c r="I46">
        <v>500627.766</v>
      </c>
      <c r="J46">
        <v>19952.208999999999</v>
      </c>
      <c r="K46">
        <v>736.26499999999999</v>
      </c>
      <c r="L46">
        <v>201.79499999999999</v>
      </c>
      <c r="M46">
        <v>199.642</v>
      </c>
      <c r="N46">
        <v>486</v>
      </c>
      <c r="O46">
        <v>753</v>
      </c>
      <c r="P46">
        <v>1</v>
      </c>
      <c r="Q46">
        <v>3670.2</v>
      </c>
      <c r="R46">
        <v>0</v>
      </c>
      <c r="S46">
        <v>0</v>
      </c>
      <c r="T46">
        <v>5.4130000000000003</v>
      </c>
    </row>
    <row r="47" spans="1:27" x14ac:dyDescent="0.25">
      <c r="A47" s="1">
        <v>36133</v>
      </c>
      <c r="B47">
        <v>43</v>
      </c>
      <c r="C47">
        <v>11</v>
      </c>
      <c r="D47">
        <v>5.4109999999999996</v>
      </c>
      <c r="E47">
        <v>1.5469999999999999</v>
      </c>
      <c r="F47">
        <v>2</v>
      </c>
      <c r="G47">
        <v>2.5350000000000001</v>
      </c>
      <c r="H47">
        <v>7.8559999999999999</v>
      </c>
      <c r="I47">
        <v>500627.766</v>
      </c>
      <c r="J47">
        <v>19952.208999999999</v>
      </c>
      <c r="K47">
        <v>722.32799999999997</v>
      </c>
      <c r="L47">
        <v>197.89599999999999</v>
      </c>
      <c r="M47">
        <v>195.47900000000001</v>
      </c>
      <c r="N47">
        <v>486</v>
      </c>
      <c r="O47">
        <v>753</v>
      </c>
      <c r="P47">
        <v>1</v>
      </c>
      <c r="Q47">
        <v>3976.1</v>
      </c>
      <c r="R47">
        <v>0</v>
      </c>
      <c r="S47">
        <v>0</v>
      </c>
      <c r="T47">
        <v>5.4489999999999998</v>
      </c>
    </row>
    <row r="48" spans="1:27" x14ac:dyDescent="0.25">
      <c r="A48" s="1">
        <v>36134</v>
      </c>
      <c r="B48">
        <v>44</v>
      </c>
      <c r="C48">
        <v>11.268000000000001</v>
      </c>
      <c r="D48">
        <v>5.617</v>
      </c>
      <c r="E48">
        <v>1.3540000000000001</v>
      </c>
      <c r="F48">
        <v>2</v>
      </c>
      <c r="G48">
        <v>2.706</v>
      </c>
      <c r="H48">
        <v>7.8559999999999999</v>
      </c>
      <c r="I48">
        <v>500627.766</v>
      </c>
      <c r="J48">
        <v>19952.208999999999</v>
      </c>
      <c r="K48">
        <v>713.49599999999998</v>
      </c>
      <c r="L48">
        <v>194.14599999999999</v>
      </c>
      <c r="M48">
        <v>191.34200000000001</v>
      </c>
      <c r="N48">
        <v>486</v>
      </c>
      <c r="O48">
        <v>753</v>
      </c>
      <c r="P48">
        <v>1</v>
      </c>
      <c r="Q48">
        <v>4250.3999999999996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5.92</v>
      </c>
      <c r="E49">
        <v>1.268</v>
      </c>
      <c r="F49">
        <v>2</v>
      </c>
      <c r="G49">
        <v>2.8090000000000002</v>
      </c>
      <c r="H49">
        <v>7.8559999999999999</v>
      </c>
      <c r="I49">
        <v>500627.766</v>
      </c>
      <c r="J49">
        <v>19952.208999999999</v>
      </c>
      <c r="K49">
        <v>704.54399999999998</v>
      </c>
      <c r="L49">
        <v>193.584</v>
      </c>
      <c r="M49">
        <v>186.46700000000001</v>
      </c>
      <c r="N49">
        <v>486</v>
      </c>
      <c r="O49">
        <v>753</v>
      </c>
      <c r="P49">
        <v>1</v>
      </c>
      <c r="Q49">
        <v>4571.1000000000004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6.093</v>
      </c>
      <c r="E50">
        <v>1</v>
      </c>
      <c r="F50">
        <v>2</v>
      </c>
      <c r="G50">
        <v>2.96</v>
      </c>
      <c r="H50">
        <v>7.8559999999999999</v>
      </c>
      <c r="I50">
        <v>500627.766</v>
      </c>
      <c r="J50">
        <v>19952.208999999999</v>
      </c>
      <c r="K50">
        <v>695.02599999999995</v>
      </c>
      <c r="L50">
        <v>187.31800000000001</v>
      </c>
      <c r="M50">
        <v>181.62100000000001</v>
      </c>
      <c r="N50">
        <v>486</v>
      </c>
      <c r="O50">
        <v>753</v>
      </c>
      <c r="P50">
        <v>1</v>
      </c>
      <c r="Q50">
        <v>4891.3999999999996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6.23</v>
      </c>
      <c r="E51">
        <v>0.86699999999999999</v>
      </c>
      <c r="F51">
        <v>2</v>
      </c>
      <c r="G51">
        <v>3.0459999999999998</v>
      </c>
      <c r="H51">
        <v>7.8559999999999999</v>
      </c>
      <c r="I51">
        <v>500627.766</v>
      </c>
      <c r="J51">
        <v>19952.208999999999</v>
      </c>
      <c r="K51">
        <v>689.69</v>
      </c>
      <c r="L51">
        <v>183.685</v>
      </c>
      <c r="M51">
        <v>176.67699999999999</v>
      </c>
      <c r="N51">
        <v>486</v>
      </c>
      <c r="O51">
        <v>753</v>
      </c>
      <c r="P51">
        <v>1</v>
      </c>
      <c r="Q51">
        <v>5148.3999999999996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6.4009999999999998</v>
      </c>
      <c r="E52">
        <v>0.73399999999999999</v>
      </c>
      <c r="F52">
        <v>2</v>
      </c>
      <c r="G52">
        <v>3.1150000000000002</v>
      </c>
      <c r="H52">
        <v>7.8559999999999999</v>
      </c>
      <c r="I52">
        <v>500627.766</v>
      </c>
      <c r="J52">
        <v>19952.208999999999</v>
      </c>
      <c r="K52">
        <v>682.83600000000001</v>
      </c>
      <c r="L52">
        <v>179.71700000000001</v>
      </c>
      <c r="M52">
        <v>171.25</v>
      </c>
      <c r="N52">
        <v>486</v>
      </c>
      <c r="O52">
        <v>753</v>
      </c>
      <c r="P52">
        <v>1</v>
      </c>
      <c r="Q52">
        <v>5470.3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6.4169999999999998</v>
      </c>
      <c r="E53">
        <v>0.52700000000000002</v>
      </c>
      <c r="F53">
        <v>2</v>
      </c>
      <c r="G53">
        <v>3.2</v>
      </c>
      <c r="H53">
        <v>7.8559999999999999</v>
      </c>
      <c r="I53">
        <v>500627.766</v>
      </c>
      <c r="J53">
        <v>19952.208999999999</v>
      </c>
      <c r="K53">
        <v>677.50099999999998</v>
      </c>
      <c r="L53">
        <v>173.42</v>
      </c>
      <c r="M53">
        <v>166.40299999999999</v>
      </c>
      <c r="N53">
        <v>486</v>
      </c>
      <c r="O53">
        <v>753</v>
      </c>
      <c r="P53">
        <v>1</v>
      </c>
      <c r="Q53">
        <v>5740.8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6.4809999999999999</v>
      </c>
      <c r="E54">
        <v>0.373</v>
      </c>
      <c r="F54">
        <v>2</v>
      </c>
      <c r="G54">
        <v>3.2090000000000001</v>
      </c>
      <c r="H54">
        <v>7.8559999999999999</v>
      </c>
      <c r="I54">
        <v>500627.766</v>
      </c>
      <c r="J54">
        <v>19952.208999999999</v>
      </c>
      <c r="K54">
        <v>673.74599999999998</v>
      </c>
      <c r="L54">
        <v>170.071</v>
      </c>
      <c r="M54">
        <v>161.43600000000001</v>
      </c>
      <c r="N54">
        <v>486</v>
      </c>
      <c r="O54">
        <v>753</v>
      </c>
      <c r="P54">
        <v>1</v>
      </c>
      <c r="Q54">
        <v>5960.7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6.4770000000000003</v>
      </c>
      <c r="E55">
        <v>0.16400000000000001</v>
      </c>
      <c r="F55">
        <v>2</v>
      </c>
      <c r="G55">
        <v>3.24</v>
      </c>
      <c r="H55">
        <v>7.8559999999999999</v>
      </c>
      <c r="I55">
        <v>500627.766</v>
      </c>
      <c r="J55">
        <v>19952.208999999999</v>
      </c>
      <c r="K55">
        <v>668.79100000000005</v>
      </c>
      <c r="L55">
        <v>164.25200000000001</v>
      </c>
      <c r="M55">
        <v>156.58699999999999</v>
      </c>
      <c r="N55">
        <v>486</v>
      </c>
      <c r="O55">
        <v>753</v>
      </c>
      <c r="P55">
        <v>1</v>
      </c>
      <c r="Q55">
        <v>6236.9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6.4619999999999997</v>
      </c>
      <c r="E56">
        <v>0</v>
      </c>
      <c r="F56">
        <v>2</v>
      </c>
      <c r="G56">
        <v>3.24</v>
      </c>
      <c r="H56">
        <v>7.8559999999999999</v>
      </c>
      <c r="I56">
        <v>500627.766</v>
      </c>
      <c r="J56">
        <v>19952.208999999999</v>
      </c>
      <c r="K56">
        <v>664.322</v>
      </c>
      <c r="L56">
        <v>159.68600000000001</v>
      </c>
      <c r="M56">
        <v>152.05500000000001</v>
      </c>
      <c r="N56">
        <v>486</v>
      </c>
      <c r="O56">
        <v>753</v>
      </c>
      <c r="P56">
        <v>1</v>
      </c>
      <c r="Q56">
        <v>6473.4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6.7220000000000004</v>
      </c>
      <c r="E57">
        <v>0</v>
      </c>
      <c r="F57">
        <v>2</v>
      </c>
      <c r="G57">
        <v>3.24</v>
      </c>
      <c r="H57">
        <v>7.8559999999999999</v>
      </c>
      <c r="I57">
        <v>500627.766</v>
      </c>
      <c r="J57">
        <v>19952.208999999999</v>
      </c>
      <c r="K57">
        <v>656.75599999999997</v>
      </c>
      <c r="L57">
        <v>159.994</v>
      </c>
      <c r="M57">
        <v>152.05500000000001</v>
      </c>
      <c r="N57">
        <v>486</v>
      </c>
      <c r="O57">
        <v>753</v>
      </c>
      <c r="P57">
        <v>1</v>
      </c>
      <c r="Q57">
        <v>6805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6.8959999999999999</v>
      </c>
      <c r="E58">
        <v>0</v>
      </c>
      <c r="F58">
        <v>2</v>
      </c>
      <c r="G58">
        <v>3.37</v>
      </c>
      <c r="H58">
        <v>7.8559999999999999</v>
      </c>
      <c r="I58">
        <v>500627.766</v>
      </c>
      <c r="J58">
        <v>19952.208999999999</v>
      </c>
      <c r="K58">
        <v>649.21199999999999</v>
      </c>
      <c r="L58">
        <v>159.863</v>
      </c>
      <c r="M58">
        <v>152.05500000000001</v>
      </c>
      <c r="N58">
        <v>486</v>
      </c>
      <c r="O58">
        <v>753</v>
      </c>
      <c r="P58">
        <v>1</v>
      </c>
      <c r="Q58">
        <v>7111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7.0510000000000002</v>
      </c>
      <c r="E59">
        <v>0</v>
      </c>
      <c r="F59">
        <v>2</v>
      </c>
      <c r="G59">
        <v>3.476</v>
      </c>
      <c r="H59">
        <v>7.8559999999999999</v>
      </c>
      <c r="I59">
        <v>500627.766</v>
      </c>
      <c r="J59">
        <v>19952.208999999999</v>
      </c>
      <c r="K59">
        <v>700.56200000000001</v>
      </c>
      <c r="L59">
        <v>159.55199999999999</v>
      </c>
      <c r="M59">
        <v>152.05500000000001</v>
      </c>
      <c r="N59">
        <v>486</v>
      </c>
      <c r="O59">
        <v>753</v>
      </c>
      <c r="P59">
        <v>1</v>
      </c>
      <c r="Q59">
        <v>7443.8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7.1609999999999996</v>
      </c>
      <c r="E60">
        <v>0</v>
      </c>
      <c r="F60">
        <v>2</v>
      </c>
      <c r="G60">
        <v>3.5819999999999999</v>
      </c>
      <c r="H60">
        <v>7.8559999999999999</v>
      </c>
      <c r="I60">
        <v>500627.766</v>
      </c>
      <c r="J60">
        <v>19952.208999999999</v>
      </c>
      <c r="K60">
        <v>700.11</v>
      </c>
      <c r="L60">
        <v>159.29400000000001</v>
      </c>
      <c r="M60">
        <v>152.05500000000001</v>
      </c>
      <c r="N60">
        <v>486</v>
      </c>
      <c r="O60">
        <v>753</v>
      </c>
      <c r="P60">
        <v>1</v>
      </c>
      <c r="Q60">
        <v>7748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7.1749999999999998</v>
      </c>
      <c r="E61">
        <v>0</v>
      </c>
      <c r="F61">
        <v>2</v>
      </c>
      <c r="G61">
        <v>3.6739999999999999</v>
      </c>
      <c r="H61">
        <v>7.8559999999999999</v>
      </c>
      <c r="I61">
        <v>500627.766</v>
      </c>
      <c r="J61">
        <v>19952.208999999999</v>
      </c>
      <c r="K61">
        <v>696.55100000000004</v>
      </c>
      <c r="L61">
        <v>159.14599999999999</v>
      </c>
      <c r="M61">
        <v>152.05500000000001</v>
      </c>
      <c r="N61">
        <v>486</v>
      </c>
      <c r="O61">
        <v>753</v>
      </c>
      <c r="P61">
        <v>1</v>
      </c>
      <c r="Q61">
        <v>7937.2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7.085</v>
      </c>
      <c r="E62">
        <v>0</v>
      </c>
      <c r="F62">
        <v>2</v>
      </c>
      <c r="G62">
        <v>3.7280000000000002</v>
      </c>
      <c r="H62">
        <v>7.8559999999999999</v>
      </c>
      <c r="I62">
        <v>500627.766</v>
      </c>
      <c r="J62">
        <v>19952.208999999999</v>
      </c>
      <c r="K62">
        <v>710.928</v>
      </c>
      <c r="L62">
        <v>159.44</v>
      </c>
      <c r="M62">
        <v>152.05500000000001</v>
      </c>
      <c r="N62">
        <v>486</v>
      </c>
      <c r="O62">
        <v>753</v>
      </c>
      <c r="P62">
        <v>1</v>
      </c>
      <c r="Q62">
        <v>8190.5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6.9889999999999999</v>
      </c>
      <c r="E63">
        <v>0</v>
      </c>
      <c r="F63">
        <v>2</v>
      </c>
      <c r="G63">
        <v>3.7349999999999999</v>
      </c>
      <c r="H63">
        <v>7.8559999999999999</v>
      </c>
      <c r="I63">
        <v>500627.766</v>
      </c>
      <c r="J63">
        <v>19952.208999999999</v>
      </c>
      <c r="K63">
        <v>731.86</v>
      </c>
      <c r="L63">
        <v>159.44</v>
      </c>
      <c r="M63">
        <v>152.05500000000001</v>
      </c>
      <c r="N63">
        <v>486</v>
      </c>
      <c r="O63">
        <v>753</v>
      </c>
      <c r="P63">
        <v>1</v>
      </c>
      <c r="Q63">
        <v>8446.9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6.9020000000000001</v>
      </c>
      <c r="E64">
        <v>0</v>
      </c>
      <c r="F64">
        <v>2</v>
      </c>
      <c r="G64">
        <v>3.7349999999999999</v>
      </c>
      <c r="H64">
        <v>7.8559999999999999</v>
      </c>
      <c r="I64">
        <v>500627.766</v>
      </c>
      <c r="J64">
        <v>19952.208999999999</v>
      </c>
      <c r="K64">
        <v>742.48599999999999</v>
      </c>
      <c r="L64">
        <v>159.44</v>
      </c>
      <c r="M64">
        <v>152.05500000000001</v>
      </c>
      <c r="N64">
        <v>486</v>
      </c>
      <c r="O64">
        <v>753</v>
      </c>
      <c r="P64">
        <v>1</v>
      </c>
      <c r="Q64">
        <v>8667.2000000000007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6.819</v>
      </c>
      <c r="E65">
        <v>0</v>
      </c>
      <c r="F65">
        <v>2</v>
      </c>
      <c r="G65">
        <v>3.7349999999999999</v>
      </c>
      <c r="H65">
        <v>7.8559999999999999</v>
      </c>
      <c r="I65">
        <v>500627.766</v>
      </c>
      <c r="J65">
        <v>19952.208999999999</v>
      </c>
      <c r="K65">
        <v>739.10299999999995</v>
      </c>
      <c r="L65">
        <v>159.44</v>
      </c>
      <c r="M65">
        <v>152.05500000000001</v>
      </c>
      <c r="N65">
        <v>486</v>
      </c>
      <c r="O65">
        <v>753</v>
      </c>
      <c r="P65">
        <v>1</v>
      </c>
      <c r="Q65">
        <v>8901.6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6.7430000000000003</v>
      </c>
      <c r="E66">
        <v>0</v>
      </c>
      <c r="F66">
        <v>2</v>
      </c>
      <c r="G66">
        <v>3.7349999999999999</v>
      </c>
      <c r="H66">
        <v>7.8559999999999999</v>
      </c>
      <c r="I66">
        <v>500627.766</v>
      </c>
      <c r="J66">
        <v>19952.208999999999</v>
      </c>
      <c r="K66">
        <v>734.67100000000005</v>
      </c>
      <c r="L66">
        <v>159.44</v>
      </c>
      <c r="M66">
        <v>152.05500000000001</v>
      </c>
      <c r="N66">
        <v>486</v>
      </c>
      <c r="O66">
        <v>753</v>
      </c>
      <c r="P66">
        <v>1</v>
      </c>
      <c r="Q66">
        <v>9133.4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6.6660000000000004</v>
      </c>
      <c r="E67">
        <v>0</v>
      </c>
      <c r="F67">
        <v>2</v>
      </c>
      <c r="G67">
        <v>3.7349999999999999</v>
      </c>
      <c r="H67">
        <v>7.8559999999999999</v>
      </c>
      <c r="I67">
        <v>500627.766</v>
      </c>
      <c r="J67">
        <v>19952.208999999999</v>
      </c>
      <c r="K67">
        <v>733.20399999999995</v>
      </c>
      <c r="L67">
        <v>159.44</v>
      </c>
      <c r="M67">
        <v>152.05500000000001</v>
      </c>
      <c r="N67">
        <v>486</v>
      </c>
      <c r="O67">
        <v>753</v>
      </c>
      <c r="P67">
        <v>1</v>
      </c>
      <c r="Q67">
        <v>9362.7999999999993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6.593</v>
      </c>
      <c r="E68">
        <v>0</v>
      </c>
      <c r="F68">
        <v>2</v>
      </c>
      <c r="G68">
        <v>3.7349999999999999</v>
      </c>
      <c r="H68">
        <v>7.8559999999999999</v>
      </c>
      <c r="I68">
        <v>500627.766</v>
      </c>
      <c r="J68">
        <v>19952.208999999999</v>
      </c>
      <c r="K68">
        <v>742.50199999999995</v>
      </c>
      <c r="L68">
        <v>159.44</v>
      </c>
      <c r="M68">
        <v>152.05500000000001</v>
      </c>
      <c r="N68">
        <v>486</v>
      </c>
      <c r="O68">
        <v>753</v>
      </c>
      <c r="P68">
        <v>1</v>
      </c>
      <c r="Q68">
        <v>9627.5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6.5220000000000002</v>
      </c>
      <c r="E69">
        <v>0</v>
      </c>
      <c r="F69">
        <v>2</v>
      </c>
      <c r="G69">
        <v>3.7349999999999999</v>
      </c>
      <c r="H69">
        <v>7.8559999999999999</v>
      </c>
      <c r="I69">
        <v>500627.766</v>
      </c>
      <c r="J69">
        <v>19952.208999999999</v>
      </c>
      <c r="K69">
        <v>734.19799999999998</v>
      </c>
      <c r="L69">
        <v>159.44</v>
      </c>
      <c r="M69">
        <v>152.05500000000001</v>
      </c>
      <c r="N69">
        <v>486</v>
      </c>
      <c r="O69">
        <v>753</v>
      </c>
      <c r="P69">
        <v>1</v>
      </c>
      <c r="Q69">
        <v>9898.9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6.4589999999999996</v>
      </c>
      <c r="E70">
        <v>0</v>
      </c>
      <c r="F70">
        <v>2</v>
      </c>
      <c r="G70">
        <v>3.7349999999999999</v>
      </c>
      <c r="H70">
        <v>7.8559999999999999</v>
      </c>
      <c r="I70">
        <v>500627.766</v>
      </c>
      <c r="J70">
        <v>19952.208999999999</v>
      </c>
      <c r="K70">
        <v>720.14599999999996</v>
      </c>
      <c r="L70">
        <v>159.44</v>
      </c>
      <c r="M70">
        <v>152.05500000000001</v>
      </c>
      <c r="N70">
        <v>486</v>
      </c>
      <c r="O70">
        <v>753</v>
      </c>
      <c r="P70">
        <v>1</v>
      </c>
      <c r="Q70">
        <v>10209.200000000001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6.4589999999999996</v>
      </c>
      <c r="E71">
        <v>0</v>
      </c>
      <c r="F71">
        <v>2</v>
      </c>
      <c r="G71">
        <v>3.7349999999999999</v>
      </c>
      <c r="H71">
        <v>7.8559999999999999</v>
      </c>
      <c r="I71">
        <v>500627.766</v>
      </c>
      <c r="J71">
        <v>19952.208999999999</v>
      </c>
      <c r="K71">
        <v>707.98400000000004</v>
      </c>
      <c r="L71">
        <v>159.44</v>
      </c>
      <c r="M71">
        <v>152.05500000000001</v>
      </c>
      <c r="N71">
        <v>486</v>
      </c>
      <c r="O71">
        <v>753</v>
      </c>
      <c r="P71">
        <v>1</v>
      </c>
      <c r="Q71">
        <v>10523.6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6.4139999999999997</v>
      </c>
      <c r="E72">
        <v>0</v>
      </c>
      <c r="F72">
        <v>2</v>
      </c>
      <c r="G72">
        <v>3.7349999999999999</v>
      </c>
      <c r="H72">
        <v>7.8559999999999999</v>
      </c>
      <c r="I72">
        <v>500627.766</v>
      </c>
      <c r="J72">
        <v>19952.208999999999</v>
      </c>
      <c r="K72">
        <v>702.74800000000005</v>
      </c>
      <c r="L72">
        <v>159.44</v>
      </c>
      <c r="M72">
        <v>152.05500000000001</v>
      </c>
      <c r="N72">
        <v>486</v>
      </c>
      <c r="O72">
        <v>753</v>
      </c>
      <c r="P72">
        <v>1</v>
      </c>
      <c r="Q72">
        <v>10756.1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6.3650000000000002</v>
      </c>
      <c r="E73">
        <v>0</v>
      </c>
      <c r="F73">
        <v>2</v>
      </c>
      <c r="G73">
        <v>3.7349999999999999</v>
      </c>
      <c r="H73">
        <v>7.8559999999999999</v>
      </c>
      <c r="I73">
        <v>500627.766</v>
      </c>
      <c r="J73">
        <v>19952.208999999999</v>
      </c>
      <c r="K73">
        <v>699.34299999999996</v>
      </c>
      <c r="L73">
        <v>159.44</v>
      </c>
      <c r="M73">
        <v>152.05500000000001</v>
      </c>
      <c r="N73">
        <v>486</v>
      </c>
      <c r="O73">
        <v>753</v>
      </c>
      <c r="P73">
        <v>1</v>
      </c>
      <c r="Q73">
        <v>10928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6.3019999999999996</v>
      </c>
      <c r="E74">
        <v>0</v>
      </c>
      <c r="F74">
        <v>2</v>
      </c>
      <c r="G74">
        <v>3.7349999999999999</v>
      </c>
      <c r="H74">
        <v>7.8559999999999999</v>
      </c>
      <c r="I74">
        <v>500627.766</v>
      </c>
      <c r="J74">
        <v>19952.208999999999</v>
      </c>
      <c r="K74">
        <v>698.25800000000004</v>
      </c>
      <c r="L74">
        <v>159.44</v>
      </c>
      <c r="M74">
        <v>152.05500000000001</v>
      </c>
      <c r="N74">
        <v>486</v>
      </c>
      <c r="O74">
        <v>753</v>
      </c>
      <c r="P74">
        <v>1</v>
      </c>
      <c r="Q74">
        <v>11036.8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6.2190000000000003</v>
      </c>
      <c r="E75">
        <v>0</v>
      </c>
      <c r="F75">
        <v>2</v>
      </c>
      <c r="G75">
        <v>3.7349999999999999</v>
      </c>
      <c r="H75">
        <v>7.8559999999999999</v>
      </c>
      <c r="I75">
        <v>500627.766</v>
      </c>
      <c r="J75">
        <v>19952.208999999999</v>
      </c>
      <c r="K75">
        <v>703.44500000000005</v>
      </c>
      <c r="L75">
        <v>159.44</v>
      </c>
      <c r="M75">
        <v>152.05500000000001</v>
      </c>
      <c r="N75">
        <v>486</v>
      </c>
      <c r="O75">
        <v>753</v>
      </c>
      <c r="P75">
        <v>1</v>
      </c>
      <c r="Q75">
        <v>11113.3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6.117</v>
      </c>
      <c r="E76">
        <v>0</v>
      </c>
      <c r="F76">
        <v>2</v>
      </c>
      <c r="G76">
        <v>3.7349999999999999</v>
      </c>
      <c r="H76">
        <v>7.8559999999999999</v>
      </c>
      <c r="I76">
        <v>500627.766</v>
      </c>
      <c r="J76">
        <v>19952.208999999999</v>
      </c>
      <c r="K76">
        <v>744.03499999999997</v>
      </c>
      <c r="L76">
        <v>159.44</v>
      </c>
      <c r="M76">
        <v>152.05500000000001</v>
      </c>
      <c r="N76">
        <v>486</v>
      </c>
      <c r="O76">
        <v>753</v>
      </c>
      <c r="P76">
        <v>1</v>
      </c>
      <c r="Q76">
        <v>11192.6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6.0170000000000003</v>
      </c>
      <c r="E77">
        <v>0</v>
      </c>
      <c r="F77">
        <v>2</v>
      </c>
      <c r="G77">
        <v>3.7349999999999999</v>
      </c>
      <c r="H77">
        <v>7.8559999999999999</v>
      </c>
      <c r="I77">
        <v>500627.766</v>
      </c>
      <c r="J77">
        <v>19952.208999999999</v>
      </c>
      <c r="K77">
        <v>780.34699999999998</v>
      </c>
      <c r="L77">
        <v>159.44</v>
      </c>
      <c r="M77">
        <v>152.05500000000001</v>
      </c>
      <c r="N77">
        <v>486</v>
      </c>
      <c r="O77">
        <v>753</v>
      </c>
      <c r="P77">
        <v>1</v>
      </c>
      <c r="Q77">
        <v>11350.4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5.9160000000000004</v>
      </c>
      <c r="E78">
        <v>0</v>
      </c>
      <c r="F78">
        <v>2</v>
      </c>
      <c r="G78">
        <v>3.7349999999999999</v>
      </c>
      <c r="H78">
        <v>7.8559999999999999</v>
      </c>
      <c r="I78">
        <v>500627.766</v>
      </c>
      <c r="J78">
        <v>19952.208999999999</v>
      </c>
      <c r="K78">
        <v>776.428</v>
      </c>
      <c r="L78">
        <v>159.44</v>
      </c>
      <c r="M78">
        <v>152.05500000000001</v>
      </c>
      <c r="N78">
        <v>486</v>
      </c>
      <c r="O78">
        <v>753</v>
      </c>
      <c r="P78">
        <v>1</v>
      </c>
      <c r="Q78">
        <v>11515.8</v>
      </c>
      <c r="R78">
        <v>0</v>
      </c>
      <c r="S78">
        <v>5313.9430000000002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5.8220000000000001</v>
      </c>
      <c r="E79">
        <v>0</v>
      </c>
      <c r="F79">
        <v>2</v>
      </c>
      <c r="G79">
        <v>3.7349999999999999</v>
      </c>
      <c r="H79">
        <v>7.8559999999999999</v>
      </c>
      <c r="I79">
        <v>500627.766</v>
      </c>
      <c r="J79">
        <v>19952.208999999999</v>
      </c>
      <c r="K79">
        <v>787.39</v>
      </c>
      <c r="L79">
        <v>159.44</v>
      </c>
      <c r="M79">
        <v>152.05500000000001</v>
      </c>
      <c r="N79">
        <v>486</v>
      </c>
      <c r="O79">
        <v>753</v>
      </c>
      <c r="P79">
        <v>1</v>
      </c>
      <c r="Q79">
        <v>11751.5</v>
      </c>
      <c r="R79">
        <v>85.1</v>
      </c>
      <c r="S79">
        <v>12198.71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5.8220000000000001</v>
      </c>
      <c r="E80">
        <v>0</v>
      </c>
      <c r="F80">
        <v>2</v>
      </c>
      <c r="G80">
        <v>3.7349999999999999</v>
      </c>
      <c r="H80">
        <v>7.8559999999999999</v>
      </c>
      <c r="I80">
        <v>500627.766</v>
      </c>
      <c r="J80">
        <v>19952.208999999999</v>
      </c>
      <c r="K80">
        <v>784.76599999999996</v>
      </c>
      <c r="L80">
        <v>159.44</v>
      </c>
      <c r="M80">
        <v>152.05500000000001</v>
      </c>
      <c r="N80">
        <v>486</v>
      </c>
      <c r="O80">
        <v>753</v>
      </c>
      <c r="P80">
        <v>1</v>
      </c>
      <c r="Q80">
        <v>12027.5</v>
      </c>
      <c r="R80">
        <v>265.5</v>
      </c>
      <c r="S80">
        <v>19083.477999999999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5.8220000000000001</v>
      </c>
      <c r="E81">
        <v>0</v>
      </c>
      <c r="F81">
        <v>2</v>
      </c>
      <c r="G81">
        <v>3.7349999999999999</v>
      </c>
      <c r="H81">
        <v>7.8559999999999999</v>
      </c>
      <c r="I81">
        <v>500627.766</v>
      </c>
      <c r="J81">
        <v>19952.208999999999</v>
      </c>
      <c r="K81">
        <v>773.10699999999997</v>
      </c>
      <c r="L81">
        <v>159.44</v>
      </c>
      <c r="M81">
        <v>152.05500000000001</v>
      </c>
      <c r="N81">
        <v>486</v>
      </c>
      <c r="O81">
        <v>753</v>
      </c>
      <c r="P81">
        <v>1</v>
      </c>
      <c r="Q81">
        <v>12314.1</v>
      </c>
      <c r="R81">
        <v>489.3</v>
      </c>
      <c r="S81">
        <v>25968.244999999999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5.8220000000000001</v>
      </c>
      <c r="E82">
        <v>0</v>
      </c>
      <c r="F82">
        <v>2</v>
      </c>
      <c r="G82">
        <v>3.7349999999999999</v>
      </c>
      <c r="H82">
        <v>7.8559999999999999</v>
      </c>
      <c r="I82">
        <v>500627.766</v>
      </c>
      <c r="J82">
        <v>19952.208999999999</v>
      </c>
      <c r="K82">
        <v>760.19500000000005</v>
      </c>
      <c r="L82">
        <v>159.44</v>
      </c>
      <c r="M82">
        <v>152.05500000000001</v>
      </c>
      <c r="N82">
        <v>486</v>
      </c>
      <c r="O82">
        <v>753</v>
      </c>
      <c r="P82">
        <v>1</v>
      </c>
      <c r="Q82">
        <v>12609.9</v>
      </c>
      <c r="R82">
        <v>755.8</v>
      </c>
      <c r="S82">
        <v>32853.012999999999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5.8220000000000001</v>
      </c>
      <c r="E83">
        <v>0</v>
      </c>
      <c r="F83">
        <v>2</v>
      </c>
      <c r="G83">
        <v>3.7349999999999999</v>
      </c>
      <c r="H83">
        <v>7.8559999999999999</v>
      </c>
      <c r="I83">
        <v>500627.766</v>
      </c>
      <c r="J83">
        <v>19952.208999999999</v>
      </c>
      <c r="K83">
        <v>748.74199999999996</v>
      </c>
      <c r="L83">
        <v>159.44</v>
      </c>
      <c r="M83">
        <v>152.05500000000001</v>
      </c>
      <c r="N83">
        <v>486</v>
      </c>
      <c r="O83">
        <v>753</v>
      </c>
      <c r="P83">
        <v>1</v>
      </c>
      <c r="Q83">
        <v>12871.1</v>
      </c>
      <c r="R83">
        <v>1047.5</v>
      </c>
      <c r="S83">
        <v>38678.468999999997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5.7649999999999997</v>
      </c>
      <c r="E84">
        <v>0</v>
      </c>
      <c r="F84">
        <v>2</v>
      </c>
      <c r="G84">
        <v>3.7349999999999999</v>
      </c>
      <c r="H84">
        <v>7.8559999999999999</v>
      </c>
      <c r="I84">
        <v>500627.766</v>
      </c>
      <c r="J84">
        <v>19952.208999999999</v>
      </c>
      <c r="K84">
        <v>794.505</v>
      </c>
      <c r="L84">
        <v>159.44</v>
      </c>
      <c r="M84">
        <v>152.05500000000001</v>
      </c>
      <c r="N84">
        <v>486</v>
      </c>
      <c r="O84">
        <v>753</v>
      </c>
      <c r="P84">
        <v>1</v>
      </c>
      <c r="Q84">
        <v>13063.2</v>
      </c>
      <c r="R84">
        <v>1344.5</v>
      </c>
      <c r="S84">
        <v>38678.468999999997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5.7649999999999997</v>
      </c>
      <c r="E85">
        <v>0</v>
      </c>
      <c r="F85">
        <v>2</v>
      </c>
      <c r="G85">
        <v>3.7349999999999999</v>
      </c>
      <c r="H85">
        <v>7.8559999999999999</v>
      </c>
      <c r="I85">
        <v>500627.766</v>
      </c>
      <c r="J85">
        <v>19952.208999999999</v>
      </c>
      <c r="K85">
        <v>788.68499999999995</v>
      </c>
      <c r="L85">
        <v>159.44</v>
      </c>
      <c r="M85">
        <v>152.05500000000001</v>
      </c>
      <c r="N85">
        <v>486</v>
      </c>
      <c r="O85">
        <v>753</v>
      </c>
      <c r="P85">
        <v>1</v>
      </c>
      <c r="Q85">
        <v>13360.5</v>
      </c>
      <c r="R85">
        <v>1683.8</v>
      </c>
      <c r="S85">
        <v>38678.468999999997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5.7649999999999997</v>
      </c>
      <c r="E86">
        <v>0</v>
      </c>
      <c r="F86">
        <v>2</v>
      </c>
      <c r="G86">
        <v>3.7349999999999999</v>
      </c>
      <c r="H86">
        <v>7.8559999999999999</v>
      </c>
      <c r="I86">
        <v>500627.766</v>
      </c>
      <c r="J86">
        <v>19952.208999999999</v>
      </c>
      <c r="K86">
        <v>778.84799999999996</v>
      </c>
      <c r="L86">
        <v>159.44</v>
      </c>
      <c r="M86">
        <v>152.05500000000001</v>
      </c>
      <c r="N86">
        <v>486</v>
      </c>
      <c r="O86">
        <v>753</v>
      </c>
      <c r="P86">
        <v>1</v>
      </c>
      <c r="Q86">
        <v>13535.7</v>
      </c>
      <c r="R86">
        <v>1974</v>
      </c>
      <c r="S86">
        <v>38678.468999999997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5.7649999999999997</v>
      </c>
      <c r="E87">
        <v>0</v>
      </c>
      <c r="F87">
        <v>2</v>
      </c>
      <c r="G87">
        <v>3.7349999999999999</v>
      </c>
      <c r="H87">
        <v>7.8559999999999999</v>
      </c>
      <c r="I87">
        <v>500627.766</v>
      </c>
      <c r="J87">
        <v>19952.208999999999</v>
      </c>
      <c r="K87">
        <v>768.29700000000003</v>
      </c>
      <c r="L87">
        <v>159.44</v>
      </c>
      <c r="M87">
        <v>152.05500000000001</v>
      </c>
      <c r="N87">
        <v>486</v>
      </c>
      <c r="O87">
        <v>753</v>
      </c>
      <c r="P87">
        <v>1</v>
      </c>
      <c r="Q87">
        <v>13801.8</v>
      </c>
      <c r="R87">
        <v>2300.6999999999998</v>
      </c>
      <c r="S87">
        <v>38678.468999999997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5.7649999999999997</v>
      </c>
      <c r="E88">
        <v>0</v>
      </c>
      <c r="F88">
        <v>2</v>
      </c>
      <c r="G88">
        <v>3.7349999999999999</v>
      </c>
      <c r="H88">
        <v>7.8559999999999999</v>
      </c>
      <c r="I88">
        <v>500627.766</v>
      </c>
      <c r="J88">
        <v>19952.208999999999</v>
      </c>
      <c r="K88">
        <v>757.37800000000004</v>
      </c>
      <c r="L88">
        <v>159.44</v>
      </c>
      <c r="M88">
        <v>152.05500000000001</v>
      </c>
      <c r="N88">
        <v>486</v>
      </c>
      <c r="O88">
        <v>753</v>
      </c>
      <c r="P88">
        <v>1</v>
      </c>
      <c r="Q88">
        <v>14062.6</v>
      </c>
      <c r="R88">
        <v>2625.3</v>
      </c>
      <c r="S88">
        <v>38678.468999999997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5.7649999999999997</v>
      </c>
      <c r="E89">
        <v>0</v>
      </c>
      <c r="F89">
        <v>2</v>
      </c>
      <c r="G89">
        <v>3.7349999999999999</v>
      </c>
      <c r="H89">
        <v>7.8559999999999999</v>
      </c>
      <c r="I89">
        <v>500627.766</v>
      </c>
      <c r="J89">
        <v>19952.208999999999</v>
      </c>
      <c r="K89">
        <v>750.86500000000001</v>
      </c>
      <c r="L89">
        <v>159.44</v>
      </c>
      <c r="M89">
        <v>152.05500000000001</v>
      </c>
      <c r="N89">
        <v>486</v>
      </c>
      <c r="O89">
        <v>753</v>
      </c>
      <c r="P89">
        <v>1</v>
      </c>
      <c r="Q89">
        <v>14269.8</v>
      </c>
      <c r="R89">
        <v>2928.4</v>
      </c>
      <c r="S89">
        <v>38678.468999999997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5.7649999999999997</v>
      </c>
      <c r="E90">
        <v>0</v>
      </c>
      <c r="F90">
        <v>2</v>
      </c>
      <c r="G90">
        <v>3.7349999999999999</v>
      </c>
      <c r="H90">
        <v>7.8559999999999999</v>
      </c>
      <c r="I90">
        <v>500627.766</v>
      </c>
      <c r="J90">
        <v>19952.208999999999</v>
      </c>
      <c r="K90">
        <v>743.97500000000002</v>
      </c>
      <c r="L90">
        <v>159.44</v>
      </c>
      <c r="M90">
        <v>152.05500000000001</v>
      </c>
      <c r="N90">
        <v>486</v>
      </c>
      <c r="O90">
        <v>753</v>
      </c>
      <c r="P90">
        <v>1</v>
      </c>
      <c r="Q90">
        <v>14535.3</v>
      </c>
      <c r="R90">
        <v>3254.9</v>
      </c>
      <c r="S90">
        <v>38678.468999999997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5.7649999999999997</v>
      </c>
      <c r="E91">
        <v>0</v>
      </c>
      <c r="F91">
        <v>2</v>
      </c>
      <c r="G91">
        <v>3.7349999999999999</v>
      </c>
      <c r="H91">
        <v>7.8559999999999999</v>
      </c>
      <c r="I91">
        <v>500627.766</v>
      </c>
      <c r="J91">
        <v>19952.208999999999</v>
      </c>
      <c r="K91">
        <v>737.16800000000001</v>
      </c>
      <c r="L91">
        <v>159.44</v>
      </c>
      <c r="M91">
        <v>152.05500000000001</v>
      </c>
      <c r="N91">
        <v>486</v>
      </c>
      <c r="O91">
        <v>753</v>
      </c>
      <c r="P91">
        <v>1</v>
      </c>
      <c r="Q91">
        <v>14799.7</v>
      </c>
      <c r="R91">
        <v>3581</v>
      </c>
      <c r="S91">
        <v>38678.468999999997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5.7649999999999997</v>
      </c>
      <c r="E92">
        <v>0</v>
      </c>
      <c r="F92">
        <v>2</v>
      </c>
      <c r="G92">
        <v>3.7349999999999999</v>
      </c>
      <c r="H92">
        <v>7.8559999999999999</v>
      </c>
      <c r="I92">
        <v>500627.766</v>
      </c>
      <c r="J92">
        <v>19952.208999999999</v>
      </c>
      <c r="K92">
        <v>730.56799999999998</v>
      </c>
      <c r="L92">
        <v>159.44</v>
      </c>
      <c r="M92">
        <v>152.05500000000001</v>
      </c>
      <c r="N92">
        <v>486</v>
      </c>
      <c r="O92">
        <v>753</v>
      </c>
      <c r="P92">
        <v>1</v>
      </c>
      <c r="Q92">
        <v>15107.8</v>
      </c>
      <c r="R92">
        <v>3924.6</v>
      </c>
      <c r="S92">
        <v>38678.468999999997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5.7649999999999997</v>
      </c>
      <c r="E93">
        <v>0</v>
      </c>
      <c r="F93">
        <v>2</v>
      </c>
      <c r="G93">
        <v>3.7349999999999999</v>
      </c>
      <c r="H93">
        <v>7.8559999999999999</v>
      </c>
      <c r="I93">
        <v>500627.766</v>
      </c>
      <c r="J93">
        <v>19952.208999999999</v>
      </c>
      <c r="K93">
        <v>723.64499999999998</v>
      </c>
      <c r="L93">
        <v>159.44</v>
      </c>
      <c r="M93">
        <v>152.05500000000001</v>
      </c>
      <c r="N93">
        <v>486</v>
      </c>
      <c r="O93">
        <v>753</v>
      </c>
      <c r="P93">
        <v>1</v>
      </c>
      <c r="Q93">
        <v>15382.5</v>
      </c>
      <c r="R93">
        <v>4254.8</v>
      </c>
      <c r="S93">
        <v>38678.468999999997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5.7649999999999997</v>
      </c>
      <c r="E94">
        <v>0</v>
      </c>
      <c r="F94">
        <v>2</v>
      </c>
      <c r="G94">
        <v>3.7349999999999999</v>
      </c>
      <c r="H94">
        <v>7.8559999999999999</v>
      </c>
      <c r="I94">
        <v>500627.766</v>
      </c>
      <c r="J94">
        <v>19952.208999999999</v>
      </c>
      <c r="K94">
        <v>716.62800000000004</v>
      </c>
      <c r="L94">
        <v>159.44</v>
      </c>
      <c r="M94">
        <v>152.05500000000001</v>
      </c>
      <c r="N94">
        <v>486</v>
      </c>
      <c r="O94">
        <v>753</v>
      </c>
      <c r="P94">
        <v>1</v>
      </c>
      <c r="Q94">
        <v>15664.9</v>
      </c>
      <c r="R94">
        <v>4588.2</v>
      </c>
      <c r="S94">
        <v>38678.468999999997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5.7649999999999997</v>
      </c>
      <c r="E95">
        <v>0</v>
      </c>
      <c r="F95">
        <v>2</v>
      </c>
      <c r="G95">
        <v>3.7349999999999999</v>
      </c>
      <c r="H95">
        <v>7.8559999999999999</v>
      </c>
      <c r="I95">
        <v>500627.766</v>
      </c>
      <c r="J95">
        <v>19952.208999999999</v>
      </c>
      <c r="K95">
        <v>713.45899999999995</v>
      </c>
      <c r="L95">
        <v>159.44</v>
      </c>
      <c r="M95">
        <v>152.05500000000001</v>
      </c>
      <c r="N95">
        <v>486</v>
      </c>
      <c r="O95">
        <v>753</v>
      </c>
      <c r="P95">
        <v>1</v>
      </c>
      <c r="Q95">
        <v>15910.8</v>
      </c>
      <c r="R95">
        <v>4906.8</v>
      </c>
      <c r="S95">
        <v>38678.468999999997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5.7649999999999997</v>
      </c>
      <c r="E96">
        <v>0</v>
      </c>
      <c r="F96">
        <v>2</v>
      </c>
      <c r="G96">
        <v>3.7349999999999999</v>
      </c>
      <c r="H96">
        <v>7.8559999999999999</v>
      </c>
      <c r="I96">
        <v>500627.766</v>
      </c>
      <c r="J96">
        <v>19952.208999999999</v>
      </c>
      <c r="K96">
        <v>705.40099999999995</v>
      </c>
      <c r="L96">
        <v>159.44</v>
      </c>
      <c r="M96">
        <v>152.05500000000001</v>
      </c>
      <c r="N96">
        <v>486</v>
      </c>
      <c r="O96">
        <v>753</v>
      </c>
      <c r="P96">
        <v>1</v>
      </c>
      <c r="Q96">
        <v>16235.8</v>
      </c>
      <c r="R96">
        <v>5257.2</v>
      </c>
      <c r="S96">
        <v>38678.468999999997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5.7649999999999997</v>
      </c>
      <c r="E97">
        <v>0</v>
      </c>
      <c r="F97">
        <v>2</v>
      </c>
      <c r="G97">
        <v>3.7349999999999999</v>
      </c>
      <c r="H97">
        <v>7.8559999999999999</v>
      </c>
      <c r="I97">
        <v>500627.766</v>
      </c>
      <c r="J97">
        <v>19952.208999999999</v>
      </c>
      <c r="K97">
        <v>696.18899999999996</v>
      </c>
      <c r="L97">
        <v>159.44</v>
      </c>
      <c r="M97">
        <v>152.05500000000001</v>
      </c>
      <c r="N97">
        <v>486</v>
      </c>
      <c r="O97">
        <v>753</v>
      </c>
      <c r="P97">
        <v>1</v>
      </c>
      <c r="Q97">
        <v>16557.400000000001</v>
      </c>
      <c r="R97">
        <v>5606.4</v>
      </c>
      <c r="S97">
        <v>38678.468999999997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5.7649999999999997</v>
      </c>
      <c r="E98">
        <v>0</v>
      </c>
      <c r="F98">
        <v>2</v>
      </c>
      <c r="G98">
        <v>3.7349999999999999</v>
      </c>
      <c r="H98">
        <v>7.8559999999999999</v>
      </c>
      <c r="I98">
        <v>500627.766</v>
      </c>
      <c r="J98">
        <v>19952.208999999999</v>
      </c>
      <c r="K98">
        <v>686.74900000000002</v>
      </c>
      <c r="L98">
        <v>159.44</v>
      </c>
      <c r="M98">
        <v>152.05500000000001</v>
      </c>
      <c r="N98">
        <v>486</v>
      </c>
      <c r="O98">
        <v>753</v>
      </c>
      <c r="P98">
        <v>1</v>
      </c>
      <c r="Q98">
        <v>16860.400000000001</v>
      </c>
      <c r="R98">
        <v>5947.9</v>
      </c>
      <c r="S98">
        <v>38678.468999999997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5.7649999999999997</v>
      </c>
      <c r="E99">
        <v>0</v>
      </c>
      <c r="F99">
        <v>2</v>
      </c>
      <c r="G99">
        <v>3.7349999999999999</v>
      </c>
      <c r="H99">
        <v>7.8559999999999999</v>
      </c>
      <c r="I99">
        <v>500627.766</v>
      </c>
      <c r="J99">
        <v>19952.208999999999</v>
      </c>
      <c r="K99">
        <v>684.43499999999995</v>
      </c>
      <c r="L99">
        <v>159.44</v>
      </c>
      <c r="M99">
        <v>152.05500000000001</v>
      </c>
      <c r="N99">
        <v>486</v>
      </c>
      <c r="O99">
        <v>753</v>
      </c>
      <c r="P99">
        <v>1</v>
      </c>
      <c r="Q99">
        <v>16994.400000000001</v>
      </c>
      <c r="R99">
        <v>6221.5</v>
      </c>
      <c r="S99">
        <v>38678.468999999997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5.7649999999999997</v>
      </c>
      <c r="E100">
        <v>0</v>
      </c>
      <c r="F100">
        <v>2</v>
      </c>
      <c r="G100">
        <v>3.7349999999999999</v>
      </c>
      <c r="H100">
        <v>7.8559999999999999</v>
      </c>
      <c r="I100">
        <v>500627.766</v>
      </c>
      <c r="J100">
        <v>19952.208999999999</v>
      </c>
      <c r="K100">
        <v>679.80600000000004</v>
      </c>
      <c r="L100">
        <v>159.44</v>
      </c>
      <c r="M100">
        <v>152.05500000000001</v>
      </c>
      <c r="N100">
        <v>486</v>
      </c>
      <c r="O100">
        <v>753</v>
      </c>
      <c r="P100">
        <v>1</v>
      </c>
      <c r="Q100">
        <v>17234.099999999999</v>
      </c>
      <c r="R100">
        <v>6537.7</v>
      </c>
      <c r="S100">
        <v>38678.468999999997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5.7649999999999997</v>
      </c>
      <c r="E101">
        <v>0</v>
      </c>
      <c r="F101">
        <v>2</v>
      </c>
      <c r="G101">
        <v>3.7349999999999999</v>
      </c>
      <c r="H101">
        <v>7.8559999999999999</v>
      </c>
      <c r="I101">
        <v>500627.766</v>
      </c>
      <c r="J101">
        <v>19952.208999999999</v>
      </c>
      <c r="K101">
        <v>673.67499999999995</v>
      </c>
      <c r="L101">
        <v>159.44</v>
      </c>
      <c r="M101">
        <v>152.05500000000001</v>
      </c>
      <c r="N101">
        <v>486</v>
      </c>
      <c r="O101">
        <v>753</v>
      </c>
      <c r="P101">
        <v>1</v>
      </c>
      <c r="Q101">
        <v>17482</v>
      </c>
      <c r="R101">
        <v>6857.1</v>
      </c>
      <c r="S101">
        <v>38678.468999999997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5.7649999999999997</v>
      </c>
      <c r="E102">
        <v>0</v>
      </c>
      <c r="F102">
        <v>2</v>
      </c>
      <c r="G102">
        <v>3.7349999999999999</v>
      </c>
      <c r="H102">
        <v>7.8559999999999999</v>
      </c>
      <c r="I102">
        <v>500627.766</v>
      </c>
      <c r="J102">
        <v>19952.208999999999</v>
      </c>
      <c r="K102">
        <v>668.39400000000001</v>
      </c>
      <c r="L102">
        <v>159.44</v>
      </c>
      <c r="M102">
        <v>152.05500000000001</v>
      </c>
      <c r="N102">
        <v>486</v>
      </c>
      <c r="O102">
        <v>753</v>
      </c>
      <c r="P102">
        <v>1</v>
      </c>
      <c r="Q102">
        <v>17713.2</v>
      </c>
      <c r="R102">
        <v>7169.8</v>
      </c>
      <c r="S102">
        <v>38678.468999999997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5.7649999999999997</v>
      </c>
      <c r="E103">
        <v>0</v>
      </c>
      <c r="F103">
        <v>2</v>
      </c>
      <c r="G103">
        <v>3.7349999999999999</v>
      </c>
      <c r="H103">
        <v>7.8559999999999999</v>
      </c>
      <c r="I103">
        <v>500627.766</v>
      </c>
      <c r="J103">
        <v>19952.208999999999</v>
      </c>
      <c r="K103">
        <v>661.71699999999998</v>
      </c>
      <c r="L103">
        <v>159.44</v>
      </c>
      <c r="M103">
        <v>152.05500000000001</v>
      </c>
      <c r="N103">
        <v>486</v>
      </c>
      <c r="O103">
        <v>753</v>
      </c>
      <c r="P103">
        <v>1</v>
      </c>
      <c r="Q103">
        <v>17969.2</v>
      </c>
      <c r="R103">
        <v>7492.5</v>
      </c>
      <c r="S103">
        <v>38678.468999999997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5.7649999999999997</v>
      </c>
      <c r="E104">
        <v>0</v>
      </c>
      <c r="F104">
        <v>2</v>
      </c>
      <c r="G104">
        <v>3.7349999999999999</v>
      </c>
      <c r="H104">
        <v>7.8559999999999999</v>
      </c>
      <c r="I104">
        <v>500627.766</v>
      </c>
      <c r="J104">
        <v>19952.208999999999</v>
      </c>
      <c r="K104">
        <v>671.13199999999995</v>
      </c>
      <c r="L104">
        <v>159.44</v>
      </c>
      <c r="M104">
        <v>152.05500000000001</v>
      </c>
      <c r="N104">
        <v>486</v>
      </c>
      <c r="O104">
        <v>753</v>
      </c>
      <c r="P104">
        <v>1</v>
      </c>
      <c r="Q104">
        <v>18184.7</v>
      </c>
      <c r="R104">
        <v>7798.9</v>
      </c>
      <c r="S104">
        <v>38678.468999999997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5.6210000000000004</v>
      </c>
      <c r="E105">
        <v>0</v>
      </c>
      <c r="F105">
        <v>2</v>
      </c>
      <c r="G105">
        <v>3.7349999999999999</v>
      </c>
      <c r="H105">
        <v>7.8559999999999999</v>
      </c>
      <c r="I105">
        <v>500627.766</v>
      </c>
      <c r="J105">
        <v>19952.208999999999</v>
      </c>
      <c r="K105">
        <v>673.779</v>
      </c>
      <c r="L105">
        <v>159.59800000000001</v>
      </c>
      <c r="M105">
        <v>152.05500000000001</v>
      </c>
      <c r="N105">
        <v>486</v>
      </c>
      <c r="O105">
        <v>753</v>
      </c>
      <c r="P105">
        <v>1</v>
      </c>
      <c r="Q105">
        <v>18354</v>
      </c>
      <c r="R105">
        <v>8086.7</v>
      </c>
      <c r="S105">
        <v>38678.468999999997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5.5220000000000002</v>
      </c>
      <c r="E106">
        <v>0</v>
      </c>
      <c r="F106">
        <v>2</v>
      </c>
      <c r="G106">
        <v>3.7349999999999999</v>
      </c>
      <c r="H106">
        <v>7.8559999999999999</v>
      </c>
      <c r="I106">
        <v>500627.766</v>
      </c>
      <c r="J106">
        <v>19952.208999999999</v>
      </c>
      <c r="K106">
        <v>682.86300000000006</v>
      </c>
      <c r="L106">
        <v>161.578</v>
      </c>
      <c r="M106">
        <v>152.05500000000001</v>
      </c>
      <c r="N106">
        <v>486</v>
      </c>
      <c r="O106">
        <v>753</v>
      </c>
      <c r="P106">
        <v>1</v>
      </c>
      <c r="Q106">
        <v>18429.3</v>
      </c>
      <c r="R106">
        <v>8284.4</v>
      </c>
      <c r="S106">
        <v>38678.468999999997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5.3579999999999997</v>
      </c>
      <c r="E107">
        <v>0</v>
      </c>
      <c r="F107">
        <v>2</v>
      </c>
      <c r="G107">
        <v>3.7349999999999999</v>
      </c>
      <c r="H107">
        <v>7.8559999999999999</v>
      </c>
      <c r="I107">
        <v>500627.766</v>
      </c>
      <c r="J107">
        <v>19952.208999999999</v>
      </c>
      <c r="K107">
        <v>705.84400000000005</v>
      </c>
      <c r="L107">
        <v>164.38200000000001</v>
      </c>
      <c r="M107">
        <v>152.05500000000001</v>
      </c>
      <c r="N107">
        <v>486</v>
      </c>
      <c r="O107">
        <v>753</v>
      </c>
      <c r="P107">
        <v>1</v>
      </c>
      <c r="Q107">
        <v>18602.400000000001</v>
      </c>
      <c r="R107">
        <v>8511.2000000000007</v>
      </c>
      <c r="S107">
        <v>38678.468999999997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5.1849999999999996</v>
      </c>
      <c r="E108">
        <v>0</v>
      </c>
      <c r="F108">
        <v>2</v>
      </c>
      <c r="G108">
        <v>3.7349999999999999</v>
      </c>
      <c r="H108">
        <v>7.8559999999999999</v>
      </c>
      <c r="I108">
        <v>500627.766</v>
      </c>
      <c r="J108">
        <v>19952.208999999999</v>
      </c>
      <c r="K108">
        <v>700.67600000000004</v>
      </c>
      <c r="L108">
        <v>164.38200000000001</v>
      </c>
      <c r="M108">
        <v>152.05500000000001</v>
      </c>
      <c r="N108">
        <v>486</v>
      </c>
      <c r="O108">
        <v>753</v>
      </c>
      <c r="P108">
        <v>1</v>
      </c>
      <c r="Q108">
        <v>18874</v>
      </c>
      <c r="R108">
        <v>8828.4</v>
      </c>
      <c r="S108">
        <v>38678.468999999997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5.0330000000000004</v>
      </c>
      <c r="E109">
        <v>0</v>
      </c>
      <c r="F109">
        <v>2</v>
      </c>
      <c r="G109">
        <v>3.7349999999999999</v>
      </c>
      <c r="H109">
        <v>7.8559999999999999</v>
      </c>
      <c r="I109">
        <v>500627.766</v>
      </c>
      <c r="J109">
        <v>19952.208999999999</v>
      </c>
      <c r="K109">
        <v>695.774</v>
      </c>
      <c r="L109">
        <v>164.38200000000001</v>
      </c>
      <c r="M109">
        <v>152.05500000000001</v>
      </c>
      <c r="N109">
        <v>486</v>
      </c>
      <c r="O109">
        <v>753</v>
      </c>
      <c r="P109">
        <v>1</v>
      </c>
      <c r="Q109">
        <v>19099.8</v>
      </c>
      <c r="R109">
        <v>9092.7999999999993</v>
      </c>
      <c r="S109">
        <v>38678.468999999997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4.8929999999999998</v>
      </c>
      <c r="E110">
        <v>0</v>
      </c>
      <c r="F110">
        <v>2</v>
      </c>
      <c r="G110">
        <v>3.7349999999999999</v>
      </c>
      <c r="H110">
        <v>7.8559999999999999</v>
      </c>
      <c r="I110">
        <v>500627.766</v>
      </c>
      <c r="J110">
        <v>19952.208999999999</v>
      </c>
      <c r="K110">
        <v>686.96500000000003</v>
      </c>
      <c r="L110">
        <v>164.38200000000001</v>
      </c>
      <c r="M110">
        <v>152.05500000000001</v>
      </c>
      <c r="N110">
        <v>486</v>
      </c>
      <c r="O110">
        <v>753</v>
      </c>
      <c r="P110">
        <v>1</v>
      </c>
      <c r="Q110">
        <v>19385.400000000001</v>
      </c>
      <c r="R110">
        <v>9411.4</v>
      </c>
      <c r="S110">
        <v>38678.468999999997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4.75</v>
      </c>
      <c r="E111">
        <v>0</v>
      </c>
      <c r="F111">
        <v>2</v>
      </c>
      <c r="G111">
        <v>3.7349999999999999</v>
      </c>
      <c r="H111">
        <v>7.8559999999999999</v>
      </c>
      <c r="I111">
        <v>500627.766</v>
      </c>
      <c r="J111">
        <v>19952.208999999999</v>
      </c>
      <c r="K111">
        <v>680.51499999999999</v>
      </c>
      <c r="L111">
        <v>164.38200000000001</v>
      </c>
      <c r="M111">
        <v>152.05500000000001</v>
      </c>
      <c r="N111">
        <v>486</v>
      </c>
      <c r="O111">
        <v>753</v>
      </c>
      <c r="P111">
        <v>1</v>
      </c>
      <c r="Q111">
        <v>19615.2</v>
      </c>
      <c r="R111">
        <v>9669.2000000000007</v>
      </c>
      <c r="S111">
        <v>38678.468999999997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4.66</v>
      </c>
      <c r="E112">
        <v>0</v>
      </c>
      <c r="F112">
        <v>2</v>
      </c>
      <c r="G112">
        <v>3.7349999999999999</v>
      </c>
      <c r="H112">
        <v>7.8559999999999999</v>
      </c>
      <c r="I112">
        <v>500627.766</v>
      </c>
      <c r="J112">
        <v>19952.208999999999</v>
      </c>
      <c r="K112">
        <v>679.36900000000003</v>
      </c>
      <c r="L112">
        <v>164.38200000000001</v>
      </c>
      <c r="M112">
        <v>152.05500000000001</v>
      </c>
      <c r="N112">
        <v>486</v>
      </c>
      <c r="O112">
        <v>753</v>
      </c>
      <c r="P112">
        <v>1</v>
      </c>
      <c r="Q112">
        <v>19687.900000000001</v>
      </c>
      <c r="R112">
        <v>9765.7000000000007</v>
      </c>
      <c r="S112">
        <v>38678.468999999997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4.6219999999999999</v>
      </c>
      <c r="E113">
        <v>0</v>
      </c>
      <c r="F113">
        <v>2</v>
      </c>
      <c r="G113">
        <v>3.7349999999999999</v>
      </c>
      <c r="H113">
        <v>7.8559999999999999</v>
      </c>
      <c r="I113">
        <v>500627.766</v>
      </c>
      <c r="J113">
        <v>19952.208999999999</v>
      </c>
      <c r="K113">
        <v>723.48</v>
      </c>
      <c r="L113">
        <v>164.38200000000001</v>
      </c>
      <c r="M113">
        <v>152.05500000000001</v>
      </c>
      <c r="N113">
        <v>486</v>
      </c>
      <c r="O113">
        <v>753</v>
      </c>
      <c r="P113">
        <v>1</v>
      </c>
      <c r="Q113">
        <v>19714.7</v>
      </c>
      <c r="R113">
        <v>9812.7000000000007</v>
      </c>
      <c r="S113">
        <v>38678.468999999997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4.5369999999999999</v>
      </c>
      <c r="E114">
        <v>0</v>
      </c>
      <c r="F114">
        <v>2</v>
      </c>
      <c r="G114">
        <v>3.7349999999999999</v>
      </c>
      <c r="H114">
        <v>7.8559999999999999</v>
      </c>
      <c r="I114">
        <v>500627.766</v>
      </c>
      <c r="J114">
        <v>19952.208999999999</v>
      </c>
      <c r="K114">
        <v>797.072</v>
      </c>
      <c r="L114">
        <v>164.38200000000001</v>
      </c>
      <c r="M114">
        <v>152.05500000000001</v>
      </c>
      <c r="N114">
        <v>486</v>
      </c>
      <c r="O114">
        <v>753</v>
      </c>
      <c r="P114">
        <v>1</v>
      </c>
      <c r="Q114">
        <v>19787.7</v>
      </c>
      <c r="R114">
        <v>9885.7000000000007</v>
      </c>
      <c r="S114">
        <v>38678.468999999997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4.4269999999999996</v>
      </c>
      <c r="E115">
        <v>0</v>
      </c>
      <c r="F115">
        <v>2</v>
      </c>
      <c r="G115">
        <v>3.7349999999999999</v>
      </c>
      <c r="H115">
        <v>7.8559999999999999</v>
      </c>
      <c r="I115">
        <v>500627.766</v>
      </c>
      <c r="J115">
        <v>19952.208999999999</v>
      </c>
      <c r="K115">
        <v>794.97400000000005</v>
      </c>
      <c r="L115">
        <v>164.38200000000001</v>
      </c>
      <c r="M115">
        <v>152.05500000000001</v>
      </c>
      <c r="N115">
        <v>486</v>
      </c>
      <c r="O115">
        <v>753</v>
      </c>
      <c r="P115">
        <v>1</v>
      </c>
      <c r="Q115">
        <v>19951.7</v>
      </c>
      <c r="R115">
        <v>10049.700000000001</v>
      </c>
      <c r="S115">
        <v>38678.468999999997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4.4269999999999996</v>
      </c>
      <c r="E116">
        <v>0</v>
      </c>
      <c r="F116">
        <v>2</v>
      </c>
      <c r="G116">
        <v>3.7349999999999999</v>
      </c>
      <c r="H116">
        <v>7.8559999999999999</v>
      </c>
      <c r="I116">
        <v>500627.766</v>
      </c>
      <c r="J116">
        <v>19952.208999999999</v>
      </c>
      <c r="K116">
        <v>786.09400000000005</v>
      </c>
      <c r="L116">
        <v>164.38200000000001</v>
      </c>
      <c r="M116">
        <v>152.05500000000001</v>
      </c>
      <c r="N116">
        <v>486</v>
      </c>
      <c r="O116">
        <v>753</v>
      </c>
      <c r="P116">
        <v>1</v>
      </c>
      <c r="Q116">
        <v>20065</v>
      </c>
      <c r="R116">
        <v>10049.700000000001</v>
      </c>
      <c r="S116">
        <v>38678.468999999997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8E64-ED2D-463C-BED8-269414B0B338}">
  <dimension ref="A2:E116"/>
  <sheetViews>
    <sheetView workbookViewId="0">
      <selection activeCell="H32" sqref="H32"/>
    </sheetView>
  </sheetViews>
  <sheetFormatPr defaultRowHeight="15" x14ac:dyDescent="0.25"/>
  <cols>
    <col min="1" max="1" width="22.42578125" customWidth="1"/>
  </cols>
  <sheetData>
    <row r="2" spans="1:5" x14ac:dyDescent="0.25">
      <c r="B2" t="s">
        <v>39</v>
      </c>
      <c r="C2" t="s">
        <v>40</v>
      </c>
      <c r="D2" t="s">
        <v>41</v>
      </c>
      <c r="E2">
        <v>16</v>
      </c>
    </row>
    <row r="3" spans="1:5" x14ac:dyDescent="0.25">
      <c r="A3" t="s">
        <v>2</v>
      </c>
    </row>
    <row r="4" spans="1:5" x14ac:dyDescent="0.25">
      <c r="A4" t="s">
        <v>22</v>
      </c>
    </row>
    <row r="5" spans="1:5" x14ac:dyDescent="0.25">
      <c r="A5" s="1">
        <v>36091</v>
      </c>
    </row>
    <row r="6" spans="1:5" x14ac:dyDescent="0.25">
      <c r="A6" s="1">
        <v>36092</v>
      </c>
    </row>
    <row r="7" spans="1:5" x14ac:dyDescent="0.25">
      <c r="A7" s="1">
        <v>36093</v>
      </c>
    </row>
    <row r="8" spans="1:5" x14ac:dyDescent="0.25">
      <c r="A8" s="1">
        <v>36094</v>
      </c>
    </row>
    <row r="9" spans="1:5" x14ac:dyDescent="0.25">
      <c r="A9" s="1">
        <v>36095</v>
      </c>
    </row>
    <row r="10" spans="1:5" x14ac:dyDescent="0.25">
      <c r="A10" s="1">
        <v>36096</v>
      </c>
      <c r="B10">
        <f>AVERAGE('D2'!E5:E10)</f>
        <v>0</v>
      </c>
      <c r="C10">
        <f>AVERAGE('D4'!E5:E10)</f>
        <v>0</v>
      </c>
      <c r="D10">
        <f>AVERAGE('D8'!E5:E10)</f>
        <v>0</v>
      </c>
      <c r="E10">
        <f>AVERAGE('D16'!E5:E10)</f>
        <v>0</v>
      </c>
    </row>
    <row r="11" spans="1:5" x14ac:dyDescent="0.25">
      <c r="A11" s="1">
        <v>36097</v>
      </c>
      <c r="B11">
        <f>AVERAGE('D2'!E6:E11)</f>
        <v>0</v>
      </c>
      <c r="C11">
        <f>AVERAGE('D4'!E6:E11)</f>
        <v>0</v>
      </c>
      <c r="D11">
        <f>AVERAGE('D8'!E6:E11)</f>
        <v>0</v>
      </c>
      <c r="E11">
        <f>AVERAGE('D16'!E6:E11)</f>
        <v>0</v>
      </c>
    </row>
    <row r="12" spans="1:5" x14ac:dyDescent="0.25">
      <c r="A12" s="1">
        <v>36098</v>
      </c>
      <c r="B12">
        <f>AVERAGE('D2'!E7:E12)</f>
        <v>0</v>
      </c>
      <c r="C12">
        <f>AVERAGE('D4'!E7:E12)</f>
        <v>0</v>
      </c>
      <c r="D12">
        <f>AVERAGE('D8'!E7:E12)</f>
        <v>0</v>
      </c>
      <c r="E12">
        <f>AVERAGE('D16'!E7:E12)</f>
        <v>0</v>
      </c>
    </row>
    <row r="13" spans="1:5" x14ac:dyDescent="0.25">
      <c r="A13" s="1">
        <v>36099</v>
      </c>
      <c r="B13">
        <f>AVERAGE('D2'!E8:E13)</f>
        <v>0</v>
      </c>
      <c r="C13">
        <f>AVERAGE('D4'!E8:E13)</f>
        <v>0</v>
      </c>
      <c r="D13">
        <f>AVERAGE('D8'!E8:E13)</f>
        <v>0</v>
      </c>
      <c r="E13">
        <f>AVERAGE('D16'!E8:E13)</f>
        <v>0</v>
      </c>
    </row>
    <row r="14" spans="1:5" x14ac:dyDescent="0.25">
      <c r="A14" s="1">
        <v>36100</v>
      </c>
      <c r="B14">
        <f>AVERAGE('D2'!E9:E14)</f>
        <v>0</v>
      </c>
      <c r="C14">
        <f>AVERAGE('D4'!E9:E14)</f>
        <v>0</v>
      </c>
      <c r="D14">
        <f>AVERAGE('D8'!E9:E14)</f>
        <v>0</v>
      </c>
      <c r="E14">
        <f>AVERAGE('D16'!E9:E14)</f>
        <v>0</v>
      </c>
    </row>
    <row r="15" spans="1:5" x14ac:dyDescent="0.25">
      <c r="A15" s="1">
        <v>36101</v>
      </c>
      <c r="B15">
        <f>AVERAGE('D2'!E10:E15)</f>
        <v>0</v>
      </c>
      <c r="C15">
        <f>AVERAGE('D4'!E10:E15)</f>
        <v>0</v>
      </c>
      <c r="D15">
        <f>AVERAGE('D8'!E10:E15)</f>
        <v>0</v>
      </c>
      <c r="E15">
        <f>AVERAGE('D16'!E10:E15)</f>
        <v>0</v>
      </c>
    </row>
    <row r="16" spans="1:5" x14ac:dyDescent="0.25">
      <c r="A16" s="1">
        <v>36102</v>
      </c>
      <c r="B16">
        <f>AVERAGE('D2'!E11:E16)</f>
        <v>0</v>
      </c>
      <c r="C16">
        <f>AVERAGE('D4'!E11:E16)</f>
        <v>0</v>
      </c>
      <c r="D16">
        <f>AVERAGE('D8'!E11:E16)</f>
        <v>0</v>
      </c>
      <c r="E16">
        <f>AVERAGE('D16'!E11:E16)</f>
        <v>0</v>
      </c>
    </row>
    <row r="17" spans="1:5" x14ac:dyDescent="0.25">
      <c r="A17" s="1">
        <v>36103</v>
      </c>
      <c r="B17">
        <f>AVERAGE('D2'!E12:E17)</f>
        <v>0</v>
      </c>
      <c r="C17">
        <f>AVERAGE('D4'!E12:E17)</f>
        <v>0</v>
      </c>
      <c r="D17">
        <f>AVERAGE('D8'!E12:E17)</f>
        <v>0</v>
      </c>
      <c r="E17">
        <f>AVERAGE('D16'!E12:E17)</f>
        <v>0</v>
      </c>
    </row>
    <row r="18" spans="1:5" x14ac:dyDescent="0.25">
      <c r="A18" s="1">
        <v>36104</v>
      </c>
      <c r="B18">
        <f>AVERAGE('D2'!E13:E18)</f>
        <v>0</v>
      </c>
      <c r="C18">
        <f>AVERAGE('D4'!E13:E18)</f>
        <v>0</v>
      </c>
      <c r="D18">
        <f>AVERAGE('D8'!E13:E18)</f>
        <v>0</v>
      </c>
      <c r="E18">
        <f>AVERAGE('D16'!E13:E18)</f>
        <v>0</v>
      </c>
    </row>
    <row r="19" spans="1:5" x14ac:dyDescent="0.25">
      <c r="A19" s="1">
        <v>36105</v>
      </c>
      <c r="B19">
        <f>AVERAGE('D2'!E14:E19)</f>
        <v>0</v>
      </c>
      <c r="C19">
        <f>AVERAGE('D4'!E14:E19)</f>
        <v>0</v>
      </c>
      <c r="D19">
        <f>AVERAGE('D8'!E14:E19)</f>
        <v>0</v>
      </c>
      <c r="E19">
        <f>AVERAGE('D16'!E14:E19)</f>
        <v>0</v>
      </c>
    </row>
    <row r="20" spans="1:5" x14ac:dyDescent="0.25">
      <c r="A20" s="1">
        <v>36106</v>
      </c>
      <c r="B20">
        <f>AVERAGE('D2'!E15:E20)</f>
        <v>0</v>
      </c>
      <c r="C20">
        <f>AVERAGE('D4'!E15:E20)</f>
        <v>0</v>
      </c>
      <c r="D20">
        <f>AVERAGE('D8'!E15:E20)</f>
        <v>0</v>
      </c>
      <c r="E20">
        <f>AVERAGE('D16'!E15:E20)</f>
        <v>0</v>
      </c>
    </row>
    <row r="21" spans="1:5" x14ac:dyDescent="0.25">
      <c r="A21" s="1">
        <v>36107</v>
      </c>
      <c r="B21">
        <f>AVERAGE('D2'!E16:E21)</f>
        <v>0</v>
      </c>
      <c r="C21">
        <f>AVERAGE('D4'!E16:E21)</f>
        <v>0</v>
      </c>
      <c r="D21">
        <f>AVERAGE('D8'!E16:E21)</f>
        <v>0</v>
      </c>
      <c r="E21">
        <f>AVERAGE('D16'!E16:E21)</f>
        <v>0</v>
      </c>
    </row>
    <row r="22" spans="1:5" x14ac:dyDescent="0.25">
      <c r="A22" s="1">
        <v>36108</v>
      </c>
      <c r="B22">
        <f>AVERAGE('D2'!E17:E22)</f>
        <v>0</v>
      </c>
      <c r="C22">
        <f>AVERAGE('D4'!E17:E22)</f>
        <v>0</v>
      </c>
      <c r="D22">
        <f>AVERAGE('D8'!E17:E22)</f>
        <v>0</v>
      </c>
      <c r="E22">
        <f>AVERAGE('D16'!E17:E22)</f>
        <v>0</v>
      </c>
    </row>
    <row r="23" spans="1:5" x14ac:dyDescent="0.25">
      <c r="A23" s="1">
        <v>36109</v>
      </c>
      <c r="B23">
        <f>AVERAGE('D2'!E18:E23)</f>
        <v>0</v>
      </c>
      <c r="C23">
        <f>AVERAGE('D4'!E18:E23)</f>
        <v>0</v>
      </c>
      <c r="D23">
        <f>AVERAGE('D8'!E18:E23)</f>
        <v>0</v>
      </c>
      <c r="E23">
        <f>AVERAGE('D16'!E18:E23)</f>
        <v>0</v>
      </c>
    </row>
    <row r="24" spans="1:5" x14ac:dyDescent="0.25">
      <c r="A24" s="1">
        <v>36110</v>
      </c>
      <c r="B24">
        <f>AVERAGE('D2'!E19:E24)</f>
        <v>0</v>
      </c>
      <c r="C24">
        <f>AVERAGE('D4'!E19:E24)</f>
        <v>0</v>
      </c>
      <c r="D24">
        <f>AVERAGE('D8'!E19:E24)</f>
        <v>0</v>
      </c>
      <c r="E24">
        <f>AVERAGE('D16'!E19:E24)</f>
        <v>0</v>
      </c>
    </row>
    <row r="25" spans="1:5" x14ac:dyDescent="0.25">
      <c r="A25" s="1">
        <v>36111</v>
      </c>
      <c r="B25">
        <f>AVERAGE('D2'!E20:E25)</f>
        <v>0.33333333333333331</v>
      </c>
      <c r="C25">
        <f>AVERAGE('D4'!E20:E25)</f>
        <v>0.33333333333333331</v>
      </c>
      <c r="D25">
        <f>AVERAGE('D8'!E20:E25)</f>
        <v>0.33333333333333331</v>
      </c>
      <c r="E25">
        <f>AVERAGE('D16'!E20:E25)</f>
        <v>0.33333333333333331</v>
      </c>
    </row>
    <row r="26" spans="1:5" x14ac:dyDescent="0.25">
      <c r="A26" s="1">
        <v>36112</v>
      </c>
      <c r="B26">
        <f>AVERAGE('D2'!E21:E26)</f>
        <v>0.66666666666666663</v>
      </c>
      <c r="C26">
        <f>AVERAGE('D4'!E21:E26)</f>
        <v>0.66666666666666663</v>
      </c>
      <c r="D26">
        <f>AVERAGE('D8'!E21:E26)</f>
        <v>0.66666666666666663</v>
      </c>
      <c r="E26">
        <f>AVERAGE('D16'!E21:E26)</f>
        <v>0.66666666666666663</v>
      </c>
    </row>
    <row r="27" spans="1:5" x14ac:dyDescent="0.25">
      <c r="A27" s="1">
        <v>36113</v>
      </c>
      <c r="B27">
        <f>AVERAGE('D2'!E22:E27)</f>
        <v>1</v>
      </c>
      <c r="C27">
        <f>AVERAGE('D4'!E22:E27)</f>
        <v>1</v>
      </c>
      <c r="D27">
        <f>AVERAGE('D8'!E22:E27)</f>
        <v>1</v>
      </c>
      <c r="E27">
        <f>AVERAGE('D16'!E22:E27)</f>
        <v>1</v>
      </c>
    </row>
    <row r="28" spans="1:5" x14ac:dyDescent="0.25">
      <c r="A28" s="1">
        <v>36114</v>
      </c>
      <c r="B28">
        <f>AVERAGE('D2'!E23:E28)</f>
        <v>1.3333333333333333</v>
      </c>
      <c r="C28">
        <f>AVERAGE('D4'!E23:E28)</f>
        <v>1.3333333333333333</v>
      </c>
      <c r="D28">
        <f>AVERAGE('D8'!E23:E28)</f>
        <v>1.3333333333333333</v>
      </c>
      <c r="E28">
        <f>AVERAGE('D16'!E23:E28)</f>
        <v>1.3333333333333333</v>
      </c>
    </row>
    <row r="29" spans="1:5" x14ac:dyDescent="0.25">
      <c r="A29" s="1">
        <v>36115</v>
      </c>
      <c r="B29">
        <f>AVERAGE('D2'!E24:E29)</f>
        <v>1.8333333333333333</v>
      </c>
      <c r="C29">
        <f>AVERAGE('D4'!E24:E29)</f>
        <v>1.8333333333333333</v>
      </c>
      <c r="D29">
        <f>AVERAGE('D8'!E24:E29)</f>
        <v>1.8333333333333333</v>
      </c>
      <c r="E29">
        <f>AVERAGE('D16'!E24:E29)</f>
        <v>1.6666666666666667</v>
      </c>
    </row>
    <row r="30" spans="1:5" x14ac:dyDescent="0.25">
      <c r="A30" s="1">
        <v>36116</v>
      </c>
      <c r="B30">
        <f>AVERAGE('D2'!E25:E30)</f>
        <v>2.3333333333333335</v>
      </c>
      <c r="C30">
        <f>AVERAGE('D4'!E25:E30)</f>
        <v>2.3333333333333335</v>
      </c>
      <c r="D30">
        <f>AVERAGE('D8'!E25:E30)</f>
        <v>2.3333333333333335</v>
      </c>
      <c r="E30">
        <f>AVERAGE('D16'!E25:E30)</f>
        <v>2</v>
      </c>
    </row>
    <row r="31" spans="1:5" x14ac:dyDescent="0.25">
      <c r="A31" s="1">
        <v>36117</v>
      </c>
      <c r="B31">
        <f>AVERAGE('D2'!E26:E31)</f>
        <v>2.5</v>
      </c>
      <c r="C31">
        <f>AVERAGE('D4'!E26:E31)</f>
        <v>2.5</v>
      </c>
      <c r="D31">
        <f>AVERAGE('D8'!E26:E31)</f>
        <v>2.5</v>
      </c>
      <c r="E31">
        <f>AVERAGE('D16'!E26:E31)</f>
        <v>2</v>
      </c>
    </row>
    <row r="32" spans="1:5" x14ac:dyDescent="0.25">
      <c r="A32" s="1">
        <v>36118</v>
      </c>
      <c r="B32">
        <f>AVERAGE('D2'!E27:E32)</f>
        <v>2.8333333333333335</v>
      </c>
      <c r="C32">
        <f>AVERAGE('D4'!E27:E32)</f>
        <v>2.8333333333333335</v>
      </c>
      <c r="D32">
        <f>AVERAGE('D8'!E27:E32)</f>
        <v>2.6666666666666665</v>
      </c>
      <c r="E32">
        <f>AVERAGE('D16'!E27:E32)</f>
        <v>2</v>
      </c>
    </row>
    <row r="33" spans="1:5" x14ac:dyDescent="0.25">
      <c r="A33" s="1">
        <v>36119</v>
      </c>
      <c r="B33">
        <f>AVERAGE('D2'!E28:E33)</f>
        <v>3.1666666666666665</v>
      </c>
      <c r="C33">
        <f>AVERAGE('D4'!E28:E33)</f>
        <v>3.1666666666666665</v>
      </c>
      <c r="D33">
        <f>AVERAGE('D8'!E28:E33)</f>
        <v>2.8333333333333335</v>
      </c>
      <c r="E33">
        <f>AVERAGE('D16'!E28:E33)</f>
        <v>2</v>
      </c>
    </row>
    <row r="34" spans="1:5" x14ac:dyDescent="0.25">
      <c r="A34" s="1">
        <v>36120</v>
      </c>
      <c r="B34">
        <f>AVERAGE('D2'!E29:E34)</f>
        <v>3.5</v>
      </c>
      <c r="C34">
        <f>AVERAGE('D4'!E29:E34)</f>
        <v>3.5</v>
      </c>
      <c r="D34">
        <f>AVERAGE('D8'!E29:E34)</f>
        <v>3</v>
      </c>
      <c r="E34">
        <f>AVERAGE('D16'!E29:E34)</f>
        <v>2</v>
      </c>
    </row>
    <row r="35" spans="1:5" x14ac:dyDescent="0.25">
      <c r="A35" s="1">
        <v>36121</v>
      </c>
      <c r="B35">
        <f>AVERAGE('D2'!E30:E35)</f>
        <v>3.6666666666666665</v>
      </c>
      <c r="C35">
        <f>AVERAGE('D4'!E30:E35)</f>
        <v>3.6666666666666665</v>
      </c>
      <c r="D35">
        <f>AVERAGE('D8'!E30:E35)</f>
        <v>3</v>
      </c>
      <c r="E35">
        <f>AVERAGE('D16'!E30:E35)</f>
        <v>2</v>
      </c>
    </row>
    <row r="36" spans="1:5" x14ac:dyDescent="0.25">
      <c r="A36" s="1">
        <v>36122</v>
      </c>
      <c r="B36">
        <f>AVERAGE('D2'!E31:E36)</f>
        <v>4</v>
      </c>
      <c r="C36">
        <f>AVERAGE('D4'!E31:E36)</f>
        <v>4</v>
      </c>
      <c r="D36">
        <f>AVERAGE('D8'!E31:E36)</f>
        <v>3</v>
      </c>
      <c r="E36">
        <f>AVERAGE('D16'!E31:E36)</f>
        <v>2</v>
      </c>
    </row>
    <row r="37" spans="1:5" x14ac:dyDescent="0.25">
      <c r="A37" s="1">
        <v>36123</v>
      </c>
      <c r="B37">
        <f>AVERAGE('D2'!E32:E37)</f>
        <v>4.333333333333333</v>
      </c>
      <c r="C37">
        <f>AVERAGE('D4'!E32:E37)</f>
        <v>4.333333333333333</v>
      </c>
      <c r="D37">
        <f>AVERAGE('D8'!E32:E37)</f>
        <v>2.9723333333333333</v>
      </c>
      <c r="E37">
        <f>AVERAGE('D16'!E32:E37)</f>
        <v>1.9504999999999999</v>
      </c>
    </row>
    <row r="38" spans="1:5" x14ac:dyDescent="0.25">
      <c r="A38" s="1">
        <v>36124</v>
      </c>
      <c r="B38">
        <f>AVERAGE('D2'!E33:E38)</f>
        <v>4.5</v>
      </c>
      <c r="C38">
        <f>AVERAGE('D4'!E33:E38)</f>
        <v>4.5</v>
      </c>
      <c r="D38">
        <f>AVERAGE('D8'!E33:E38)</f>
        <v>2.9446666666666665</v>
      </c>
      <c r="E38">
        <f>AVERAGE('D16'!E33:E38)</f>
        <v>1.9009999999999998</v>
      </c>
    </row>
    <row r="39" spans="1:5" x14ac:dyDescent="0.25">
      <c r="A39" s="1">
        <v>36125</v>
      </c>
      <c r="B39">
        <f>AVERAGE('D2'!E34:E39)</f>
        <v>4.666666666666667</v>
      </c>
      <c r="C39">
        <f>AVERAGE('D4'!E34:E39)</f>
        <v>4.666666666666667</v>
      </c>
      <c r="D39">
        <f>AVERAGE('D8'!E34:E39)</f>
        <v>2.9169999999999998</v>
      </c>
      <c r="E39">
        <f>AVERAGE('D16'!E34:E39)</f>
        <v>1.8514999999999999</v>
      </c>
    </row>
    <row r="40" spans="1:5" x14ac:dyDescent="0.25">
      <c r="A40" s="1">
        <v>36126</v>
      </c>
      <c r="B40">
        <f>AVERAGE('D2'!E35:E40)</f>
        <v>5</v>
      </c>
      <c r="C40">
        <f>AVERAGE('D4'!E35:E40)</f>
        <v>4.833333333333333</v>
      </c>
      <c r="D40">
        <f>AVERAGE('D8'!E35:E40)</f>
        <v>2.8893333333333331</v>
      </c>
      <c r="E40">
        <f>AVERAGE('D16'!E35:E40)</f>
        <v>1.8019999999999998</v>
      </c>
    </row>
    <row r="41" spans="1:5" x14ac:dyDescent="0.25">
      <c r="A41" s="1">
        <v>36127</v>
      </c>
      <c r="B41">
        <f>AVERAGE('D2'!E36:E41)</f>
        <v>5.333333333333333</v>
      </c>
      <c r="C41">
        <f>AVERAGE('D4'!E36:E41)</f>
        <v>5</v>
      </c>
      <c r="D41">
        <f>AVERAGE('D8'!E36:E41)</f>
        <v>2.8491666666666666</v>
      </c>
      <c r="E41">
        <f>AVERAGE('D16'!E36:E41)</f>
        <v>1.7525000000000002</v>
      </c>
    </row>
    <row r="42" spans="1:5" x14ac:dyDescent="0.25">
      <c r="A42" s="1">
        <v>36128</v>
      </c>
      <c r="B42">
        <f>AVERAGE('D2'!E37:E42)</f>
        <v>5.5</v>
      </c>
      <c r="C42">
        <f>AVERAGE('D4'!E37:E42)</f>
        <v>5</v>
      </c>
      <c r="D42">
        <f>AVERAGE('D8'!E37:E42)</f>
        <v>2.8089999999999997</v>
      </c>
      <c r="E42">
        <f>AVERAGE('D16'!E37:E42)</f>
        <v>1.7030000000000001</v>
      </c>
    </row>
    <row r="43" spans="1:5" x14ac:dyDescent="0.25">
      <c r="A43" s="1">
        <v>36129</v>
      </c>
      <c r="B43">
        <f>AVERAGE('D2'!E38:E43)</f>
        <v>5.666666666666667</v>
      </c>
      <c r="C43">
        <f>AVERAGE('D4'!E38:E43)</f>
        <v>5</v>
      </c>
      <c r="D43">
        <f>AVERAGE('D8'!E38:E43)</f>
        <v>2.7965</v>
      </c>
      <c r="E43">
        <f>AVERAGE('D16'!E38:E43)</f>
        <v>1.7030000000000001</v>
      </c>
    </row>
    <row r="44" spans="1:5" x14ac:dyDescent="0.25">
      <c r="A44" s="1">
        <v>36130</v>
      </c>
      <c r="B44">
        <f>AVERAGE('D2'!E39:E44)</f>
        <v>5.833333333333333</v>
      </c>
      <c r="C44">
        <f>AVERAGE('D4'!E39:E44)</f>
        <v>5</v>
      </c>
      <c r="D44">
        <f>AVERAGE('D8'!E39:E44)</f>
        <v>2.7613333333333334</v>
      </c>
      <c r="E44">
        <f>AVERAGE('D16'!E39:E44)</f>
        <v>1.6913333333333334</v>
      </c>
    </row>
    <row r="45" spans="1:5" x14ac:dyDescent="0.25">
      <c r="A45" s="1">
        <v>36131</v>
      </c>
      <c r="B45">
        <f>AVERAGE('D2'!E40:E45)</f>
        <v>6</v>
      </c>
      <c r="C45">
        <f>AVERAGE('D4'!E40:E45)</f>
        <v>5</v>
      </c>
      <c r="D45">
        <f>AVERAGE('D8'!E40:E45)</f>
        <v>2.7261666666666673</v>
      </c>
      <c r="E45">
        <f>AVERAGE('D16'!E40:E45)</f>
        <v>1.6796666666666666</v>
      </c>
    </row>
    <row r="46" spans="1:5" x14ac:dyDescent="0.25">
      <c r="A46" s="1">
        <v>36132</v>
      </c>
      <c r="B46">
        <f>AVERAGE('D2'!E41:E46)</f>
        <v>6</v>
      </c>
      <c r="C46">
        <f>AVERAGE('D4'!E41:E46)</f>
        <v>5</v>
      </c>
      <c r="D46">
        <f>AVERAGE('D8'!E41:E46)</f>
        <v>2.6910000000000003</v>
      </c>
      <c r="E46">
        <f>AVERAGE('D16'!E41:E46)</f>
        <v>1.6679999999999999</v>
      </c>
    </row>
    <row r="47" spans="1:5" x14ac:dyDescent="0.25">
      <c r="A47" s="1">
        <v>36133</v>
      </c>
      <c r="B47">
        <f>AVERAGE('D2'!E42:E47)</f>
        <v>6</v>
      </c>
      <c r="C47">
        <f>AVERAGE('D4'!E42:E47)</f>
        <v>5</v>
      </c>
      <c r="D47">
        <f>AVERAGE('D8'!E42:E47)</f>
        <v>2.6683333333333334</v>
      </c>
      <c r="E47">
        <f>AVERAGE('D16'!E42:E47)</f>
        <v>1.6420000000000001</v>
      </c>
    </row>
    <row r="48" spans="1:5" x14ac:dyDescent="0.25">
      <c r="A48" s="1">
        <v>36134</v>
      </c>
      <c r="B48">
        <f>AVERAGE('D2'!E43:E48)</f>
        <v>6</v>
      </c>
      <c r="C48">
        <f>AVERAGE('D4'!E43:E48)</f>
        <v>4.9603333333333337</v>
      </c>
      <c r="D48">
        <f>AVERAGE('D8'!E43:E48)</f>
        <v>2.5956666666666668</v>
      </c>
      <c r="E48">
        <f>AVERAGE('D16'!E43:E48)</f>
        <v>1.5838333333333334</v>
      </c>
    </row>
    <row r="49" spans="1:5" x14ac:dyDescent="0.25">
      <c r="A49" s="1">
        <v>36135</v>
      </c>
      <c r="B49">
        <f>AVERAGE('D2'!E44:E49)</f>
        <v>6</v>
      </c>
      <c r="C49">
        <f>AVERAGE('D4'!E44:E49)</f>
        <v>4.8914999999999997</v>
      </c>
      <c r="D49">
        <f>AVERAGE('D8'!E44:E49)</f>
        <v>2.5175000000000001</v>
      </c>
      <c r="E49">
        <f>AVERAGE('D16'!E44:E49)</f>
        <v>1.5113333333333332</v>
      </c>
    </row>
    <row r="50" spans="1:5" x14ac:dyDescent="0.25">
      <c r="A50" s="1">
        <v>36136</v>
      </c>
      <c r="B50">
        <f>AVERAGE('D2'!E45:E50)</f>
        <v>6</v>
      </c>
      <c r="C50">
        <f>AVERAGE('D4'!E45:E50)</f>
        <v>4.7726666666666668</v>
      </c>
      <c r="D50">
        <f>AVERAGE('D8'!E45:E50)</f>
        <v>2.4136666666666664</v>
      </c>
      <c r="E50">
        <f>AVERAGE('D16'!E45:E50)</f>
        <v>1.405833333333333</v>
      </c>
    </row>
    <row r="51" spans="1:5" x14ac:dyDescent="0.25">
      <c r="A51" s="1">
        <v>36137</v>
      </c>
      <c r="B51">
        <f>AVERAGE('D2'!E46:E51)</f>
        <v>5.95</v>
      </c>
      <c r="C51">
        <f>AVERAGE('D4'!E46:E51)</f>
        <v>4.6059999999999999</v>
      </c>
      <c r="D51">
        <f>AVERAGE('D8'!E46:E51)</f>
        <v>2.2638333333333338</v>
      </c>
      <c r="E51">
        <f>AVERAGE('D16'!E46:E51)</f>
        <v>1.2781666666666667</v>
      </c>
    </row>
    <row r="52" spans="1:5" x14ac:dyDescent="0.25">
      <c r="A52" s="1">
        <v>36138</v>
      </c>
      <c r="B52">
        <f>AVERAGE('D2'!E47:E52)</f>
        <v>5.8500000000000005</v>
      </c>
      <c r="C52">
        <f>AVERAGE('D4'!E47:E52)</f>
        <v>4.3893333333333331</v>
      </c>
      <c r="D52">
        <f>AVERAGE('D8'!E47:E52)</f>
        <v>2.1083333333333334</v>
      </c>
      <c r="E52">
        <f>AVERAGE('D16'!E47:E52)</f>
        <v>1.1283333333333332</v>
      </c>
    </row>
    <row r="53" spans="1:5" x14ac:dyDescent="0.25">
      <c r="A53" s="1">
        <v>36139</v>
      </c>
      <c r="B53">
        <f>AVERAGE('D2'!E48:E53)</f>
        <v>5.7</v>
      </c>
      <c r="C53">
        <f>AVERAGE('D4'!E48:E53)</f>
        <v>4.1226666666666665</v>
      </c>
      <c r="D53">
        <f>AVERAGE('D8'!E48:E53)</f>
        <v>1.9028333333333334</v>
      </c>
      <c r="E53">
        <f>AVERAGE('D16'!E48:E53)</f>
        <v>0.95833333333333337</v>
      </c>
    </row>
    <row r="54" spans="1:5" x14ac:dyDescent="0.25">
      <c r="A54" s="1">
        <v>36140</v>
      </c>
      <c r="B54">
        <f>AVERAGE('D2'!E49:E54)</f>
        <v>5.5333333333333341</v>
      </c>
      <c r="C54">
        <f>AVERAGE('D4'!E49:E54)</f>
        <v>3.8456666666666663</v>
      </c>
      <c r="D54">
        <f>AVERAGE('D8'!E49:E54)</f>
        <v>1.7135</v>
      </c>
      <c r="E54">
        <f>AVERAGE('D16'!E49:E54)</f>
        <v>0.79483333333333339</v>
      </c>
    </row>
    <row r="55" spans="1:5" x14ac:dyDescent="0.25">
      <c r="A55" s="1">
        <v>36141</v>
      </c>
      <c r="B55">
        <f>AVERAGE('D2'!E50:E55)</f>
        <v>5.3166666666666673</v>
      </c>
      <c r="C55">
        <f>AVERAGE('D4'!E50:E55)</f>
        <v>3.5811666666666664</v>
      </c>
      <c r="D55">
        <f>AVERAGE('D8'!E50:E55)</f>
        <v>1.4984999999999999</v>
      </c>
      <c r="E55">
        <f>AVERAGE('D16'!E50:E55)</f>
        <v>0.61083333333333345</v>
      </c>
    </row>
    <row r="56" spans="1:5" x14ac:dyDescent="0.25">
      <c r="A56" s="1">
        <v>36142</v>
      </c>
      <c r="B56">
        <f>AVERAGE('D2'!E51:E56)</f>
        <v>5.0500000000000007</v>
      </c>
      <c r="C56">
        <f>AVERAGE('D4'!E51:E56)</f>
        <v>3.3166666666666664</v>
      </c>
      <c r="D56">
        <f>AVERAGE('D8'!E51:E56)</f>
        <v>1.3080000000000001</v>
      </c>
      <c r="E56">
        <f>AVERAGE('D16'!E51:E56)</f>
        <v>0.44416666666666677</v>
      </c>
    </row>
    <row r="57" spans="1:5" x14ac:dyDescent="0.25">
      <c r="A57" s="1">
        <v>36143</v>
      </c>
      <c r="B57">
        <f>AVERAGE('D2'!E52:E57)</f>
        <v>4.833333333333333</v>
      </c>
      <c r="C57">
        <f>AVERAGE('D4'!E52:E57)</f>
        <v>3.0999999999999996</v>
      </c>
      <c r="D57">
        <f>AVERAGE('D8'!E52:E57)</f>
        <v>1.1635000000000002</v>
      </c>
      <c r="E57">
        <f>AVERAGE('D16'!E52:E57)</f>
        <v>0.29966666666666669</v>
      </c>
    </row>
    <row r="58" spans="1:5" x14ac:dyDescent="0.25">
      <c r="A58" s="1">
        <v>36144</v>
      </c>
      <c r="B58">
        <f>AVERAGE('D2'!E53:E58)</f>
        <v>4.666666666666667</v>
      </c>
      <c r="C58">
        <f>AVERAGE('D4'!E53:E58)</f>
        <v>2.9333333333333331</v>
      </c>
      <c r="D58">
        <f>AVERAGE('D8'!E53:E58)</f>
        <v>1.0246666666666668</v>
      </c>
      <c r="E58">
        <f>AVERAGE('D16'!E53:E58)</f>
        <v>0.17733333333333334</v>
      </c>
    </row>
    <row r="59" spans="1:5" x14ac:dyDescent="0.25">
      <c r="A59" s="1">
        <v>36145</v>
      </c>
      <c r="B59">
        <f>AVERAGE('D2'!E54:E59)</f>
        <v>4.55</v>
      </c>
      <c r="C59">
        <f>AVERAGE('D4'!E54:E59)</f>
        <v>2.8166666666666664</v>
      </c>
      <c r="D59">
        <f>AVERAGE('D8'!E54:E59)</f>
        <v>0.93583333333333352</v>
      </c>
      <c r="E59">
        <f>AVERAGE('D16'!E54:E59)</f>
        <v>8.950000000000001E-2</v>
      </c>
    </row>
    <row r="60" spans="1:5" x14ac:dyDescent="0.25">
      <c r="A60" s="1">
        <v>36146</v>
      </c>
      <c r="B60">
        <f>AVERAGE('D2'!E55:E60)</f>
        <v>4.45</v>
      </c>
      <c r="C60">
        <f>AVERAGE('D4'!E55:E60)</f>
        <v>2.75</v>
      </c>
      <c r="D60">
        <f>AVERAGE('D8'!E55:E60)</f>
        <v>0.88083333333333336</v>
      </c>
      <c r="E60">
        <f>AVERAGE('D16'!E55:E60)</f>
        <v>2.7333333333333334E-2</v>
      </c>
    </row>
    <row r="61" spans="1:5" x14ac:dyDescent="0.25">
      <c r="A61" s="1">
        <v>36147</v>
      </c>
      <c r="B61">
        <f>AVERAGE('D2'!E56:E61)</f>
        <v>4.3999999999999995</v>
      </c>
      <c r="C61">
        <f>AVERAGE('D4'!E56:E61)</f>
        <v>2.6999999999999997</v>
      </c>
      <c r="D61">
        <f>AVERAGE('D8'!E56:E61)</f>
        <v>0.8570000000000001</v>
      </c>
      <c r="E61">
        <f>AVERAGE('D16'!E56:E61)</f>
        <v>0</v>
      </c>
    </row>
    <row r="62" spans="1:5" x14ac:dyDescent="0.25">
      <c r="A62" s="1">
        <v>36148</v>
      </c>
      <c r="B62">
        <f>AVERAGE('D2'!E57:E62)</f>
        <v>4.3999999999999995</v>
      </c>
      <c r="C62">
        <f>AVERAGE('D4'!E57:E62)</f>
        <v>2.6999999999999997</v>
      </c>
      <c r="D62">
        <f>AVERAGE('D8'!E57:E62)</f>
        <v>0.8570000000000001</v>
      </c>
      <c r="E62">
        <f>AVERAGE('D16'!E57:E62)</f>
        <v>0</v>
      </c>
    </row>
    <row r="63" spans="1:5" x14ac:dyDescent="0.25">
      <c r="A63" s="1">
        <v>36149</v>
      </c>
      <c r="B63">
        <f>AVERAGE('D2'!E58:E63)</f>
        <v>4.3999999999999995</v>
      </c>
      <c r="C63">
        <f>AVERAGE('D4'!E58:E63)</f>
        <v>2.6999999999999997</v>
      </c>
      <c r="D63">
        <f>AVERAGE('D8'!E58:E63)</f>
        <v>0.8570000000000001</v>
      </c>
      <c r="E63">
        <f>AVERAGE('D16'!E58:E63)</f>
        <v>0</v>
      </c>
    </row>
    <row r="64" spans="1:5" x14ac:dyDescent="0.25">
      <c r="A64" s="1">
        <v>36150</v>
      </c>
      <c r="B64">
        <f>AVERAGE('D2'!E59:E64)</f>
        <v>4.3999999999999995</v>
      </c>
      <c r="C64">
        <f>AVERAGE('D4'!E59:E64)</f>
        <v>2.6999999999999997</v>
      </c>
      <c r="D64">
        <f>AVERAGE('D8'!E59:E64)</f>
        <v>0.8570000000000001</v>
      </c>
      <c r="E64">
        <f>AVERAGE('D16'!E59:E64)</f>
        <v>0</v>
      </c>
    </row>
    <row r="65" spans="1:5" x14ac:dyDescent="0.25">
      <c r="A65" s="1">
        <v>36151</v>
      </c>
      <c r="B65">
        <f>AVERAGE('D2'!E60:E65)</f>
        <v>4.3999999999999995</v>
      </c>
      <c r="C65">
        <f>AVERAGE('D4'!E60:E65)</f>
        <v>2.6999999999999997</v>
      </c>
      <c r="D65">
        <f>AVERAGE('D8'!E60:E65)</f>
        <v>0.8570000000000001</v>
      </c>
      <c r="E65">
        <f>AVERAGE('D16'!E60:E65)</f>
        <v>0</v>
      </c>
    </row>
    <row r="66" spans="1:5" x14ac:dyDescent="0.25">
      <c r="A66" s="1">
        <v>36152</v>
      </c>
      <c r="B66">
        <f>AVERAGE('D2'!E61:E66)</f>
        <v>4.3999999999999995</v>
      </c>
      <c r="C66">
        <f>AVERAGE('D4'!E61:E66)</f>
        <v>2.6999999999999997</v>
      </c>
      <c r="D66">
        <f>AVERAGE('D8'!E61:E66)</f>
        <v>0.8570000000000001</v>
      </c>
      <c r="E66">
        <f>AVERAGE('D16'!E61:E66)</f>
        <v>0</v>
      </c>
    </row>
    <row r="67" spans="1:5" x14ac:dyDescent="0.25">
      <c r="A67" s="1">
        <v>36153</v>
      </c>
      <c r="B67">
        <f>AVERAGE('D2'!E62:E67)</f>
        <v>4.3999999999999995</v>
      </c>
      <c r="C67">
        <f>AVERAGE('D4'!E62:E67)</f>
        <v>2.6999999999999997</v>
      </c>
      <c r="D67">
        <f>AVERAGE('D8'!E62:E67)</f>
        <v>0.8570000000000001</v>
      </c>
      <c r="E67">
        <f>AVERAGE('D16'!E62:E67)</f>
        <v>0</v>
      </c>
    </row>
    <row r="68" spans="1:5" x14ac:dyDescent="0.25">
      <c r="A68" s="1">
        <v>36154</v>
      </c>
      <c r="B68">
        <f>AVERAGE('D2'!E63:E68)</f>
        <v>4.3999999999999995</v>
      </c>
      <c r="C68">
        <f>AVERAGE('D4'!E63:E68)</f>
        <v>2.6999999999999997</v>
      </c>
      <c r="D68">
        <f>AVERAGE('D8'!E63:E68)</f>
        <v>0.8570000000000001</v>
      </c>
      <c r="E68">
        <f>AVERAGE('D16'!E63:E68)</f>
        <v>0</v>
      </c>
    </row>
    <row r="69" spans="1:5" x14ac:dyDescent="0.25">
      <c r="A69" s="1">
        <v>36155</v>
      </c>
      <c r="B69">
        <f>AVERAGE('D2'!E64:E69)</f>
        <v>4.3999999999999995</v>
      </c>
      <c r="C69">
        <f>AVERAGE('D4'!E64:E69)</f>
        <v>2.6999999999999997</v>
      </c>
      <c r="D69">
        <f>AVERAGE('D8'!E64:E69)</f>
        <v>0.8570000000000001</v>
      </c>
      <c r="E69">
        <f>AVERAGE('D16'!E64:E69)</f>
        <v>0</v>
      </c>
    </row>
    <row r="70" spans="1:5" x14ac:dyDescent="0.25">
      <c r="A70" s="1">
        <v>36156</v>
      </c>
      <c r="B70">
        <f>AVERAGE('D2'!E65:E70)</f>
        <v>4.3999999999999995</v>
      </c>
      <c r="C70">
        <f>AVERAGE('D4'!E65:E70)</f>
        <v>2.6999999999999997</v>
      </c>
      <c r="D70">
        <f>AVERAGE('D8'!E65:E70)</f>
        <v>0.8570000000000001</v>
      </c>
      <c r="E70">
        <f>AVERAGE('D16'!E65:E70)</f>
        <v>0</v>
      </c>
    </row>
    <row r="71" spans="1:5" x14ac:dyDescent="0.25">
      <c r="A71" s="1">
        <v>36157</v>
      </c>
      <c r="B71">
        <f>AVERAGE('D2'!E66:E71)</f>
        <v>4.3999999999999995</v>
      </c>
      <c r="C71">
        <f>AVERAGE('D4'!E66:E71)</f>
        <v>2.6999999999999997</v>
      </c>
      <c r="D71">
        <f>AVERAGE('D8'!E66:E71)</f>
        <v>0.8570000000000001</v>
      </c>
      <c r="E71">
        <f>AVERAGE('D16'!E66:E71)</f>
        <v>0</v>
      </c>
    </row>
    <row r="72" spans="1:5" x14ac:dyDescent="0.25">
      <c r="A72" s="1">
        <v>36158</v>
      </c>
      <c r="B72">
        <f>AVERAGE('D2'!E67:E72)</f>
        <v>4.3999999999999995</v>
      </c>
      <c r="C72">
        <f>AVERAGE('D4'!E67:E72)</f>
        <v>2.6999999999999997</v>
      </c>
      <c r="D72">
        <f>AVERAGE('D8'!E67:E72)</f>
        <v>0.8570000000000001</v>
      </c>
      <c r="E72">
        <f>AVERAGE('D16'!E67:E72)</f>
        <v>0</v>
      </c>
    </row>
    <row r="73" spans="1:5" x14ac:dyDescent="0.25">
      <c r="A73" s="1">
        <v>36159</v>
      </c>
      <c r="B73">
        <f>AVERAGE('D2'!E68:E73)</f>
        <v>4.3999999999999995</v>
      </c>
      <c r="C73">
        <f>AVERAGE('D4'!E68:E73)</f>
        <v>2.6999999999999997</v>
      </c>
      <c r="D73">
        <f>AVERAGE('D8'!E68:E73)</f>
        <v>0.8570000000000001</v>
      </c>
      <c r="E73">
        <f>AVERAGE('D16'!E68:E73)</f>
        <v>0</v>
      </c>
    </row>
    <row r="74" spans="1:5" x14ac:dyDescent="0.25">
      <c r="A74" s="1">
        <v>36160</v>
      </c>
      <c r="B74">
        <f>AVERAGE('D2'!E69:E74)</f>
        <v>4.3999999999999995</v>
      </c>
      <c r="C74">
        <f>AVERAGE('D4'!E69:E74)</f>
        <v>2.6999999999999997</v>
      </c>
      <c r="D74">
        <f>AVERAGE('D8'!E69:E74)</f>
        <v>0.8570000000000001</v>
      </c>
      <c r="E74">
        <f>AVERAGE('D16'!E69:E74)</f>
        <v>0</v>
      </c>
    </row>
    <row r="75" spans="1:5" x14ac:dyDescent="0.25">
      <c r="A75" s="1">
        <v>36161</v>
      </c>
      <c r="B75">
        <f>AVERAGE('D2'!E70:E75)</f>
        <v>4.3999999999999995</v>
      </c>
      <c r="C75">
        <f>AVERAGE('D4'!E70:E75)</f>
        <v>2.6999999999999997</v>
      </c>
      <c r="D75">
        <f>AVERAGE('D8'!E70:E75)</f>
        <v>0.8570000000000001</v>
      </c>
      <c r="E75">
        <f>AVERAGE('D16'!E70:E75)</f>
        <v>0</v>
      </c>
    </row>
    <row r="76" spans="1:5" x14ac:dyDescent="0.25">
      <c r="A76" s="1">
        <v>36162</v>
      </c>
      <c r="B76">
        <f>AVERAGE('D2'!E71:E76)</f>
        <v>4.3999999999999995</v>
      </c>
      <c r="C76">
        <f>AVERAGE('D4'!E71:E76)</f>
        <v>2.6999999999999997</v>
      </c>
      <c r="D76">
        <f>AVERAGE('D8'!E71:E76)</f>
        <v>0.8570000000000001</v>
      </c>
      <c r="E76">
        <f>AVERAGE('D16'!E71:E76)</f>
        <v>0</v>
      </c>
    </row>
    <row r="77" spans="1:5" x14ac:dyDescent="0.25">
      <c r="A77" s="1">
        <v>36163</v>
      </c>
      <c r="B77">
        <f>AVERAGE('D2'!E72:E77)</f>
        <v>4.3999999999999995</v>
      </c>
      <c r="C77">
        <f>AVERAGE('D4'!E72:E77)</f>
        <v>2.6999999999999997</v>
      </c>
      <c r="D77">
        <f>AVERAGE('D8'!E72:E77)</f>
        <v>0.8570000000000001</v>
      </c>
      <c r="E77">
        <f>AVERAGE('D16'!E72:E77)</f>
        <v>0</v>
      </c>
    </row>
    <row r="78" spans="1:5" x14ac:dyDescent="0.25">
      <c r="A78" s="1">
        <v>36164</v>
      </c>
      <c r="B78">
        <f>AVERAGE('D2'!E73:E78)</f>
        <v>4.3999999999999995</v>
      </c>
      <c r="C78">
        <f>AVERAGE('D4'!E73:E78)</f>
        <v>2.6999999999999997</v>
      </c>
      <c r="D78">
        <f>AVERAGE('D8'!E73:E78)</f>
        <v>0.8570000000000001</v>
      </c>
      <c r="E78">
        <f>AVERAGE('D16'!E73:E78)</f>
        <v>0</v>
      </c>
    </row>
    <row r="79" spans="1:5" x14ac:dyDescent="0.25">
      <c r="A79" s="1">
        <v>36165</v>
      </c>
      <c r="B79">
        <f>AVERAGE('D2'!E74:E79)</f>
        <v>4.3999999999999995</v>
      </c>
      <c r="C79">
        <f>AVERAGE('D4'!E74:E79)</f>
        <v>2.6999999999999997</v>
      </c>
      <c r="D79">
        <f>AVERAGE('D8'!E74:E79)</f>
        <v>0.8570000000000001</v>
      </c>
      <c r="E79">
        <f>AVERAGE('D16'!E74:E79)</f>
        <v>0</v>
      </c>
    </row>
    <row r="80" spans="1:5" x14ac:dyDescent="0.25">
      <c r="A80" s="1">
        <v>36166</v>
      </c>
      <c r="B80">
        <f>AVERAGE('D2'!E75:E80)</f>
        <v>4.3999999999999995</v>
      </c>
      <c r="C80">
        <f>AVERAGE('D4'!E75:E80)</f>
        <v>2.6999999999999997</v>
      </c>
      <c r="D80">
        <f>AVERAGE('D8'!E75:E80)</f>
        <v>0.8570000000000001</v>
      </c>
      <c r="E80">
        <f>AVERAGE('D16'!E75:E80)</f>
        <v>0</v>
      </c>
    </row>
    <row r="81" spans="1:5" x14ac:dyDescent="0.25">
      <c r="A81" s="1">
        <v>36167</v>
      </c>
      <c r="B81">
        <f>AVERAGE('D2'!E76:E81)</f>
        <v>4.3999999999999995</v>
      </c>
      <c r="C81">
        <f>AVERAGE('D4'!E76:E81)</f>
        <v>2.6999999999999997</v>
      </c>
      <c r="D81">
        <f>AVERAGE('D8'!E76:E81)</f>
        <v>0.8570000000000001</v>
      </c>
      <c r="E81">
        <f>AVERAGE('D16'!E76:E81)</f>
        <v>0</v>
      </c>
    </row>
    <row r="82" spans="1:5" x14ac:dyDescent="0.25">
      <c r="A82" s="1">
        <v>36168</v>
      </c>
      <c r="B82">
        <f>AVERAGE('D2'!E77:E82)</f>
        <v>4.3999999999999995</v>
      </c>
      <c r="C82">
        <f>AVERAGE('D4'!E77:E82)</f>
        <v>2.6999999999999997</v>
      </c>
      <c r="D82">
        <f>AVERAGE('D8'!E77:E82)</f>
        <v>0.8570000000000001</v>
      </c>
      <c r="E82">
        <f>AVERAGE('D16'!E77:E82)</f>
        <v>0</v>
      </c>
    </row>
    <row r="83" spans="1:5" x14ac:dyDescent="0.25">
      <c r="A83" s="1">
        <v>36169</v>
      </c>
      <c r="B83">
        <f>AVERAGE('D2'!E78:E83)</f>
        <v>4.3999999999999995</v>
      </c>
      <c r="C83">
        <f>AVERAGE('D4'!E78:E83)</f>
        <v>2.6999999999999997</v>
      </c>
      <c r="D83">
        <f>AVERAGE('D8'!E78:E83)</f>
        <v>0.8570000000000001</v>
      </c>
      <c r="E83">
        <f>AVERAGE('D16'!E78:E83)</f>
        <v>0</v>
      </c>
    </row>
    <row r="84" spans="1:5" x14ac:dyDescent="0.25">
      <c r="A84" s="1">
        <v>36170</v>
      </c>
      <c r="B84">
        <f>AVERAGE('D2'!E79:E84)</f>
        <v>4.3999999999999995</v>
      </c>
      <c r="C84">
        <f>AVERAGE('D4'!E79:E84)</f>
        <v>2.6999999999999997</v>
      </c>
      <c r="D84">
        <f>AVERAGE('D8'!E79:E84)</f>
        <v>0.8570000000000001</v>
      </c>
      <c r="E84">
        <f>AVERAGE('D16'!E79:E84)</f>
        <v>0</v>
      </c>
    </row>
    <row r="85" spans="1:5" x14ac:dyDescent="0.25">
      <c r="A85" s="1">
        <v>36171</v>
      </c>
      <c r="B85">
        <f>AVERAGE('D2'!E80:E85)</f>
        <v>4.3999999999999995</v>
      </c>
      <c r="C85">
        <f>AVERAGE('D4'!E80:E85)</f>
        <v>2.6999999999999997</v>
      </c>
      <c r="D85">
        <f>AVERAGE('D8'!E80:E85)</f>
        <v>0.8570000000000001</v>
      </c>
      <c r="E85">
        <f>AVERAGE('D16'!E80:E85)</f>
        <v>0</v>
      </c>
    </row>
    <row r="86" spans="1:5" x14ac:dyDescent="0.25">
      <c r="A86" s="1">
        <v>36172</v>
      </c>
      <c r="B86">
        <f>AVERAGE('D2'!E81:E86)</f>
        <v>4.3999999999999995</v>
      </c>
      <c r="C86">
        <f>AVERAGE('D4'!E81:E86)</f>
        <v>2.6999999999999997</v>
      </c>
      <c r="D86">
        <f>AVERAGE('D8'!E81:E86)</f>
        <v>0.8570000000000001</v>
      </c>
      <c r="E86">
        <f>AVERAGE('D16'!E81:E86)</f>
        <v>0</v>
      </c>
    </row>
    <row r="87" spans="1:5" x14ac:dyDescent="0.25">
      <c r="A87" s="1">
        <v>36173</v>
      </c>
      <c r="B87">
        <f>AVERAGE('D2'!E82:E87)</f>
        <v>4.3999999999999995</v>
      </c>
      <c r="C87">
        <f>AVERAGE('D4'!E82:E87)</f>
        <v>2.6999999999999997</v>
      </c>
      <c r="D87">
        <f>AVERAGE('D8'!E82:E87)</f>
        <v>0.8570000000000001</v>
      </c>
      <c r="E87">
        <f>AVERAGE('D16'!E82:E87)</f>
        <v>0</v>
      </c>
    </row>
    <row r="88" spans="1:5" x14ac:dyDescent="0.25">
      <c r="A88" s="1">
        <v>36174</v>
      </c>
      <c r="B88">
        <f>AVERAGE('D2'!E83:E88)</f>
        <v>4.3999999999999995</v>
      </c>
      <c r="C88">
        <f>AVERAGE('D4'!E83:E88)</f>
        <v>2.6999999999999997</v>
      </c>
      <c r="D88">
        <f>AVERAGE('D8'!E83:E88)</f>
        <v>0.8570000000000001</v>
      </c>
      <c r="E88">
        <f>AVERAGE('D16'!E83:E88)</f>
        <v>0</v>
      </c>
    </row>
    <row r="89" spans="1:5" x14ac:dyDescent="0.25">
      <c r="A89" s="1">
        <v>36175</v>
      </c>
      <c r="B89">
        <f>AVERAGE('D2'!E84:E89)</f>
        <v>4.3999999999999995</v>
      </c>
      <c r="C89">
        <f>AVERAGE('D4'!E84:E89)</f>
        <v>2.6999999999999997</v>
      </c>
      <c r="D89">
        <f>AVERAGE('D8'!E84:E89)</f>
        <v>0.8570000000000001</v>
      </c>
      <c r="E89">
        <f>AVERAGE('D16'!E84:E89)</f>
        <v>0</v>
      </c>
    </row>
    <row r="90" spans="1:5" x14ac:dyDescent="0.25">
      <c r="A90" s="1">
        <v>36176</v>
      </c>
      <c r="B90">
        <f>AVERAGE('D2'!E85:E90)</f>
        <v>4.3999999999999995</v>
      </c>
      <c r="C90">
        <f>AVERAGE('D4'!E85:E90)</f>
        <v>2.6999999999999997</v>
      </c>
      <c r="D90">
        <f>AVERAGE('D8'!E85:E90)</f>
        <v>0.8570000000000001</v>
      </c>
      <c r="E90">
        <f>AVERAGE('D16'!E85:E90)</f>
        <v>0</v>
      </c>
    </row>
    <row r="91" spans="1:5" x14ac:dyDescent="0.25">
      <c r="A91" s="1">
        <v>36177</v>
      </c>
      <c r="B91">
        <f>AVERAGE('D2'!E86:E91)</f>
        <v>4.3999999999999995</v>
      </c>
      <c r="C91">
        <f>AVERAGE('D4'!E86:E91)</f>
        <v>2.6999999999999997</v>
      </c>
      <c r="D91">
        <f>AVERAGE('D8'!E86:E91)</f>
        <v>0.8570000000000001</v>
      </c>
      <c r="E91">
        <f>AVERAGE('D16'!E86:E91)</f>
        <v>0</v>
      </c>
    </row>
    <row r="92" spans="1:5" x14ac:dyDescent="0.25">
      <c r="A92" s="1">
        <v>36178</v>
      </c>
      <c r="B92">
        <f>AVERAGE('D2'!E87:E92)</f>
        <v>4.3999999999999995</v>
      </c>
      <c r="C92">
        <f>AVERAGE('D4'!E87:E92)</f>
        <v>2.6999999999999997</v>
      </c>
      <c r="D92">
        <f>AVERAGE('D8'!E87:E92)</f>
        <v>0.8570000000000001</v>
      </c>
      <c r="E92">
        <f>AVERAGE('D16'!E87:E92)</f>
        <v>0</v>
      </c>
    </row>
    <row r="93" spans="1:5" x14ac:dyDescent="0.25">
      <c r="A93" s="1">
        <v>36179</v>
      </c>
      <c r="B93">
        <f>AVERAGE('D2'!E88:E93)</f>
        <v>4.3999999999999995</v>
      </c>
      <c r="C93">
        <f>AVERAGE('D4'!E88:E93)</f>
        <v>2.6999999999999997</v>
      </c>
      <c r="D93">
        <f>AVERAGE('D8'!E88:E93)</f>
        <v>0.8570000000000001</v>
      </c>
      <c r="E93">
        <f>AVERAGE('D16'!E88:E93)</f>
        <v>0</v>
      </c>
    </row>
    <row r="94" spans="1:5" x14ac:dyDescent="0.25">
      <c r="A94" s="1">
        <v>36180</v>
      </c>
      <c r="B94">
        <f>AVERAGE('D2'!E89:E94)</f>
        <v>4.3999999999999995</v>
      </c>
      <c r="C94">
        <f>AVERAGE('D4'!E89:E94)</f>
        <v>2.6999999999999997</v>
      </c>
      <c r="D94">
        <f>AVERAGE('D8'!E89:E94)</f>
        <v>0.8570000000000001</v>
      </c>
      <c r="E94">
        <f>AVERAGE('D16'!E89:E94)</f>
        <v>0</v>
      </c>
    </row>
    <row r="95" spans="1:5" x14ac:dyDescent="0.25">
      <c r="A95" s="1">
        <v>36181</v>
      </c>
      <c r="B95">
        <f>AVERAGE('D2'!E90:E95)</f>
        <v>4.3999999999999995</v>
      </c>
      <c r="C95">
        <f>AVERAGE('D4'!E90:E95)</f>
        <v>2.6999999999999997</v>
      </c>
      <c r="D95">
        <f>AVERAGE('D8'!E90:E95)</f>
        <v>0.8570000000000001</v>
      </c>
      <c r="E95">
        <f>AVERAGE('D16'!E90:E95)</f>
        <v>0</v>
      </c>
    </row>
    <row r="96" spans="1:5" x14ac:dyDescent="0.25">
      <c r="A96" s="1">
        <v>36182</v>
      </c>
      <c r="B96">
        <f>AVERAGE('D2'!E91:E96)</f>
        <v>4.3999999999999995</v>
      </c>
      <c r="C96">
        <f>AVERAGE('D4'!E91:E96)</f>
        <v>2.6999999999999997</v>
      </c>
      <c r="D96">
        <f>AVERAGE('D8'!E91:E96)</f>
        <v>0.8570000000000001</v>
      </c>
      <c r="E96">
        <f>AVERAGE('D16'!E91:E96)</f>
        <v>0</v>
      </c>
    </row>
    <row r="97" spans="1:5" x14ac:dyDescent="0.25">
      <c r="A97" s="1">
        <v>36183</v>
      </c>
      <c r="B97">
        <f>AVERAGE('D2'!E92:E97)</f>
        <v>4.3999999999999995</v>
      </c>
      <c r="C97">
        <f>AVERAGE('D4'!E92:E97)</f>
        <v>2.6999999999999997</v>
      </c>
      <c r="D97">
        <f>AVERAGE('D8'!E92:E97)</f>
        <v>0.8570000000000001</v>
      </c>
      <c r="E97">
        <f>AVERAGE('D16'!E92:E97)</f>
        <v>0</v>
      </c>
    </row>
    <row r="98" spans="1:5" x14ac:dyDescent="0.25">
      <c r="A98" s="1">
        <v>36184</v>
      </c>
      <c r="B98">
        <f>AVERAGE('D2'!E93:E98)</f>
        <v>4.3999999999999995</v>
      </c>
      <c r="C98">
        <f>AVERAGE('D4'!E93:E98)</f>
        <v>2.6999999999999997</v>
      </c>
      <c r="D98">
        <f>AVERAGE('D8'!E93:E98)</f>
        <v>0.8570000000000001</v>
      </c>
      <c r="E98">
        <f>AVERAGE('D16'!E93:E98)</f>
        <v>0</v>
      </c>
    </row>
    <row r="99" spans="1:5" x14ac:dyDescent="0.25">
      <c r="A99" s="1">
        <v>36185</v>
      </c>
      <c r="B99">
        <f>AVERAGE('D2'!E94:E99)</f>
        <v>4.3999999999999995</v>
      </c>
      <c r="C99">
        <f>AVERAGE('D4'!E94:E99)</f>
        <v>2.6999999999999997</v>
      </c>
      <c r="D99">
        <f>AVERAGE('D8'!E94:E99)</f>
        <v>0.8570000000000001</v>
      </c>
      <c r="E99">
        <f>AVERAGE('D16'!E94:E99)</f>
        <v>0</v>
      </c>
    </row>
    <row r="100" spans="1:5" x14ac:dyDescent="0.25">
      <c r="A100" s="1">
        <v>36186</v>
      </c>
      <c r="B100">
        <f>AVERAGE('D2'!E95:E100)</f>
        <v>4.3999999999999995</v>
      </c>
      <c r="C100">
        <f>AVERAGE('D4'!E95:E100)</f>
        <v>2.6999999999999997</v>
      </c>
      <c r="D100">
        <f>AVERAGE('D8'!E95:E100)</f>
        <v>0.8570000000000001</v>
      </c>
      <c r="E100">
        <f>AVERAGE('D16'!E95:E100)</f>
        <v>0</v>
      </c>
    </row>
    <row r="101" spans="1:5" x14ac:dyDescent="0.25">
      <c r="A101" s="1">
        <v>36187</v>
      </c>
      <c r="B101">
        <f>AVERAGE('D2'!E96:E101)</f>
        <v>4.3999999999999995</v>
      </c>
      <c r="C101">
        <f>AVERAGE('D4'!E96:E101)</f>
        <v>2.6999999999999997</v>
      </c>
      <c r="D101">
        <f>AVERAGE('D8'!E96:E101)</f>
        <v>0.8570000000000001</v>
      </c>
      <c r="E101">
        <f>AVERAGE('D16'!E96:E101)</f>
        <v>0</v>
      </c>
    </row>
    <row r="102" spans="1:5" x14ac:dyDescent="0.25">
      <c r="A102" s="1">
        <v>36188</v>
      </c>
      <c r="B102">
        <f>AVERAGE('D2'!E97:E102)</f>
        <v>4.3999999999999995</v>
      </c>
      <c r="C102">
        <f>AVERAGE('D4'!E97:E102)</f>
        <v>2.6999999999999997</v>
      </c>
      <c r="D102">
        <f>AVERAGE('D8'!E97:E102)</f>
        <v>0.8570000000000001</v>
      </c>
      <c r="E102">
        <f>AVERAGE('D16'!E97:E102)</f>
        <v>0</v>
      </c>
    </row>
    <row r="103" spans="1:5" x14ac:dyDescent="0.25">
      <c r="A103" s="1">
        <v>36189</v>
      </c>
      <c r="B103">
        <f>AVERAGE('D2'!E98:E103)</f>
        <v>4.3999999999999995</v>
      </c>
      <c r="C103">
        <f>AVERAGE('D4'!E98:E103)</f>
        <v>2.6999999999999997</v>
      </c>
      <c r="D103">
        <f>AVERAGE('D8'!E98:E103)</f>
        <v>0.8570000000000001</v>
      </c>
      <c r="E103">
        <f>AVERAGE('D16'!E98:E103)</f>
        <v>0</v>
      </c>
    </row>
    <row r="104" spans="1:5" x14ac:dyDescent="0.25">
      <c r="A104" s="1">
        <v>36190</v>
      </c>
      <c r="B104">
        <f>AVERAGE('D2'!E99:E104)</f>
        <v>4.3999999999999995</v>
      </c>
      <c r="C104">
        <f>AVERAGE('D4'!E99:E104)</f>
        <v>2.6999999999999997</v>
      </c>
      <c r="D104">
        <f>AVERAGE('D8'!E99:E104)</f>
        <v>0.8570000000000001</v>
      </c>
      <c r="E104">
        <f>AVERAGE('D16'!E99:E104)</f>
        <v>0</v>
      </c>
    </row>
    <row r="105" spans="1:5" x14ac:dyDescent="0.25">
      <c r="A105" s="1">
        <v>36191</v>
      </c>
      <c r="B105">
        <f>AVERAGE('D2'!E100:E105)</f>
        <v>4.3999999999999995</v>
      </c>
      <c r="C105">
        <f>AVERAGE('D4'!E100:E105)</f>
        <v>2.6999999999999997</v>
      </c>
      <c r="D105">
        <f>AVERAGE('D8'!E100:E105)</f>
        <v>0.8570000000000001</v>
      </c>
      <c r="E105">
        <f>AVERAGE('D16'!E100:E105)</f>
        <v>0</v>
      </c>
    </row>
    <row r="106" spans="1:5" x14ac:dyDescent="0.25">
      <c r="A106" s="1">
        <v>36192</v>
      </c>
      <c r="B106">
        <f>AVERAGE('D2'!E101:E106)</f>
        <v>4.3999999999999995</v>
      </c>
      <c r="C106">
        <f>AVERAGE('D4'!E101:E106)</f>
        <v>2.6999999999999997</v>
      </c>
      <c r="D106">
        <f>AVERAGE('D8'!E101:E106)</f>
        <v>0.8570000000000001</v>
      </c>
      <c r="E106">
        <f>AVERAGE('D16'!E101:E106)</f>
        <v>0</v>
      </c>
    </row>
    <row r="107" spans="1:5" x14ac:dyDescent="0.25">
      <c r="A107" s="1">
        <v>36193</v>
      </c>
      <c r="B107">
        <f>AVERAGE('D2'!E102:E107)</f>
        <v>4.3999999999999995</v>
      </c>
      <c r="C107">
        <f>AVERAGE('D4'!E102:E107)</f>
        <v>2.6999999999999997</v>
      </c>
      <c r="D107">
        <f>AVERAGE('D8'!E102:E107)</f>
        <v>0.8570000000000001</v>
      </c>
      <c r="E107">
        <f>AVERAGE('D16'!E102:E107)</f>
        <v>0</v>
      </c>
    </row>
    <row r="108" spans="1:5" x14ac:dyDescent="0.25">
      <c r="A108" s="1">
        <v>36194</v>
      </c>
      <c r="B108">
        <f>AVERAGE('D2'!E103:E108)</f>
        <v>4.3999999999999995</v>
      </c>
      <c r="C108">
        <f>AVERAGE('D4'!E103:E108)</f>
        <v>2.6999999999999997</v>
      </c>
      <c r="D108">
        <f>AVERAGE('D8'!E103:E108)</f>
        <v>0.8570000000000001</v>
      </c>
      <c r="E108">
        <f>AVERAGE('D16'!E103:E108)</f>
        <v>0</v>
      </c>
    </row>
    <row r="109" spans="1:5" x14ac:dyDescent="0.25">
      <c r="A109" s="1">
        <v>36195</v>
      </c>
      <c r="B109">
        <f>AVERAGE('D2'!E104:E109)</f>
        <v>4.3999999999999995</v>
      </c>
      <c r="C109">
        <f>AVERAGE('D4'!E104:E109)</f>
        <v>2.6999999999999997</v>
      </c>
      <c r="D109">
        <f>AVERAGE('D8'!E104:E109)</f>
        <v>0.8570000000000001</v>
      </c>
      <c r="E109">
        <f>AVERAGE('D16'!E104:E109)</f>
        <v>0</v>
      </c>
    </row>
    <row r="110" spans="1:5" x14ac:dyDescent="0.25">
      <c r="A110" s="1">
        <v>36196</v>
      </c>
      <c r="B110">
        <f>AVERAGE('D2'!E105:E110)</f>
        <v>4.3999999999999995</v>
      </c>
      <c r="C110">
        <f>AVERAGE('D4'!E105:E110)</f>
        <v>2.6999999999999997</v>
      </c>
      <c r="D110">
        <f>AVERAGE('D8'!E105:E110)</f>
        <v>0.8570000000000001</v>
      </c>
      <c r="E110">
        <f>AVERAGE('D16'!E105:E110)</f>
        <v>0</v>
      </c>
    </row>
    <row r="111" spans="1:5" x14ac:dyDescent="0.25">
      <c r="A111" s="1">
        <v>36197</v>
      </c>
      <c r="B111">
        <f>AVERAGE('D2'!E106:E111)</f>
        <v>4.3999999999999995</v>
      </c>
      <c r="C111">
        <f>AVERAGE('D4'!E106:E111)</f>
        <v>2.6999999999999997</v>
      </c>
      <c r="D111">
        <f>AVERAGE('D8'!E106:E111)</f>
        <v>0.8570000000000001</v>
      </c>
      <c r="E111">
        <f>AVERAGE('D16'!E106:E111)</f>
        <v>0</v>
      </c>
    </row>
    <row r="112" spans="1:5" x14ac:dyDescent="0.25">
      <c r="A112" s="1">
        <v>36198</v>
      </c>
      <c r="B112">
        <f>AVERAGE('D2'!E107:E112)</f>
        <v>4.3999999999999995</v>
      </c>
      <c r="C112">
        <f>AVERAGE('D4'!E107:E112)</f>
        <v>2.6999999999999997</v>
      </c>
      <c r="D112">
        <f>AVERAGE('D8'!E107:E112)</f>
        <v>0.8570000000000001</v>
      </c>
      <c r="E112">
        <f>AVERAGE('D16'!E107:E112)</f>
        <v>0</v>
      </c>
    </row>
    <row r="113" spans="1:5" x14ac:dyDescent="0.25">
      <c r="A113" s="1">
        <v>36199</v>
      </c>
      <c r="B113">
        <f>AVERAGE('D2'!E108:E113)</f>
        <v>4.3999999999999995</v>
      </c>
      <c r="C113">
        <f>AVERAGE('D4'!E108:E113)</f>
        <v>2.6999999999999997</v>
      </c>
      <c r="D113">
        <f>AVERAGE('D8'!E108:E113)</f>
        <v>0.8570000000000001</v>
      </c>
      <c r="E113">
        <f>AVERAGE('D16'!E108:E113)</f>
        <v>0</v>
      </c>
    </row>
    <row r="114" spans="1:5" x14ac:dyDescent="0.25">
      <c r="A114" s="1">
        <v>36200</v>
      </c>
      <c r="B114">
        <f>AVERAGE('D2'!E109:E114)</f>
        <v>4.3999999999999995</v>
      </c>
      <c r="C114">
        <f>AVERAGE('D4'!E109:E114)</f>
        <v>2.6999999999999997</v>
      </c>
      <c r="D114">
        <f>AVERAGE('D8'!E109:E114)</f>
        <v>0.8570000000000001</v>
      </c>
      <c r="E114">
        <f>AVERAGE('D16'!E109:E114)</f>
        <v>0</v>
      </c>
    </row>
    <row r="115" spans="1:5" x14ac:dyDescent="0.25">
      <c r="A115" s="1">
        <v>36201</v>
      </c>
      <c r="B115">
        <f>AVERAGE('D2'!E110:E115)</f>
        <v>4.3999999999999995</v>
      </c>
      <c r="C115">
        <f>AVERAGE('D4'!E110:E115)</f>
        <v>2.6999999999999997</v>
      </c>
      <c r="D115">
        <f>AVERAGE('D8'!E110:E115)</f>
        <v>0.8570000000000001</v>
      </c>
      <c r="E115">
        <f>AVERAGE('D16'!E110:E115)</f>
        <v>0</v>
      </c>
    </row>
    <row r="116" spans="1:5" x14ac:dyDescent="0.25">
      <c r="A116" s="1">
        <v>36202</v>
      </c>
      <c r="B116">
        <f>AVERAGE('D2'!E111:E116)</f>
        <v>4.3999999999999995</v>
      </c>
      <c r="C116">
        <f>AVERAGE('D4'!E111:E116)</f>
        <v>2.6999999999999997</v>
      </c>
      <c r="D116">
        <f>AVERAGE('D8'!E111:E116)</f>
        <v>0.8570000000000001</v>
      </c>
      <c r="E116">
        <f>AVERAGE('D16'!E111:E116)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922B-5D3A-4172-9C98-60411780DF51}">
  <dimension ref="N3:V14"/>
  <sheetViews>
    <sheetView workbookViewId="0">
      <selection activeCell="Q20" sqref="Q20"/>
    </sheetView>
  </sheetViews>
  <sheetFormatPr defaultRowHeight="15" x14ac:dyDescent="0.25"/>
  <cols>
    <col min="14" max="14" width="10.7109375" bestFit="1" customWidth="1"/>
    <col min="18" max="18" width="10.7109375" bestFit="1" customWidth="1"/>
  </cols>
  <sheetData>
    <row r="3" spans="14:22" x14ac:dyDescent="0.25">
      <c r="N3" t="s">
        <v>32</v>
      </c>
      <c r="O3" t="s">
        <v>39</v>
      </c>
      <c r="Q3" t="s">
        <v>40</v>
      </c>
      <c r="S3" t="s">
        <v>41</v>
      </c>
      <c r="U3" t="s">
        <v>42</v>
      </c>
    </row>
    <row r="4" spans="14:22" x14ac:dyDescent="0.25">
      <c r="O4" t="s">
        <v>43</v>
      </c>
      <c r="P4" t="s">
        <v>44</v>
      </c>
      <c r="Q4" t="s">
        <v>43</v>
      </c>
      <c r="R4" t="s">
        <v>44</v>
      </c>
      <c r="S4" t="s">
        <v>43</v>
      </c>
      <c r="T4" t="s">
        <v>44</v>
      </c>
      <c r="U4" t="s">
        <v>43</v>
      </c>
      <c r="V4" t="s">
        <v>44</v>
      </c>
    </row>
    <row r="5" spans="14:22" x14ac:dyDescent="0.25">
      <c r="N5" s="1">
        <v>36111</v>
      </c>
      <c r="O5">
        <v>0.33333333333333331</v>
      </c>
      <c r="P5">
        <f>_xlfn.XLOOKUP(N5,'D2'!$A$5:$A$116,'D2'!$E$5:$E$116)</f>
        <v>2</v>
      </c>
      <c r="Q5">
        <v>0.40000000000000008</v>
      </c>
      <c r="R5">
        <f>_xlfn.XLOOKUP(N5,'D4'!$A$5:$A$116,'D4'!$E$5:$E$116)</f>
        <v>2</v>
      </c>
      <c r="S5">
        <v>0.53333333333333333</v>
      </c>
      <c r="T5">
        <f>_xlfn.XLOOKUP($N5,'D8'!$A$5:$A$116,'D8'!$E$5:$E$116)</f>
        <v>2</v>
      </c>
      <c r="U5">
        <v>0.53333333333333333</v>
      </c>
      <c r="V5">
        <f>_xlfn.XLOOKUP($N5,'D16'!$A$5:$A$116,'D16'!$E$5:$E$116)</f>
        <v>2</v>
      </c>
    </row>
    <row r="6" spans="14:22" x14ac:dyDescent="0.25">
      <c r="N6" s="1">
        <v>36118</v>
      </c>
      <c r="O6">
        <v>2.7333333333333329</v>
      </c>
      <c r="P6">
        <f>_xlfn.XLOOKUP(N6,'D2'!$A$5:$A$116,'D2'!$E$5:$E$116)</f>
        <v>4</v>
      </c>
      <c r="Q6">
        <v>2.8000000000000003</v>
      </c>
      <c r="R6">
        <f>_xlfn.XLOOKUP(N6,'D4'!$A$5:$A$116,'D4'!$E$5:$E$116)</f>
        <v>4</v>
      </c>
      <c r="S6">
        <v>2.6</v>
      </c>
      <c r="T6">
        <f>_xlfn.XLOOKUP($N6,'D8'!$A$5:$A$116,'D8'!$E$5:$E$116)</f>
        <v>3</v>
      </c>
      <c r="U6">
        <v>2.2666666666666666</v>
      </c>
      <c r="V6">
        <f>_xlfn.XLOOKUP($N6,'D16'!$A$5:$A$116,'D16'!$E$5:$E$116)</f>
        <v>2</v>
      </c>
    </row>
    <row r="7" spans="14:22" x14ac:dyDescent="0.25">
      <c r="N7" s="1">
        <v>36125</v>
      </c>
      <c r="O7">
        <v>4.4666666666666668</v>
      </c>
      <c r="P7">
        <f>_xlfn.XLOOKUP(N7,'D2'!$A$5:$A$116,'D2'!$E$5:$E$116)</f>
        <v>5</v>
      </c>
      <c r="Q7">
        <v>4.0666666666666664</v>
      </c>
      <c r="R7">
        <f>_xlfn.XLOOKUP(N7,'D4'!$A$5:$A$116,'D4'!$E$5:$E$116)</f>
        <v>5</v>
      </c>
      <c r="S7">
        <v>3.7333333333333329</v>
      </c>
      <c r="T7">
        <f>_xlfn.XLOOKUP($N7,'D8'!$A$5:$A$116,'D8'!$E$5:$E$116)</f>
        <v>2.8340000000000001</v>
      </c>
      <c r="U7">
        <v>2.6666666666666665</v>
      </c>
      <c r="V7">
        <f>_xlfn.XLOOKUP($N7,'D16'!$A$5:$A$116,'D16'!$E$5:$E$116)</f>
        <v>1.7030000000000001</v>
      </c>
    </row>
    <row r="8" spans="14:22" x14ac:dyDescent="0.25">
      <c r="N8" s="1">
        <v>36132</v>
      </c>
      <c r="O8">
        <v>5.5333333333333341</v>
      </c>
      <c r="P8">
        <f>_xlfn.XLOOKUP(N8,'D2'!$A$5:$A$116,'D2'!$E$5:$E$116)</f>
        <v>6</v>
      </c>
      <c r="Q8">
        <v>4.2666666666666666</v>
      </c>
      <c r="R8">
        <f>_xlfn.XLOOKUP(N8,'D4'!$A$5:$A$116,'D4'!$E$5:$E$116)</f>
        <v>5</v>
      </c>
      <c r="S8">
        <v>2.1999999999999997</v>
      </c>
      <c r="T8">
        <f>_xlfn.XLOOKUP($N8,'D8'!$A$5:$A$116,'D8'!$E$5:$E$116)</f>
        <v>2.6230000000000002</v>
      </c>
      <c r="U8">
        <v>0.66666666666666663</v>
      </c>
      <c r="V8">
        <f>_xlfn.XLOOKUP($N8,'D16'!$A$5:$A$116,'D16'!$E$5:$E$116)</f>
        <v>1.633</v>
      </c>
    </row>
    <row r="9" spans="14:22" x14ac:dyDescent="0.25">
      <c r="N9" s="1">
        <v>36139</v>
      </c>
      <c r="O9">
        <v>5.2666666666666666</v>
      </c>
      <c r="P9">
        <f>_xlfn.XLOOKUP(N9,'D2'!$A$5:$A$116,'D2'!$E$5:$E$116)</f>
        <v>5.0999999999999996</v>
      </c>
      <c r="Q9">
        <v>3.3333333333333335</v>
      </c>
      <c r="R9">
        <f>_xlfn.XLOOKUP(N9,'D4'!$A$5:$A$116,'D4'!$E$5:$E$116)</f>
        <v>3.4</v>
      </c>
      <c r="S9">
        <v>1.6000000000000003</v>
      </c>
      <c r="T9">
        <f>_xlfn.XLOOKUP($N9,'D8'!$A$5:$A$116,'D8'!$E$5:$E$116)</f>
        <v>1.39</v>
      </c>
      <c r="U9">
        <v>0.26666666666666666</v>
      </c>
      <c r="V9">
        <f>_xlfn.XLOOKUP($N9,'D16'!$A$5:$A$116,'D16'!$E$5:$E$116)</f>
        <v>0.52700000000000002</v>
      </c>
    </row>
    <row r="10" spans="14:22" x14ac:dyDescent="0.25">
      <c r="N10" s="1">
        <v>36192</v>
      </c>
      <c r="O10">
        <v>4.9999999999999991</v>
      </c>
      <c r="P10">
        <f>_xlfn.XLOOKUP(N10,'D2'!$A$5:$A$116,'D2'!$E$5:$E$116)</f>
        <v>4.4000000000000004</v>
      </c>
      <c r="Q10">
        <v>3.2666666666666671</v>
      </c>
      <c r="R10">
        <f>_xlfn.XLOOKUP(N10,'D4'!$A$5:$A$116,'D4'!$E$5:$E$116)</f>
        <v>2.7</v>
      </c>
      <c r="S10">
        <v>1.5333333333333332</v>
      </c>
      <c r="T10">
        <f>_xlfn.XLOOKUP($N10,'D8'!$A$5:$A$116,'D8'!$E$5:$E$116)</f>
        <v>0.85699999999999998</v>
      </c>
      <c r="U10">
        <v>0.20000000000000004</v>
      </c>
      <c r="V10">
        <f>_xlfn.XLOOKUP($N10,'D16'!$A$5:$A$116,'D16'!$E$5:$E$116)</f>
        <v>0</v>
      </c>
    </row>
    <row r="12" spans="14:22" x14ac:dyDescent="0.25">
      <c r="N12" t="s">
        <v>45</v>
      </c>
      <c r="O12">
        <f>SLOPE(_xlfn.VSTACK(P5:P10,R5:R10,T5:T10,V5:V10),_xlfn.VSTACK(O5:O10,Q5:Q10,S5:S10,U5:U10))</f>
        <v>0.82848391953220424</v>
      </c>
      <c r="Q12">
        <v>0</v>
      </c>
      <c r="R12">
        <f>$O$12*Q12+$O$13</f>
        <v>0.80154315761913164</v>
      </c>
    </row>
    <row r="13" spans="14:22" x14ac:dyDescent="0.25">
      <c r="N13" t="s">
        <v>46</v>
      </c>
      <c r="O13">
        <f>INTERCEPT(_xlfn.VSTACK(P5:P10,R5:R10,T5:T10,V5:V10),_xlfn.VSTACK(O5:O10,Q5:Q10,S5:S10,U5:U10))</f>
        <v>0.80154315761913164</v>
      </c>
      <c r="Q13">
        <v>7</v>
      </c>
      <c r="R13">
        <f>$O$12*Q13+$O$13</f>
        <v>6.6009305943445611</v>
      </c>
    </row>
    <row r="14" spans="14:22" x14ac:dyDescent="0.25">
      <c r="N14" t="s">
        <v>47</v>
      </c>
      <c r="O14">
        <f>RSQ(_xlfn.VSTACK(P5:P10,R5:R10,T5:T10,V5:V10),_xlfn.VSTACK(O5:O10,Q5:Q10,S5:S10,U5:U10))</f>
        <v>0.77280415188631979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6B92-E691-4EE4-921A-85596DA59CC0}">
  <dimension ref="N1:AC14"/>
  <sheetViews>
    <sheetView tabSelected="1" workbookViewId="0">
      <selection activeCell="M20" sqref="M20"/>
    </sheetView>
  </sheetViews>
  <sheetFormatPr defaultRowHeight="15" x14ac:dyDescent="0.25"/>
  <cols>
    <col min="14" max="14" width="10.7109375" bestFit="1" customWidth="1"/>
    <col min="18" max="18" width="10.7109375" bestFit="1" customWidth="1"/>
  </cols>
  <sheetData>
    <row r="1" spans="14:29" x14ac:dyDescent="0.25">
      <c r="N1" t="s">
        <v>52</v>
      </c>
      <c r="O1">
        <v>2.0739000000000001</v>
      </c>
    </row>
    <row r="3" spans="14:29" x14ac:dyDescent="0.25">
      <c r="N3" t="s">
        <v>32</v>
      </c>
      <c r="O3" t="s">
        <v>39</v>
      </c>
      <c r="Q3" t="s">
        <v>40</v>
      </c>
      <c r="S3" t="s">
        <v>41</v>
      </c>
      <c r="U3" t="s">
        <v>42</v>
      </c>
      <c r="X3" t="s">
        <v>48</v>
      </c>
      <c r="Y3">
        <f>SQRT(SUM(X5:AA10)/COUNT(X5:AA10))</f>
        <v>0.51884432877309161</v>
      </c>
    </row>
    <row r="4" spans="14:29" x14ac:dyDescent="0.25">
      <c r="O4" t="s">
        <v>43</v>
      </c>
      <c r="P4" t="s">
        <v>44</v>
      </c>
      <c r="Q4" t="s">
        <v>43</v>
      </c>
      <c r="R4" t="s">
        <v>44</v>
      </c>
      <c r="S4" t="s">
        <v>43</v>
      </c>
      <c r="T4" t="s">
        <v>44</v>
      </c>
      <c r="U4" t="s">
        <v>43</v>
      </c>
      <c r="V4" t="s">
        <v>44</v>
      </c>
    </row>
    <row r="5" spans="14:29" x14ac:dyDescent="0.25">
      <c r="N5" s="1">
        <v>36111</v>
      </c>
      <c r="O5">
        <v>0.33333333333333331</v>
      </c>
      <c r="P5">
        <f>_xlfn.XLOOKUP(N5,'D2'!$A$5:$A$116,Smoothed!$B$5:$B$116)</f>
        <v>0.33333333333333331</v>
      </c>
      <c r="Q5">
        <v>0.40000000000000008</v>
      </c>
      <c r="R5">
        <f>_xlfn.XLOOKUP(N5,'D4'!$A$5:$A$116,Smoothed!$C$5:$C$116)</f>
        <v>0.33333333333333331</v>
      </c>
      <c r="S5">
        <v>0.53333333333333333</v>
      </c>
      <c r="T5">
        <f>_xlfn.XLOOKUP($N5,'D8'!$A$5:$A$116,Smoothed!$D$5:$D$116)</f>
        <v>0.33333333333333331</v>
      </c>
      <c r="U5">
        <v>0.53333333333333333</v>
      </c>
      <c r="V5">
        <f>_xlfn.XLOOKUP($N5,'D16'!$A$5:$A$116,Smoothed!$E$5:$E$116)</f>
        <v>0.33333333333333331</v>
      </c>
      <c r="X5">
        <f>(P5-O5)^2</f>
        <v>0</v>
      </c>
      <c r="Y5">
        <f t="shared" ref="Y5:Y10" si="0">(R5-Q5)^2</f>
        <v>4.4444444444444575E-3</v>
      </c>
      <c r="Z5">
        <f t="shared" ref="Z5:Z10" si="1">(T5-S5)^2</f>
        <v>4.0000000000000008E-2</v>
      </c>
      <c r="AA5">
        <f t="shared" ref="AA5:AA10" si="2">(V5-U5)^2</f>
        <v>4.0000000000000008E-2</v>
      </c>
    </row>
    <row r="6" spans="14:29" x14ac:dyDescent="0.25">
      <c r="N6" s="1">
        <v>36118</v>
      </c>
      <c r="O6">
        <v>2.7333333333333329</v>
      </c>
      <c r="P6">
        <f>_xlfn.XLOOKUP(N6,'D2'!$A$5:$A$116,Smoothed!$B$5:$B$116)</f>
        <v>2.8333333333333335</v>
      </c>
      <c r="Q6">
        <v>2.8000000000000003</v>
      </c>
      <c r="R6">
        <f>_xlfn.XLOOKUP(N6,'D4'!$A$5:$A$116,Smoothed!$C$5:$C$116)</f>
        <v>2.8333333333333335</v>
      </c>
      <c r="S6">
        <v>2.6</v>
      </c>
      <c r="T6">
        <f>_xlfn.XLOOKUP($N6,'D8'!$A$5:$A$116,Smoothed!$D$5:$D$116)</f>
        <v>2.6666666666666665</v>
      </c>
      <c r="U6">
        <v>2.2666666666666666</v>
      </c>
      <c r="V6">
        <f>_xlfn.XLOOKUP($N6,'D16'!$A$5:$A$116,Smoothed!$E$5:$E$116)</f>
        <v>2</v>
      </c>
      <c r="X6">
        <f t="shared" ref="X6:X10" si="3">(P6-O6)^2</f>
        <v>1.0000000000000106E-2</v>
      </c>
      <c r="Y6">
        <f t="shared" si="0"/>
        <v>1.1111111111111033E-3</v>
      </c>
      <c r="Z6">
        <f t="shared" si="1"/>
        <v>4.4444444444444132E-3</v>
      </c>
      <c r="AA6">
        <f t="shared" si="2"/>
        <v>7.1111111111111083E-2</v>
      </c>
    </row>
    <row r="7" spans="14:29" x14ac:dyDescent="0.25">
      <c r="N7" s="1">
        <v>36125</v>
      </c>
      <c r="O7">
        <v>4.4666666666666668</v>
      </c>
      <c r="P7">
        <f>_xlfn.XLOOKUP(N7,'D2'!$A$5:$A$116,Smoothed!$B$5:$B$116)</f>
        <v>4.666666666666667</v>
      </c>
      <c r="Q7">
        <v>4.0666666666666664</v>
      </c>
      <c r="R7">
        <f>_xlfn.XLOOKUP(N7,'D4'!$A$5:$A$116,Smoothed!$C$5:$C$116)</f>
        <v>4.666666666666667</v>
      </c>
      <c r="S7">
        <v>3.7333333333333329</v>
      </c>
      <c r="T7">
        <f>_xlfn.XLOOKUP($N7,'D8'!$A$5:$A$116,Smoothed!$D$5:$D$116)</f>
        <v>2.9169999999999998</v>
      </c>
      <c r="U7">
        <v>2.6666666666666665</v>
      </c>
      <c r="V7">
        <f>_xlfn.XLOOKUP($N7,'D16'!$A$5:$A$116,Smoothed!$E$5:$E$116)</f>
        <v>1.8514999999999999</v>
      </c>
      <c r="X7">
        <f t="shared" si="3"/>
        <v>4.000000000000007E-2</v>
      </c>
      <c r="Y7">
        <f t="shared" si="0"/>
        <v>0.36000000000000065</v>
      </c>
      <c r="Z7">
        <f t="shared" si="1"/>
        <v>0.66640011111111075</v>
      </c>
      <c r="AA7">
        <f t="shared" si="2"/>
        <v>0.66449669444444437</v>
      </c>
    </row>
    <row r="8" spans="14:29" x14ac:dyDescent="0.25">
      <c r="N8" s="1">
        <v>36132</v>
      </c>
      <c r="O8">
        <v>5.5333333333333341</v>
      </c>
      <c r="P8">
        <f>_xlfn.XLOOKUP(N8,'D2'!$A$5:$A$116,Smoothed!$B$5:$B$116)</f>
        <v>6</v>
      </c>
      <c r="Q8">
        <v>4.2666666666666666</v>
      </c>
      <c r="R8">
        <f>_xlfn.XLOOKUP(N8,'D4'!$A$5:$A$116,Smoothed!$C$5:$C$116)</f>
        <v>5</v>
      </c>
      <c r="S8">
        <v>2.1999999999999997</v>
      </c>
      <c r="T8">
        <f>_xlfn.XLOOKUP($N8,'D8'!$A$5:$A$116,Smoothed!$D$5:$D$116)</f>
        <v>2.6910000000000003</v>
      </c>
      <c r="U8">
        <v>0.66666666666666663</v>
      </c>
      <c r="V8">
        <f>_xlfn.XLOOKUP($N8,'D16'!$A$5:$A$116,Smoothed!$E$5:$E$116)</f>
        <v>1.6679999999999999</v>
      </c>
      <c r="X8">
        <f t="shared" si="3"/>
        <v>0.21777777777777707</v>
      </c>
      <c r="Y8">
        <f t="shared" si="0"/>
        <v>0.53777777777777791</v>
      </c>
      <c r="Z8">
        <f t="shared" si="1"/>
        <v>0.24108100000000054</v>
      </c>
      <c r="AA8">
        <f t="shared" si="2"/>
        <v>1.0026684444444443</v>
      </c>
    </row>
    <row r="9" spans="14:29" x14ac:dyDescent="0.25">
      <c r="N9" s="1">
        <v>36139</v>
      </c>
      <c r="O9">
        <v>5.2666666666666666</v>
      </c>
      <c r="P9">
        <f>_xlfn.XLOOKUP(N9,'D2'!$A$5:$A$116,Smoothed!$B$5:$B$116)</f>
        <v>5.7</v>
      </c>
      <c r="Q9">
        <v>3.3333333333333335</v>
      </c>
      <c r="R9">
        <f>_xlfn.XLOOKUP(N9,'D4'!$A$5:$A$116,Smoothed!$C$5:$C$116)</f>
        <v>4.1226666666666665</v>
      </c>
      <c r="S9">
        <v>1.6000000000000003</v>
      </c>
      <c r="T9">
        <f>_xlfn.XLOOKUP($N9,'D8'!$A$5:$A$116,Smoothed!$D$5:$D$116)</f>
        <v>1.9028333333333334</v>
      </c>
      <c r="U9">
        <v>0.26666666666666666</v>
      </c>
      <c r="V9">
        <f>_xlfn.XLOOKUP($N9,'D16'!$A$5:$A$116,Smoothed!$E$5:$E$116)</f>
        <v>0.95833333333333337</v>
      </c>
      <c r="X9">
        <f t="shared" si="3"/>
        <v>0.18777777777777799</v>
      </c>
      <c r="Y9">
        <f t="shared" si="0"/>
        <v>0.62304711111111055</v>
      </c>
      <c r="Z9">
        <f t="shared" si="1"/>
        <v>9.1708027777777618E-2</v>
      </c>
      <c r="AA9">
        <f t="shared" si="2"/>
        <v>0.47840277777777773</v>
      </c>
    </row>
    <row r="10" spans="14:29" x14ac:dyDescent="0.25">
      <c r="N10" s="1">
        <v>36192</v>
      </c>
      <c r="O10">
        <v>4.9999999999999991</v>
      </c>
      <c r="P10">
        <f>_xlfn.XLOOKUP(N10,'D2'!$A$5:$A$116,Smoothed!$B$5:$B$116)</f>
        <v>4.3999999999999995</v>
      </c>
      <c r="Q10">
        <v>3.2666666666666671</v>
      </c>
      <c r="R10">
        <f>_xlfn.XLOOKUP(N10,'D4'!$A$5:$A$116,Smoothed!$C$5:$C$116)</f>
        <v>2.6999999999999997</v>
      </c>
      <c r="S10">
        <v>1.5333333333333332</v>
      </c>
      <c r="T10">
        <f>_xlfn.XLOOKUP($N10,'D8'!$A$5:$A$116,Smoothed!$D$5:$D$116)</f>
        <v>0.8570000000000001</v>
      </c>
      <c r="U10">
        <v>0.20000000000000004</v>
      </c>
      <c r="V10">
        <f>_xlfn.XLOOKUP($N10,'D16'!$A$5:$A$116,Smoothed!$E$5:$E$116)</f>
        <v>0</v>
      </c>
      <c r="X10">
        <f t="shared" si="3"/>
        <v>0.3599999999999996</v>
      </c>
      <c r="Y10">
        <f t="shared" si="0"/>
        <v>0.32111111111111185</v>
      </c>
      <c r="Z10">
        <f t="shared" si="1"/>
        <v>0.45742677777777752</v>
      </c>
      <c r="AA10">
        <f t="shared" si="2"/>
        <v>4.0000000000000015E-2</v>
      </c>
    </row>
    <row r="11" spans="14:29" x14ac:dyDescent="0.25">
      <c r="P11" t="s">
        <v>51</v>
      </c>
      <c r="Q11" t="s">
        <v>38</v>
      </c>
      <c r="R11" t="s">
        <v>49</v>
      </c>
      <c r="S11" t="s">
        <v>50</v>
      </c>
    </row>
    <row r="12" spans="14:29" x14ac:dyDescent="0.25">
      <c r="N12" t="s">
        <v>45</v>
      </c>
      <c r="O12">
        <f>SLOPE(_xlfn.VSTACK(P5:P10,R5:R10,T5:T10,V5:V10),_xlfn.VSTACK(O5:O10,Q5:Q10,S5:S10,U5:U10))</f>
        <v>1.0169315107348573</v>
      </c>
      <c r="P12" s="3">
        <v>6.5189999999999998E-2</v>
      </c>
      <c r="Q12">
        <f>P12*$O$1</f>
        <v>0.135197541</v>
      </c>
      <c r="R12">
        <v>0</v>
      </c>
      <c r="S12">
        <f>$O$12*R12+$O$13</f>
        <v>2.0052539710247785E-2</v>
      </c>
    </row>
    <row r="13" spans="14:29" x14ac:dyDescent="0.25">
      <c r="N13" t="s">
        <v>46</v>
      </c>
      <c r="O13">
        <f>INTERCEPT(_xlfn.VSTACK(P5:P10,R5:R10,T5:T10,V5:V10),_xlfn.VSTACK(O5:O10,Q5:Q10,S5:S10,U5:U10))</f>
        <v>2.0052539710247785E-2</v>
      </c>
      <c r="P13">
        <v>0.19702</v>
      </c>
      <c r="Q13" s="4">
        <f>P13*$O$1</f>
        <v>0.40859977800000002</v>
      </c>
      <c r="R13">
        <v>7</v>
      </c>
      <c r="S13">
        <f>$O$12*R13+$O$13</f>
        <v>7.1385731148542488</v>
      </c>
    </row>
    <row r="14" spans="14:29" x14ac:dyDescent="0.25">
      <c r="N14" t="s">
        <v>47</v>
      </c>
      <c r="O14">
        <f>RSQ(_xlfn.VSTACK(P5:P10,R5:R10,T5:T10,V5:V10),_xlfn.VSTACK(O5:O10,Q5:Q10,S5:S10,U5:U10))</f>
        <v>0.9170987657560109</v>
      </c>
      <c r="AC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D2</vt:lpstr>
      <vt:lpstr>D4</vt:lpstr>
      <vt:lpstr>D8</vt:lpstr>
      <vt:lpstr>D16</vt:lpstr>
      <vt:lpstr>Smoothed</vt:lpstr>
      <vt:lpstr>ObsPred</vt:lpstr>
      <vt:lpstr>ObsPred 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2023-09-20T06:55:51Z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