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1475" windowHeight="8505" activeTab="1"/>
  </bookViews>
  <sheets>
    <sheet name="Current Eclipse colors" sheetId="1" r:id="rId1"/>
    <sheet name="Color Chart" sheetId="3" r:id="rId2"/>
    <sheet name="Color Scale" sheetId="2" r:id="rId3"/>
    <sheet name="Color Chart (2)" sheetId="4" r:id="rId4"/>
  </sheets>
  <definedNames>
    <definedName name="_xlnm._FilterDatabase" localSheetId="3" hidden="1">'Color Chart (2)'!$A$1:$V$139</definedName>
    <definedName name="Color_table">'Color Chart (2)'!$A$1:$T$139</definedName>
  </definedNames>
  <calcPr calcId="145621"/>
</workbook>
</file>

<file path=xl/calcChain.xml><?xml version="1.0" encoding="utf-8"?>
<calcChain xmlns="http://schemas.openxmlformats.org/spreadsheetml/2006/main">
  <c r="M80" i="4" l="1"/>
  <c r="L80" i="4"/>
  <c r="N80" i="4"/>
  <c r="L86" i="4"/>
  <c r="M86" i="4"/>
  <c r="N86" i="4"/>
  <c r="O86" i="4" s="1"/>
  <c r="L87" i="4"/>
  <c r="M87" i="4"/>
  <c r="N87" i="4"/>
  <c r="O87" i="4" s="1"/>
  <c r="L33" i="4"/>
  <c r="M33" i="4"/>
  <c r="N33" i="4"/>
  <c r="O33" i="4" s="1"/>
  <c r="L81" i="4"/>
  <c r="M81" i="4"/>
  <c r="N81" i="4"/>
  <c r="O81" i="4" s="1"/>
  <c r="L82" i="4"/>
  <c r="M82" i="4"/>
  <c r="N82" i="4"/>
  <c r="O82" i="4" s="1"/>
  <c r="L88" i="4"/>
  <c r="M88" i="4"/>
  <c r="N88" i="4"/>
  <c r="O88" i="4" s="1"/>
  <c r="L83" i="4"/>
  <c r="M83" i="4"/>
  <c r="N83" i="4"/>
  <c r="O83" i="4" s="1"/>
  <c r="L84" i="4"/>
  <c r="M84" i="4"/>
  <c r="N84" i="4"/>
  <c r="O84" i="4" s="1"/>
  <c r="L60" i="4"/>
  <c r="M60" i="4"/>
  <c r="N60" i="4"/>
  <c r="L61" i="4"/>
  <c r="M61" i="4"/>
  <c r="N61" i="4"/>
  <c r="O61" i="4" s="1"/>
  <c r="L70" i="4"/>
  <c r="M70" i="4"/>
  <c r="N70" i="4"/>
  <c r="L71" i="4"/>
  <c r="M71" i="4"/>
  <c r="N71" i="4"/>
  <c r="O71" i="4" s="1"/>
  <c r="L99" i="4"/>
  <c r="M99" i="4"/>
  <c r="N99" i="4"/>
  <c r="O99" i="4" s="1"/>
  <c r="L100" i="4"/>
  <c r="M100" i="4"/>
  <c r="N100" i="4"/>
  <c r="O100" i="4" s="1"/>
  <c r="L101" i="4"/>
  <c r="M101" i="4"/>
  <c r="N101" i="4"/>
  <c r="O101" i="4" s="1"/>
  <c r="L102" i="4"/>
  <c r="M102" i="4"/>
  <c r="N102" i="4"/>
  <c r="O102" i="4" s="1"/>
  <c r="L103" i="4"/>
  <c r="M103" i="4"/>
  <c r="N103" i="4"/>
  <c r="O103" i="4" s="1"/>
  <c r="L105" i="4"/>
  <c r="M105" i="4"/>
  <c r="N105" i="4"/>
  <c r="O105" i="4" s="1"/>
  <c r="L72" i="4"/>
  <c r="M72" i="4"/>
  <c r="N72" i="4"/>
  <c r="O72" i="4" s="1"/>
  <c r="L106" i="4"/>
  <c r="M106" i="4"/>
  <c r="N106" i="4"/>
  <c r="O106" i="4" s="1"/>
  <c r="L110" i="4"/>
  <c r="M110" i="4"/>
  <c r="N110" i="4"/>
  <c r="O110" i="4" s="1"/>
  <c r="L112" i="4"/>
  <c r="M112" i="4"/>
  <c r="N112" i="4"/>
  <c r="O112" i="4" s="1"/>
  <c r="L73" i="4"/>
  <c r="M73" i="4"/>
  <c r="N73" i="4"/>
  <c r="O73" i="4" s="1"/>
  <c r="L74" i="4"/>
  <c r="M74" i="4"/>
  <c r="N74" i="4"/>
  <c r="O74" i="4" s="1"/>
  <c r="L114" i="4"/>
  <c r="M114" i="4"/>
  <c r="N114" i="4"/>
  <c r="O114" i="4" s="1"/>
  <c r="L115" i="4"/>
  <c r="M115" i="4"/>
  <c r="N115" i="4"/>
  <c r="O115" i="4" s="1"/>
  <c r="L75" i="4"/>
  <c r="M75" i="4"/>
  <c r="N75" i="4"/>
  <c r="O75" i="4" s="1"/>
  <c r="L18" i="4"/>
  <c r="M18" i="4"/>
  <c r="N18" i="4"/>
  <c r="O18" i="4" s="1"/>
  <c r="L111" i="4"/>
  <c r="M111" i="4"/>
  <c r="N111" i="4"/>
  <c r="O111" i="4" s="1"/>
  <c r="L78" i="4"/>
  <c r="M78" i="4"/>
  <c r="N78" i="4"/>
  <c r="O78" i="4" s="1"/>
  <c r="L104" i="4"/>
  <c r="M104" i="4"/>
  <c r="N104" i="4"/>
  <c r="O104" i="4" s="1"/>
  <c r="L108" i="4"/>
  <c r="M108" i="4"/>
  <c r="N108" i="4"/>
  <c r="O108" i="4" s="1"/>
  <c r="L109" i="4"/>
  <c r="M109" i="4"/>
  <c r="N109" i="4"/>
  <c r="O109" i="4" s="1"/>
  <c r="L139" i="4"/>
  <c r="M139" i="4"/>
  <c r="N139" i="4"/>
  <c r="O139" i="4" s="1"/>
  <c r="L98" i="4"/>
  <c r="M98" i="4"/>
  <c r="N98" i="4"/>
  <c r="O98" i="4" s="1"/>
  <c r="L107" i="4"/>
  <c r="M107" i="4"/>
  <c r="N107" i="4"/>
  <c r="O107" i="4" s="1"/>
  <c r="L17" i="4"/>
  <c r="M17" i="4"/>
  <c r="N17" i="4"/>
  <c r="O17" i="4" s="1"/>
  <c r="L137" i="4"/>
  <c r="M137" i="4"/>
  <c r="N137" i="4"/>
  <c r="O137" i="4" s="1"/>
  <c r="L91" i="4"/>
  <c r="M91" i="4"/>
  <c r="N91" i="4"/>
  <c r="O91" i="4" s="1"/>
  <c r="L57" i="4"/>
  <c r="M57" i="4"/>
  <c r="N57" i="4"/>
  <c r="O57" i="4" s="1"/>
  <c r="L96" i="4"/>
  <c r="M96" i="4"/>
  <c r="N96" i="4"/>
  <c r="L113" i="4"/>
  <c r="M113" i="4"/>
  <c r="N113" i="4"/>
  <c r="O113" i="4" s="1"/>
  <c r="L136" i="4"/>
  <c r="M136" i="4"/>
  <c r="N136" i="4"/>
  <c r="O136" i="4" s="1"/>
  <c r="L138" i="4"/>
  <c r="M138" i="4"/>
  <c r="N138" i="4"/>
  <c r="O138" i="4" s="1"/>
  <c r="L67" i="4"/>
  <c r="M67" i="4"/>
  <c r="N67" i="4"/>
  <c r="O67" i="4" s="1"/>
  <c r="L97" i="4"/>
  <c r="M97" i="4"/>
  <c r="N97" i="4"/>
  <c r="O97" i="4" s="1"/>
  <c r="L59" i="4"/>
  <c r="M59" i="4"/>
  <c r="N59" i="4"/>
  <c r="O59" i="4" s="1"/>
  <c r="L134" i="4"/>
  <c r="M134" i="4"/>
  <c r="N134" i="4"/>
  <c r="O134" i="4" s="1"/>
  <c r="L135" i="4"/>
  <c r="M135" i="4"/>
  <c r="N135" i="4"/>
  <c r="O135" i="4" s="1"/>
  <c r="L94" i="4"/>
  <c r="M94" i="4"/>
  <c r="N94" i="4"/>
  <c r="O94" i="4" s="1"/>
  <c r="L66" i="4"/>
  <c r="M66" i="4"/>
  <c r="N66" i="4"/>
  <c r="O66" i="4" s="1"/>
  <c r="L76" i="4"/>
  <c r="M76" i="4"/>
  <c r="N76" i="4"/>
  <c r="O76" i="4" s="1"/>
  <c r="L16" i="4"/>
  <c r="M16" i="4"/>
  <c r="N16" i="4"/>
  <c r="O16" i="4" s="1"/>
  <c r="L49" i="4"/>
  <c r="M49" i="4"/>
  <c r="N49" i="4"/>
  <c r="O49" i="4" s="1"/>
  <c r="L56" i="4"/>
  <c r="M56" i="4"/>
  <c r="N56" i="4"/>
  <c r="O56" i="4" s="1"/>
  <c r="L64" i="4"/>
  <c r="M64" i="4"/>
  <c r="N64" i="4"/>
  <c r="O64" i="4" s="1"/>
  <c r="L68" i="4"/>
  <c r="M68" i="4"/>
  <c r="N68" i="4"/>
  <c r="O68" i="4" s="1"/>
  <c r="L15" i="4"/>
  <c r="M15" i="4"/>
  <c r="N15" i="4"/>
  <c r="O15" i="4" s="1"/>
  <c r="L46" i="4"/>
  <c r="M46" i="4"/>
  <c r="N46" i="4"/>
  <c r="O46" i="4" s="1"/>
  <c r="L93" i="4"/>
  <c r="M93" i="4"/>
  <c r="N93" i="4"/>
  <c r="O93" i="4" s="1"/>
  <c r="L44" i="4"/>
  <c r="M44" i="4"/>
  <c r="N44" i="4"/>
  <c r="O44" i="4" s="1"/>
  <c r="L45" i="4"/>
  <c r="M45" i="4"/>
  <c r="N45" i="4"/>
  <c r="O45" i="4" s="1"/>
  <c r="L34" i="4"/>
  <c r="M34" i="4"/>
  <c r="N34" i="4"/>
  <c r="O34" i="4" s="1"/>
  <c r="L14" i="4"/>
  <c r="M14" i="4"/>
  <c r="N14" i="4"/>
  <c r="O14" i="4" s="1"/>
  <c r="L90" i="4"/>
  <c r="M90" i="4"/>
  <c r="N90" i="4"/>
  <c r="O90" i="4" s="1"/>
  <c r="L47" i="4"/>
  <c r="M47" i="4"/>
  <c r="N47" i="4"/>
  <c r="O47" i="4" s="1"/>
  <c r="L54" i="4"/>
  <c r="M54" i="4"/>
  <c r="N54" i="4"/>
  <c r="O54" i="4" s="1"/>
  <c r="L41" i="4"/>
  <c r="M41" i="4"/>
  <c r="N41" i="4"/>
  <c r="O41" i="4" s="1"/>
  <c r="L40" i="4"/>
  <c r="M40" i="4"/>
  <c r="N40" i="4"/>
  <c r="O40" i="4" s="1"/>
  <c r="L129" i="4"/>
  <c r="M129" i="4"/>
  <c r="N129" i="4"/>
  <c r="O129" i="4" s="1"/>
  <c r="L132" i="4"/>
  <c r="M132" i="4"/>
  <c r="N132" i="4"/>
  <c r="O132" i="4" s="1"/>
  <c r="L133" i="4"/>
  <c r="M133" i="4"/>
  <c r="N133" i="4"/>
  <c r="O133" i="4" s="1"/>
  <c r="L69" i="4"/>
  <c r="M69" i="4"/>
  <c r="N69" i="4"/>
  <c r="O69" i="4" s="1"/>
  <c r="L131" i="4"/>
  <c r="M131" i="4"/>
  <c r="N131" i="4"/>
  <c r="O131" i="4" s="1"/>
  <c r="L10" i="4"/>
  <c r="M10" i="4"/>
  <c r="N10" i="4"/>
  <c r="O10" i="4" s="1"/>
  <c r="L37" i="4"/>
  <c r="M37" i="4"/>
  <c r="N37" i="4"/>
  <c r="O37" i="4" s="1"/>
  <c r="L35" i="4"/>
  <c r="M35" i="4"/>
  <c r="N35" i="4"/>
  <c r="L55" i="4"/>
  <c r="M55" i="4"/>
  <c r="N55" i="4"/>
  <c r="O55" i="4" s="1"/>
  <c r="L52" i="4"/>
  <c r="M52" i="4"/>
  <c r="N52" i="4"/>
  <c r="O52" i="4" s="1"/>
  <c r="L95" i="4"/>
  <c r="M95" i="4"/>
  <c r="N95" i="4"/>
  <c r="O95" i="4" s="1"/>
  <c r="L38" i="4"/>
  <c r="M38" i="4"/>
  <c r="N38" i="4"/>
  <c r="O38" i="4" s="1"/>
  <c r="L123" i="4"/>
  <c r="M123" i="4"/>
  <c r="N123" i="4"/>
  <c r="O123" i="4" s="1"/>
  <c r="L92" i="4"/>
  <c r="M92" i="4"/>
  <c r="N92" i="4"/>
  <c r="O92" i="4" s="1"/>
  <c r="L89" i="4"/>
  <c r="M89" i="4"/>
  <c r="N89" i="4"/>
  <c r="O89" i="4" s="1"/>
  <c r="L30" i="4"/>
  <c r="M30" i="4"/>
  <c r="N30" i="4"/>
  <c r="O30" i="4" s="1"/>
  <c r="L32" i="4"/>
  <c r="M32" i="4"/>
  <c r="N32" i="4"/>
  <c r="O32" i="4" s="1"/>
  <c r="L26" i="4"/>
  <c r="M26" i="4"/>
  <c r="N26" i="4"/>
  <c r="O26" i="4" s="1"/>
  <c r="L53" i="4"/>
  <c r="M53" i="4"/>
  <c r="N53" i="4"/>
  <c r="O53" i="4" s="1"/>
  <c r="L127" i="4"/>
  <c r="M127" i="4"/>
  <c r="N127" i="4"/>
  <c r="O127" i="4" s="1"/>
  <c r="L128" i="4"/>
  <c r="M128" i="4"/>
  <c r="N128" i="4"/>
  <c r="O128" i="4" s="1"/>
  <c r="L29" i="4"/>
  <c r="M29" i="4"/>
  <c r="N29" i="4"/>
  <c r="O29" i="4" s="1"/>
  <c r="L22" i="4"/>
  <c r="M22" i="4"/>
  <c r="N22" i="4"/>
  <c r="O22" i="4" s="1"/>
  <c r="L21" i="4"/>
  <c r="M21" i="4"/>
  <c r="N21" i="4"/>
  <c r="O21" i="4" s="1"/>
  <c r="L7" i="4"/>
  <c r="M7" i="4"/>
  <c r="N7" i="4"/>
  <c r="O7" i="4" s="1"/>
  <c r="L42" i="4"/>
  <c r="M42" i="4"/>
  <c r="N42" i="4"/>
  <c r="O42" i="4" s="1"/>
  <c r="L130" i="4"/>
  <c r="M130" i="4"/>
  <c r="N130" i="4"/>
  <c r="O130" i="4" s="1"/>
  <c r="L39" i="4"/>
  <c r="M39" i="4"/>
  <c r="N39" i="4"/>
  <c r="O39" i="4" s="1"/>
  <c r="L65" i="4"/>
  <c r="M65" i="4"/>
  <c r="N65" i="4"/>
  <c r="O65" i="4" s="1"/>
  <c r="L120" i="4"/>
  <c r="M120" i="4"/>
  <c r="N120" i="4"/>
  <c r="O120" i="4" s="1"/>
  <c r="L119" i="4"/>
  <c r="M119" i="4"/>
  <c r="N119" i="4"/>
  <c r="O119" i="4" s="1"/>
  <c r="L28" i="4"/>
  <c r="M28" i="4"/>
  <c r="N28" i="4"/>
  <c r="O28" i="4" s="1"/>
  <c r="L50" i="4"/>
  <c r="M50" i="4"/>
  <c r="N50" i="4"/>
  <c r="O50" i="4" s="1"/>
  <c r="L4" i="4"/>
  <c r="M4" i="4"/>
  <c r="N4" i="4"/>
  <c r="O4" i="4" s="1"/>
  <c r="L122" i="4"/>
  <c r="M122" i="4"/>
  <c r="N122" i="4"/>
  <c r="O122" i="4" s="1"/>
  <c r="L125" i="4"/>
  <c r="M125" i="4"/>
  <c r="N125" i="4"/>
  <c r="O125" i="4" s="1"/>
  <c r="L121" i="4"/>
  <c r="M121" i="4"/>
  <c r="N121" i="4"/>
  <c r="O121" i="4" s="1"/>
  <c r="L77" i="4"/>
  <c r="M77" i="4"/>
  <c r="N77" i="4"/>
  <c r="O77" i="4" s="1"/>
  <c r="L11" i="4"/>
  <c r="M11" i="4"/>
  <c r="N11" i="4"/>
  <c r="O11" i="4" s="1"/>
  <c r="L24" i="4"/>
  <c r="M24" i="4"/>
  <c r="N24" i="4"/>
  <c r="O24" i="4" s="1"/>
  <c r="L124" i="4"/>
  <c r="M124" i="4"/>
  <c r="N124" i="4"/>
  <c r="O124" i="4" s="1"/>
  <c r="L117" i="4"/>
  <c r="M117" i="4"/>
  <c r="N117" i="4"/>
  <c r="O117" i="4" s="1"/>
  <c r="L48" i="4"/>
  <c r="M48" i="4"/>
  <c r="N48" i="4"/>
  <c r="O48" i="4" s="1"/>
  <c r="L126" i="4"/>
  <c r="M126" i="4"/>
  <c r="N126" i="4"/>
  <c r="O126" i="4" s="1"/>
  <c r="L36" i="4"/>
  <c r="M36" i="4"/>
  <c r="N36" i="4"/>
  <c r="O36" i="4" s="1"/>
  <c r="L31" i="4"/>
  <c r="M31" i="4"/>
  <c r="N31" i="4"/>
  <c r="O31" i="4" s="1"/>
  <c r="L116" i="4"/>
  <c r="M116" i="4"/>
  <c r="N116" i="4"/>
  <c r="O116" i="4" s="1"/>
  <c r="L25" i="4"/>
  <c r="M25" i="4"/>
  <c r="N25" i="4"/>
  <c r="O25" i="4" s="1"/>
  <c r="L13" i="4"/>
  <c r="M13" i="4"/>
  <c r="N13" i="4"/>
  <c r="O13" i="4" s="1"/>
  <c r="L118" i="4"/>
  <c r="M118" i="4"/>
  <c r="N118" i="4"/>
  <c r="O118" i="4" s="1"/>
  <c r="L62" i="4"/>
  <c r="M62" i="4"/>
  <c r="N62" i="4"/>
  <c r="O62" i="4" s="1"/>
  <c r="L9" i="4"/>
  <c r="M9" i="4"/>
  <c r="N9" i="4"/>
  <c r="O9" i="4" s="1"/>
  <c r="L85" i="4"/>
  <c r="M85" i="4"/>
  <c r="N85" i="4"/>
  <c r="O85" i="4" s="1"/>
  <c r="L63" i="4"/>
  <c r="M63" i="4"/>
  <c r="N63" i="4"/>
  <c r="O63" i="4" s="1"/>
  <c r="L58" i="4"/>
  <c r="M58" i="4"/>
  <c r="N58" i="4"/>
  <c r="O58" i="4" s="1"/>
  <c r="L51" i="4"/>
  <c r="M51" i="4"/>
  <c r="N51" i="4"/>
  <c r="O51" i="4" s="1"/>
  <c r="L43" i="4"/>
  <c r="M43" i="4"/>
  <c r="N43" i="4"/>
  <c r="O43" i="4" s="1"/>
  <c r="L27" i="4"/>
  <c r="M27" i="4"/>
  <c r="N27" i="4"/>
  <c r="O27" i="4" s="1"/>
  <c r="L23" i="4"/>
  <c r="M23" i="4"/>
  <c r="N23" i="4"/>
  <c r="O23" i="4" s="1"/>
  <c r="L19" i="4"/>
  <c r="M19" i="4"/>
  <c r="N19" i="4"/>
  <c r="L20" i="4"/>
  <c r="M20" i="4"/>
  <c r="N20" i="4"/>
  <c r="O20" i="4" s="1"/>
  <c r="L12" i="4"/>
  <c r="M12" i="4"/>
  <c r="N12" i="4"/>
  <c r="O12" i="4" s="1"/>
  <c r="L8" i="4"/>
  <c r="M8" i="4"/>
  <c r="N8" i="4"/>
  <c r="O8" i="4" s="1"/>
  <c r="L5" i="4"/>
  <c r="M5" i="4"/>
  <c r="N5" i="4"/>
  <c r="O5" i="4" s="1"/>
  <c r="L6" i="4"/>
  <c r="M6" i="4"/>
  <c r="N6" i="4"/>
  <c r="O6" i="4" s="1"/>
  <c r="L3" i="4"/>
  <c r="M3" i="4"/>
  <c r="N3" i="4"/>
  <c r="O3" i="4" s="1"/>
  <c r="L2" i="4"/>
  <c r="M2" i="4"/>
  <c r="N2" i="4"/>
  <c r="O2" i="4" s="1"/>
  <c r="N79" i="4"/>
  <c r="L79" i="4"/>
  <c r="M79" i="4"/>
  <c r="P2" i="4"/>
  <c r="J18" i="4"/>
  <c r="K18" i="4" s="1"/>
  <c r="J75" i="4"/>
  <c r="K75" i="4" s="1"/>
  <c r="J139" i="4"/>
  <c r="K139" i="4" s="1"/>
  <c r="J138" i="4"/>
  <c r="K138" i="4" s="1"/>
  <c r="J137" i="4"/>
  <c r="K137" i="4" s="1"/>
  <c r="J115" i="4"/>
  <c r="K115" i="4" s="1"/>
  <c r="J114" i="4"/>
  <c r="K114" i="4" s="1"/>
  <c r="J136" i="4"/>
  <c r="K136" i="4" s="1"/>
  <c r="J74" i="4"/>
  <c r="K74" i="4" s="1"/>
  <c r="J73" i="4"/>
  <c r="K73" i="4" s="1"/>
  <c r="J17" i="4"/>
  <c r="K17" i="4" s="1"/>
  <c r="J113" i="4"/>
  <c r="K113" i="4" s="1"/>
  <c r="J135" i="4"/>
  <c r="K135" i="4" s="1"/>
  <c r="J112" i="4"/>
  <c r="K112" i="4" s="1"/>
  <c r="J111" i="4"/>
  <c r="K111" i="4" s="1"/>
  <c r="J110" i="4"/>
  <c r="K110" i="4" s="1"/>
  <c r="J109" i="4"/>
  <c r="K109" i="4" s="1"/>
  <c r="J134" i="4"/>
  <c r="K134" i="4" s="1"/>
  <c r="J107" i="4"/>
  <c r="K107" i="4" s="1"/>
  <c r="J108" i="4"/>
  <c r="K108" i="4" s="1"/>
  <c r="J106" i="4"/>
  <c r="K106" i="4" s="1"/>
  <c r="J72" i="4"/>
  <c r="K72" i="4" s="1"/>
  <c r="J105" i="4"/>
  <c r="K105" i="4" s="1"/>
  <c r="J104" i="4"/>
  <c r="K104" i="4" s="1"/>
  <c r="J103" i="4"/>
  <c r="K103" i="4" s="1"/>
  <c r="J102" i="4"/>
  <c r="K102" i="4" s="1"/>
  <c r="J101" i="4"/>
  <c r="K101" i="4" s="1"/>
  <c r="J16" i="4"/>
  <c r="K16" i="4" s="1"/>
  <c r="J100" i="4"/>
  <c r="K100" i="4" s="1"/>
  <c r="J133" i="4"/>
  <c r="K133" i="4" s="1"/>
  <c r="J71" i="4"/>
  <c r="K71" i="4" s="1"/>
  <c r="J99" i="4"/>
  <c r="K99" i="4" s="1"/>
  <c r="J98" i="4"/>
  <c r="K98" i="4" s="1"/>
  <c r="J97" i="4"/>
  <c r="K97" i="4" s="1"/>
  <c r="J15" i="4"/>
  <c r="K15" i="4" s="1"/>
  <c r="J132" i="4"/>
  <c r="K132" i="4" s="1"/>
  <c r="J70" i="4"/>
  <c r="K70" i="4" s="1"/>
  <c r="J68" i="4"/>
  <c r="K68" i="4" s="1"/>
  <c r="J131" i="4"/>
  <c r="K131" i="4" s="1"/>
  <c r="J96" i="4"/>
  <c r="K96" i="4" s="1"/>
  <c r="J67" i="4"/>
  <c r="K67" i="4" s="1"/>
  <c r="J66" i="4"/>
  <c r="K66" i="4" s="1"/>
  <c r="J129" i="4"/>
  <c r="K129" i="4" s="1"/>
  <c r="J130" i="4"/>
  <c r="K130" i="4" s="1"/>
  <c r="J128" i="4"/>
  <c r="K128" i="4" s="1"/>
  <c r="J127" i="4"/>
  <c r="K127" i="4" s="1"/>
  <c r="J14" i="4"/>
  <c r="K14" i="4" s="1"/>
  <c r="J95" i="4"/>
  <c r="K95" i="4" s="1"/>
  <c r="J64" i="4"/>
  <c r="K64" i="4" s="1"/>
  <c r="J94" i="4"/>
  <c r="K94" i="4" s="1"/>
  <c r="J61" i="4"/>
  <c r="K61" i="4" s="1"/>
  <c r="J60" i="4"/>
  <c r="K60" i="4" s="1"/>
  <c r="J93" i="4"/>
  <c r="K93" i="4" s="1"/>
  <c r="J92" i="4"/>
  <c r="K92" i="4" s="1"/>
  <c r="J83" i="4"/>
  <c r="K83" i="4" s="1"/>
  <c r="J85" i="4"/>
  <c r="K85" i="4" s="1"/>
  <c r="J84" i="4"/>
  <c r="K84" i="4" s="1"/>
  <c r="J10" i="4"/>
  <c r="K10" i="4" s="1"/>
  <c r="J59" i="4"/>
  <c r="K59" i="4" s="1"/>
  <c r="J91" i="4"/>
  <c r="K91" i="4" s="1"/>
  <c r="J126" i="4"/>
  <c r="K126" i="4" s="1"/>
  <c r="J57" i="4"/>
  <c r="K57" i="4" s="1"/>
  <c r="J78" i="4"/>
  <c r="K78" i="4" s="1"/>
  <c r="J125" i="4"/>
  <c r="K125" i="4" s="1"/>
  <c r="J124" i="4"/>
  <c r="K124" i="4" s="1"/>
  <c r="J54" i="4"/>
  <c r="K54" i="4" s="1"/>
  <c r="J90" i="4"/>
  <c r="K90" i="4" s="1"/>
  <c r="J123" i="4"/>
  <c r="K123" i="4" s="1"/>
  <c r="J49" i="4"/>
  <c r="K49" i="4" s="1"/>
  <c r="J122" i="4"/>
  <c r="K122" i="4" s="1"/>
  <c r="J69" i="4"/>
  <c r="K69" i="4" s="1"/>
  <c r="J47" i="4"/>
  <c r="K47" i="4" s="1"/>
  <c r="J89" i="4"/>
  <c r="K89" i="4" s="1"/>
  <c r="J88" i="4"/>
  <c r="K88" i="4" s="1"/>
  <c r="J65" i="4"/>
  <c r="K65" i="4" s="1"/>
  <c r="J82" i="4"/>
  <c r="K82" i="4" s="1"/>
  <c r="J63" i="4"/>
  <c r="K63" i="4" s="1"/>
  <c r="J62" i="4"/>
  <c r="K62" i="4" s="1"/>
  <c r="J81" i="4"/>
  <c r="K81" i="4" s="1"/>
  <c r="J33" i="4"/>
  <c r="K33" i="4" s="1"/>
  <c r="J87" i="4"/>
  <c r="K87" i="4" s="1"/>
  <c r="J58" i="4"/>
  <c r="K58" i="4" s="1"/>
  <c r="J56" i="4"/>
  <c r="K56" i="4" s="1"/>
  <c r="J121" i="4"/>
  <c r="K121" i="4" s="1"/>
  <c r="J55" i="4"/>
  <c r="K55" i="4" s="1"/>
  <c r="J120" i="4"/>
  <c r="K120" i="4" s="1"/>
  <c r="J53" i="4"/>
  <c r="K53" i="4" s="1"/>
  <c r="J52" i="4"/>
  <c r="K52" i="4" s="1"/>
  <c r="J51" i="4"/>
  <c r="K51" i="4" s="1"/>
  <c r="J50" i="4"/>
  <c r="K50" i="4" s="1"/>
  <c r="J45" i="4"/>
  <c r="K45" i="4" s="1"/>
  <c r="J48" i="4"/>
  <c r="K48" i="4" s="1"/>
  <c r="J86" i="4"/>
  <c r="K86" i="4" s="1"/>
  <c r="J44" i="4"/>
  <c r="K44" i="4" s="1"/>
  <c r="J119" i="4"/>
  <c r="K119" i="4" s="1"/>
  <c r="J7" i="4"/>
  <c r="K7" i="4" s="1"/>
  <c r="J43" i="4"/>
  <c r="K43" i="4" s="1"/>
  <c r="J42" i="4"/>
  <c r="K42" i="4" s="1"/>
  <c r="J117" i="4"/>
  <c r="K117" i="4" s="1"/>
  <c r="J118" i="4"/>
  <c r="K118" i="4" s="1"/>
  <c r="J39" i="4"/>
  <c r="K39" i="4" s="1"/>
  <c r="J38" i="4"/>
  <c r="K38" i="4" s="1"/>
  <c r="J34" i="4"/>
  <c r="K34" i="4" s="1"/>
  <c r="J36" i="4"/>
  <c r="K36" i="4" s="1"/>
  <c r="J46" i="4"/>
  <c r="K46" i="4" s="1"/>
  <c r="J41" i="4"/>
  <c r="K41" i="4" s="1"/>
  <c r="J80" i="4"/>
  <c r="K80" i="4" s="1"/>
  <c r="J4" i="4"/>
  <c r="K4" i="4" s="1"/>
  <c r="J31" i="4"/>
  <c r="K31" i="4" s="1"/>
  <c r="J76" i="4"/>
  <c r="K76" i="4" s="1"/>
  <c r="J35" i="4"/>
  <c r="K35" i="4" s="1"/>
  <c r="J28" i="4"/>
  <c r="K28" i="4" s="1"/>
  <c r="J26" i="4"/>
  <c r="K26" i="4" s="1"/>
  <c r="J27" i="4"/>
  <c r="K27" i="4" s="1"/>
  <c r="J24" i="4"/>
  <c r="K24" i="4" s="1"/>
  <c r="J25" i="4"/>
  <c r="K25" i="4" s="1"/>
  <c r="J22" i="4"/>
  <c r="K22" i="4" s="1"/>
  <c r="J23" i="4"/>
  <c r="K23" i="4" s="1"/>
  <c r="J21" i="4"/>
  <c r="K21" i="4" s="1"/>
  <c r="J19" i="4"/>
  <c r="K19" i="4" s="1"/>
  <c r="J79" i="4"/>
  <c r="K79" i="4" s="1"/>
  <c r="J20" i="4"/>
  <c r="K20" i="4" s="1"/>
  <c r="J37" i="4"/>
  <c r="K37" i="4" s="1"/>
  <c r="J40" i="4"/>
  <c r="K40" i="4" s="1"/>
  <c r="J77" i="4"/>
  <c r="K77" i="4" s="1"/>
  <c r="J32" i="4"/>
  <c r="K32" i="4" s="1"/>
  <c r="J13" i="4"/>
  <c r="K13" i="4" s="1"/>
  <c r="J12" i="4"/>
  <c r="K12" i="4" s="1"/>
  <c r="J11" i="4"/>
  <c r="K11" i="4" s="1"/>
  <c r="J116" i="4"/>
  <c r="K116" i="4" s="1"/>
  <c r="J9" i="4"/>
  <c r="K9" i="4" s="1"/>
  <c r="J8" i="4"/>
  <c r="K8" i="4" s="1"/>
  <c r="J30" i="4"/>
  <c r="K30" i="4" s="1"/>
  <c r="J5" i="4"/>
  <c r="K5" i="4" s="1"/>
  <c r="J29" i="4"/>
  <c r="K29" i="4" s="1"/>
  <c r="J6" i="4"/>
  <c r="K6" i="4" s="1"/>
  <c r="J3" i="4"/>
  <c r="K3" i="4" s="1"/>
  <c r="J2" i="4"/>
  <c r="K2" i="4" s="1"/>
  <c r="Q12" i="4"/>
  <c r="R12" i="4"/>
  <c r="S12" i="4"/>
  <c r="P4" i="4"/>
  <c r="P7" i="4"/>
  <c r="P10" i="4"/>
  <c r="P14" i="4"/>
  <c r="P15" i="4"/>
  <c r="P16" i="4"/>
  <c r="P17" i="4"/>
  <c r="P18" i="4"/>
  <c r="T2" i="4"/>
  <c r="Q8" i="4"/>
  <c r="R8" i="4"/>
  <c r="S8" i="4"/>
  <c r="Q19" i="4"/>
  <c r="R19" i="4"/>
  <c r="S19" i="4"/>
  <c r="Q3" i="4"/>
  <c r="R3" i="4"/>
  <c r="S3" i="4"/>
  <c r="Q6" i="4"/>
  <c r="R6" i="4"/>
  <c r="S6" i="4"/>
  <c r="Q23" i="4"/>
  <c r="R23" i="4"/>
  <c r="S23" i="4"/>
  <c r="Q27" i="4"/>
  <c r="R27" i="4"/>
  <c r="S27" i="4"/>
  <c r="Q63" i="4"/>
  <c r="R63" i="4"/>
  <c r="S63" i="4"/>
  <c r="Q58" i="4"/>
  <c r="R58" i="4"/>
  <c r="S58" i="4"/>
  <c r="Q51" i="4"/>
  <c r="R51" i="4"/>
  <c r="S51" i="4"/>
  <c r="Q20" i="4"/>
  <c r="R20" i="4"/>
  <c r="S20" i="4"/>
  <c r="Q43" i="4"/>
  <c r="R43" i="4"/>
  <c r="S43" i="4"/>
  <c r="Q85" i="4"/>
  <c r="R85" i="4"/>
  <c r="S85" i="4"/>
  <c r="Q9" i="4"/>
  <c r="R9" i="4"/>
  <c r="S9" i="4"/>
  <c r="Q62" i="4"/>
  <c r="R62" i="4"/>
  <c r="S62" i="4"/>
  <c r="Q118" i="4"/>
  <c r="R118" i="4"/>
  <c r="S118" i="4"/>
  <c r="Q13" i="4"/>
  <c r="R13" i="4"/>
  <c r="S13" i="4"/>
  <c r="Q25" i="4"/>
  <c r="R25" i="4"/>
  <c r="S25" i="4"/>
  <c r="Q116" i="4"/>
  <c r="R116" i="4"/>
  <c r="S116" i="4"/>
  <c r="Q31" i="4"/>
  <c r="R31" i="4"/>
  <c r="S31" i="4"/>
  <c r="Q36" i="4"/>
  <c r="R36" i="4"/>
  <c r="S36" i="4"/>
  <c r="Q126" i="4"/>
  <c r="R126" i="4"/>
  <c r="S126" i="4"/>
  <c r="Q48" i="4"/>
  <c r="R48" i="4"/>
  <c r="S48" i="4"/>
  <c r="Q117" i="4"/>
  <c r="R117" i="4"/>
  <c r="S117" i="4"/>
  <c r="Q24" i="4"/>
  <c r="R24" i="4"/>
  <c r="S24" i="4"/>
  <c r="Q124" i="4"/>
  <c r="R124" i="4"/>
  <c r="S124" i="4"/>
  <c r="Q11" i="4"/>
  <c r="R11" i="4"/>
  <c r="S11" i="4"/>
  <c r="Q77" i="4"/>
  <c r="R77" i="4"/>
  <c r="S77" i="4"/>
  <c r="Q121" i="4"/>
  <c r="R121" i="4"/>
  <c r="S121" i="4"/>
  <c r="Q125" i="4"/>
  <c r="R125" i="4"/>
  <c r="S125" i="4"/>
  <c r="Q122" i="4"/>
  <c r="R122" i="4"/>
  <c r="S122" i="4"/>
  <c r="Q4" i="4"/>
  <c r="R4" i="4"/>
  <c r="S4" i="4"/>
  <c r="Q50" i="4"/>
  <c r="R50" i="4"/>
  <c r="S50" i="4"/>
  <c r="Q28" i="4"/>
  <c r="R28" i="4"/>
  <c r="S28" i="4"/>
  <c r="Q119" i="4"/>
  <c r="R119" i="4"/>
  <c r="S119" i="4"/>
  <c r="Q120" i="4"/>
  <c r="R120" i="4"/>
  <c r="S120" i="4"/>
  <c r="Q65" i="4"/>
  <c r="R65" i="4"/>
  <c r="S65" i="4"/>
  <c r="Q39" i="4"/>
  <c r="R39" i="4"/>
  <c r="S39" i="4"/>
  <c r="Q42" i="4"/>
  <c r="R42" i="4"/>
  <c r="S42" i="4"/>
  <c r="Q130" i="4"/>
  <c r="R130" i="4"/>
  <c r="S130" i="4"/>
  <c r="Q29" i="4"/>
  <c r="R29" i="4"/>
  <c r="S29" i="4"/>
  <c r="Q22" i="4"/>
  <c r="R22" i="4"/>
  <c r="S22" i="4"/>
  <c r="Q21" i="4"/>
  <c r="R21" i="4"/>
  <c r="S21" i="4"/>
  <c r="Q7" i="4"/>
  <c r="R7" i="4"/>
  <c r="S7" i="4"/>
  <c r="Q127" i="4"/>
  <c r="R127" i="4"/>
  <c r="S127" i="4"/>
  <c r="Q128" i="4"/>
  <c r="R128" i="4"/>
  <c r="S128" i="4"/>
  <c r="Q53" i="4"/>
  <c r="R53" i="4"/>
  <c r="S53" i="4"/>
  <c r="Q30" i="4"/>
  <c r="R30" i="4"/>
  <c r="S30" i="4"/>
  <c r="Q26" i="4"/>
  <c r="R26" i="4"/>
  <c r="S26" i="4"/>
  <c r="Q32" i="4"/>
  <c r="R32" i="4"/>
  <c r="S32" i="4"/>
  <c r="Q89" i="4"/>
  <c r="R89" i="4"/>
  <c r="S89" i="4"/>
  <c r="Q92" i="4"/>
  <c r="R92" i="4"/>
  <c r="S92" i="4"/>
  <c r="Q123" i="4"/>
  <c r="R123" i="4"/>
  <c r="S123" i="4"/>
  <c r="Q38" i="4"/>
  <c r="R38" i="4"/>
  <c r="S38" i="4"/>
  <c r="Q95" i="4"/>
  <c r="R95" i="4"/>
  <c r="S95" i="4"/>
  <c r="Q52" i="4"/>
  <c r="R52" i="4"/>
  <c r="S52" i="4"/>
  <c r="Q55" i="4"/>
  <c r="R55" i="4"/>
  <c r="S55" i="4"/>
  <c r="Q35" i="4"/>
  <c r="R35" i="4"/>
  <c r="S35" i="4"/>
  <c r="Q37" i="4"/>
  <c r="R37" i="4"/>
  <c r="S37" i="4"/>
  <c r="Q10" i="4"/>
  <c r="R10" i="4"/>
  <c r="S10" i="4"/>
  <c r="Q131" i="4"/>
  <c r="R131" i="4"/>
  <c r="S131" i="4"/>
  <c r="Q69" i="4"/>
  <c r="R69" i="4"/>
  <c r="S69" i="4"/>
  <c r="Q133" i="4"/>
  <c r="R133" i="4"/>
  <c r="S133" i="4"/>
  <c r="Q129" i="4"/>
  <c r="R129" i="4"/>
  <c r="S129" i="4"/>
  <c r="Q132" i="4"/>
  <c r="R132" i="4"/>
  <c r="S132" i="4"/>
  <c r="Q40" i="4"/>
  <c r="R40" i="4"/>
  <c r="S40" i="4"/>
  <c r="Q41" i="4"/>
  <c r="R41" i="4"/>
  <c r="S41" i="4"/>
  <c r="Q54" i="4"/>
  <c r="R54" i="4"/>
  <c r="S54" i="4"/>
  <c r="Q47" i="4"/>
  <c r="R47" i="4"/>
  <c r="S47" i="4"/>
  <c r="Q90" i="4"/>
  <c r="R90" i="4"/>
  <c r="S90" i="4"/>
  <c r="Q14" i="4"/>
  <c r="R14" i="4"/>
  <c r="S14" i="4"/>
  <c r="Q34" i="4"/>
  <c r="R34" i="4"/>
  <c r="S34" i="4"/>
  <c r="Q44" i="4"/>
  <c r="R44" i="4"/>
  <c r="S44" i="4"/>
  <c r="Q45" i="4"/>
  <c r="R45" i="4"/>
  <c r="S45" i="4"/>
  <c r="Q46" i="4"/>
  <c r="R46" i="4"/>
  <c r="S46" i="4"/>
  <c r="Q93" i="4"/>
  <c r="R93" i="4"/>
  <c r="S93" i="4"/>
  <c r="Q15" i="4"/>
  <c r="R15" i="4"/>
  <c r="S15" i="4"/>
  <c r="Q68" i="4"/>
  <c r="R68" i="4"/>
  <c r="S68" i="4"/>
  <c r="Q64" i="4"/>
  <c r="R64" i="4"/>
  <c r="S64" i="4"/>
  <c r="Q56" i="4"/>
  <c r="R56" i="4"/>
  <c r="S56" i="4"/>
  <c r="Q49" i="4"/>
  <c r="R49" i="4"/>
  <c r="S49" i="4"/>
  <c r="Q76" i="4"/>
  <c r="R76" i="4"/>
  <c r="S76" i="4"/>
  <c r="Q16" i="4"/>
  <c r="R16" i="4"/>
  <c r="S16" i="4"/>
  <c r="Q66" i="4"/>
  <c r="R66" i="4"/>
  <c r="S66" i="4"/>
  <c r="Q94" i="4"/>
  <c r="R94" i="4"/>
  <c r="S94" i="4"/>
  <c r="Q135" i="4"/>
  <c r="R135" i="4"/>
  <c r="S135" i="4"/>
  <c r="Q134" i="4"/>
  <c r="R134" i="4"/>
  <c r="S134" i="4"/>
  <c r="Q59" i="4"/>
  <c r="R59" i="4"/>
  <c r="S59" i="4"/>
  <c r="Q67" i="4"/>
  <c r="R67" i="4"/>
  <c r="S67" i="4"/>
  <c r="Q97" i="4"/>
  <c r="R97" i="4"/>
  <c r="S97" i="4"/>
  <c r="Q57" i="4"/>
  <c r="R57" i="4"/>
  <c r="S57" i="4"/>
  <c r="Q96" i="4"/>
  <c r="R96" i="4"/>
  <c r="S96" i="4"/>
  <c r="Q136" i="4"/>
  <c r="R136" i="4"/>
  <c r="S136" i="4"/>
  <c r="Q113" i="4"/>
  <c r="R113" i="4"/>
  <c r="S113" i="4"/>
  <c r="Q138" i="4"/>
  <c r="R138" i="4"/>
  <c r="S138" i="4"/>
  <c r="Q91" i="4"/>
  <c r="R91" i="4"/>
  <c r="S91" i="4"/>
  <c r="Q98" i="4"/>
  <c r="R98" i="4"/>
  <c r="S98" i="4"/>
  <c r="Q107" i="4"/>
  <c r="R107" i="4"/>
  <c r="S107" i="4"/>
  <c r="Q17" i="4"/>
  <c r="R17" i="4"/>
  <c r="S17" i="4"/>
  <c r="Q137" i="4"/>
  <c r="R137" i="4"/>
  <c r="S137" i="4"/>
  <c r="Q139" i="4"/>
  <c r="R139" i="4"/>
  <c r="S139" i="4"/>
  <c r="Q78" i="4"/>
  <c r="R78" i="4"/>
  <c r="S78" i="4"/>
  <c r="Q104" i="4"/>
  <c r="R104" i="4"/>
  <c r="S104" i="4"/>
  <c r="Q109" i="4"/>
  <c r="R109" i="4"/>
  <c r="S109" i="4"/>
  <c r="Q108" i="4"/>
  <c r="R108" i="4"/>
  <c r="S108" i="4"/>
  <c r="Q111" i="4"/>
  <c r="R111" i="4"/>
  <c r="S111" i="4"/>
  <c r="Q79" i="4"/>
  <c r="R79" i="4"/>
  <c r="S79" i="4"/>
  <c r="Q83" i="4"/>
  <c r="R83" i="4"/>
  <c r="S83" i="4"/>
  <c r="Q33" i="4"/>
  <c r="R33" i="4"/>
  <c r="S33" i="4"/>
  <c r="Q80" i="4"/>
  <c r="R80" i="4"/>
  <c r="S80" i="4"/>
  <c r="Q81" i="4"/>
  <c r="R81" i="4"/>
  <c r="S81" i="4"/>
  <c r="Q61" i="4"/>
  <c r="R61" i="4"/>
  <c r="S61" i="4"/>
  <c r="Q82" i="4"/>
  <c r="R82" i="4"/>
  <c r="S82" i="4"/>
  <c r="Q86" i="4"/>
  <c r="R86" i="4"/>
  <c r="S86" i="4"/>
  <c r="Q60" i="4"/>
  <c r="R60" i="4"/>
  <c r="S60" i="4"/>
  <c r="Q87" i="4"/>
  <c r="R87" i="4"/>
  <c r="S87" i="4"/>
  <c r="Q70" i="4"/>
  <c r="R70" i="4"/>
  <c r="S70" i="4"/>
  <c r="Q71" i="4"/>
  <c r="R71" i="4"/>
  <c r="S71" i="4"/>
  <c r="Q88" i="4"/>
  <c r="R88" i="4"/>
  <c r="S88" i="4"/>
  <c r="Q100" i="4"/>
  <c r="R100" i="4"/>
  <c r="S100" i="4"/>
  <c r="Q99" i="4"/>
  <c r="R99" i="4"/>
  <c r="S99" i="4"/>
  <c r="Q101" i="4"/>
  <c r="R101" i="4"/>
  <c r="S101" i="4"/>
  <c r="Q102" i="4"/>
  <c r="R102" i="4"/>
  <c r="S102" i="4"/>
  <c r="Q72" i="4"/>
  <c r="R72" i="4"/>
  <c r="S72" i="4"/>
  <c r="Q103" i="4"/>
  <c r="R103" i="4"/>
  <c r="S103" i="4"/>
  <c r="Q105" i="4"/>
  <c r="R105" i="4"/>
  <c r="S105" i="4"/>
  <c r="Q74" i="4"/>
  <c r="R74" i="4"/>
  <c r="S74" i="4"/>
  <c r="Q73" i="4"/>
  <c r="R73" i="4"/>
  <c r="S73" i="4"/>
  <c r="Q110" i="4"/>
  <c r="R110" i="4"/>
  <c r="S110" i="4"/>
  <c r="Q106" i="4"/>
  <c r="R106" i="4"/>
  <c r="S106" i="4"/>
  <c r="Q114" i="4"/>
  <c r="R114" i="4"/>
  <c r="S114" i="4"/>
  <c r="Q75" i="4"/>
  <c r="R75" i="4"/>
  <c r="S75" i="4"/>
  <c r="Q84" i="4"/>
  <c r="R84" i="4"/>
  <c r="S84" i="4"/>
  <c r="Q112" i="4"/>
  <c r="R112" i="4"/>
  <c r="S112" i="4"/>
  <c r="Q115" i="4"/>
  <c r="R115" i="4"/>
  <c r="S115" i="4"/>
  <c r="Q18" i="4"/>
  <c r="R18" i="4"/>
  <c r="S18" i="4"/>
  <c r="R5" i="4"/>
  <c r="S5" i="4"/>
  <c r="Q5" i="4"/>
  <c r="O35" i="4" l="1"/>
  <c r="O96" i="4"/>
  <c r="O19" i="4"/>
  <c r="O70" i="4"/>
  <c r="O79" i="4"/>
  <c r="O60" i="4"/>
  <c r="O80" i="4"/>
  <c r="P9" i="4"/>
  <c r="P19" i="4"/>
  <c r="P8" i="4"/>
  <c r="P11" i="4"/>
  <c r="P5" i="4"/>
  <c r="P12" i="4"/>
  <c r="P38" i="4"/>
  <c r="P52" i="4"/>
  <c r="P53" i="4"/>
  <c r="P134" i="4"/>
  <c r="P123" i="4"/>
  <c r="P120" i="4"/>
  <c r="P131" i="4"/>
  <c r="P24" i="4"/>
  <c r="P50" i="4"/>
  <c r="P121" i="4"/>
  <c r="P125" i="4"/>
  <c r="P48" i="4"/>
  <c r="P62" i="4"/>
  <c r="P63" i="4"/>
  <c r="P55" i="4"/>
  <c r="P77" i="4"/>
  <c r="P39" i="4"/>
  <c r="P113" i="4"/>
  <c r="P135" i="4"/>
  <c r="P95" i="4"/>
  <c r="P133" i="4"/>
  <c r="P122" i="4"/>
  <c r="P36" i="4"/>
  <c r="P13" i="4"/>
  <c r="P124" i="4"/>
  <c r="P118" i="4"/>
  <c r="P6" i="4"/>
  <c r="P43" i="4"/>
  <c r="P85" i="4"/>
  <c r="P23" i="4"/>
  <c r="P30" i="4"/>
  <c r="P80" i="4"/>
  <c r="P40" i="4"/>
  <c r="P86" i="4"/>
  <c r="P46" i="4"/>
  <c r="P33" i="4"/>
  <c r="P34" i="4"/>
  <c r="P35" i="4"/>
  <c r="P88" i="4"/>
  <c r="P56" i="4"/>
  <c r="P78" i="4"/>
  <c r="P21" i="4"/>
  <c r="P26" i="4"/>
  <c r="P91" i="4"/>
  <c r="P60" i="4"/>
  <c r="P59" i="4"/>
  <c r="P94" i="4"/>
  <c r="P64" i="4"/>
  <c r="P93" i="4"/>
  <c r="P96" i="4"/>
  <c r="P99" i="4"/>
  <c r="P100" i="4"/>
  <c r="P98" i="4"/>
  <c r="P97" i="4"/>
  <c r="P103" i="4"/>
  <c r="P72" i="4"/>
  <c r="P104" i="4"/>
  <c r="P108" i="4"/>
  <c r="P112" i="4"/>
  <c r="P68" i="4"/>
  <c r="P107" i="4"/>
  <c r="P114" i="4"/>
  <c r="P75" i="4"/>
  <c r="P54" i="4"/>
  <c r="P139" i="4"/>
  <c r="P136" i="4"/>
  <c r="P129" i="4"/>
  <c r="P119" i="4"/>
  <c r="P132" i="4"/>
  <c r="P65" i="4"/>
  <c r="P127" i="4"/>
  <c r="P128" i="4"/>
  <c r="P117" i="4"/>
  <c r="P58" i="4"/>
  <c r="P28" i="4"/>
  <c r="P69" i="4"/>
  <c r="P42" i="4"/>
  <c r="P137" i="4"/>
  <c r="P138" i="4"/>
  <c r="P89" i="4"/>
  <c r="P92" i="4"/>
  <c r="P116" i="4"/>
  <c r="P130" i="4"/>
  <c r="P25" i="4"/>
  <c r="P31" i="4"/>
  <c r="P126" i="4"/>
  <c r="P20" i="4"/>
  <c r="P3" i="4"/>
  <c r="P51" i="4"/>
  <c r="P27" i="4"/>
  <c r="P79" i="4"/>
  <c r="P29" i="4"/>
  <c r="P76" i="4"/>
  <c r="P37" i="4"/>
  <c r="P32" i="4"/>
  <c r="P87" i="4"/>
  <c r="P81" i="4"/>
  <c r="P41" i="4"/>
  <c r="P82" i="4"/>
  <c r="P44" i="4"/>
  <c r="P45" i="4"/>
  <c r="P84" i="4"/>
  <c r="P83" i="4"/>
  <c r="P22" i="4"/>
  <c r="P57" i="4"/>
  <c r="P61" i="4"/>
  <c r="P49" i="4"/>
  <c r="P70" i="4"/>
  <c r="P47" i="4"/>
  <c r="P90" i="4"/>
  <c r="P67" i="4"/>
  <c r="P71" i="4"/>
  <c r="P101" i="4"/>
  <c r="P102" i="4"/>
  <c r="P66" i="4"/>
  <c r="P105" i="4"/>
  <c r="P106" i="4"/>
  <c r="P110" i="4"/>
  <c r="P111" i="4"/>
  <c r="P109" i="4"/>
  <c r="P73" i="4"/>
  <c r="P74" i="4"/>
  <c r="P115" i="4"/>
  <c r="T5" i="4"/>
  <c r="T115" i="4"/>
  <c r="T84" i="4"/>
  <c r="T114" i="4"/>
  <c r="T110" i="4"/>
  <c r="T74" i="4"/>
  <c r="T103" i="4"/>
  <c r="T102" i="4"/>
  <c r="T99" i="4"/>
  <c r="T88" i="4"/>
  <c r="T70" i="4"/>
  <c r="T60" i="4"/>
  <c r="T82" i="4"/>
  <c r="T81" i="4"/>
  <c r="T33" i="4"/>
  <c r="T79" i="4"/>
  <c r="T108" i="4"/>
  <c r="T104" i="4"/>
  <c r="T139" i="4"/>
  <c r="T17" i="4"/>
  <c r="T98" i="4"/>
  <c r="T138" i="4"/>
  <c r="T136" i="4"/>
  <c r="T57" i="4"/>
  <c r="T67" i="4"/>
  <c r="T134" i="4"/>
  <c r="T94" i="4"/>
  <c r="T16" i="4"/>
  <c r="T49" i="4"/>
  <c r="T64" i="4"/>
  <c r="T15" i="4"/>
  <c r="T46" i="4"/>
  <c r="T44" i="4"/>
  <c r="T14" i="4"/>
  <c r="T47" i="4"/>
  <c r="T41" i="4"/>
  <c r="T132" i="4"/>
  <c r="T133" i="4"/>
  <c r="T131" i="4"/>
  <c r="T37" i="4"/>
  <c r="T55" i="4"/>
  <c r="T95" i="4"/>
  <c r="T123" i="4"/>
  <c r="T89" i="4"/>
  <c r="T26" i="4"/>
  <c r="T53" i="4"/>
  <c r="T127" i="4"/>
  <c r="T21" i="4"/>
  <c r="T29" i="4"/>
  <c r="T42" i="4"/>
  <c r="T65" i="4"/>
  <c r="T119" i="4"/>
  <c r="T50" i="4"/>
  <c r="T122" i="4"/>
  <c r="T121" i="4"/>
  <c r="T11" i="4"/>
  <c r="T24" i="4"/>
  <c r="T48" i="4"/>
  <c r="T36" i="4"/>
  <c r="T116" i="4"/>
  <c r="T13" i="4"/>
  <c r="T62" i="4"/>
  <c r="T85" i="4"/>
  <c r="T20" i="4"/>
  <c r="T58" i="4"/>
  <c r="T27" i="4"/>
  <c r="T6" i="4"/>
  <c r="T19" i="4"/>
  <c r="T8" i="4"/>
  <c r="T18" i="4"/>
  <c r="T112" i="4"/>
  <c r="T75" i="4"/>
  <c r="T106" i="4"/>
  <c r="T73" i="4"/>
  <c r="T105" i="4"/>
  <c r="T72" i="4"/>
  <c r="T101" i="4"/>
  <c r="T100" i="4"/>
  <c r="T71" i="4"/>
  <c r="T87" i="4"/>
  <c r="T86" i="4"/>
  <c r="T61" i="4"/>
  <c r="T80" i="4"/>
  <c r="T83" i="4"/>
  <c r="T111" i="4"/>
  <c r="T109" i="4"/>
  <c r="T78" i="4"/>
  <c r="T137" i="4"/>
  <c r="T107" i="4"/>
  <c r="T91" i="4"/>
  <c r="T113" i="4"/>
  <c r="T96" i="4"/>
  <c r="T97" i="4"/>
  <c r="T59" i="4"/>
  <c r="T135" i="4"/>
  <c r="T66" i="4"/>
  <c r="T76" i="4"/>
  <c r="T56" i="4"/>
  <c r="T68" i="4"/>
  <c r="T93" i="4"/>
  <c r="T45" i="4"/>
  <c r="T34" i="4"/>
  <c r="T90" i="4"/>
  <c r="T54" i="4"/>
  <c r="T40" i="4"/>
  <c r="T129" i="4"/>
  <c r="T69" i="4"/>
  <c r="T10" i="4"/>
  <c r="T35" i="4"/>
  <c r="T52" i="4"/>
  <c r="T38" i="4"/>
  <c r="T92" i="4"/>
  <c r="T32" i="4"/>
  <c r="T30" i="4"/>
  <c r="T128" i="4"/>
  <c r="T7" i="4"/>
  <c r="T22" i="4"/>
  <c r="T130" i="4"/>
  <c r="T39" i="4"/>
  <c r="T120" i="4"/>
  <c r="T28" i="4"/>
  <c r="T4" i="4"/>
  <c r="T125" i="4"/>
  <c r="T77" i="4"/>
  <c r="T124" i="4"/>
  <c r="T117" i="4"/>
  <c r="T126" i="4"/>
  <c r="T31" i="4"/>
  <c r="T25" i="4"/>
  <c r="T118" i="4"/>
  <c r="T9" i="4"/>
  <c r="T43" i="4"/>
  <c r="T51" i="4"/>
  <c r="T63" i="4"/>
  <c r="T23" i="4"/>
  <c r="T3" i="4"/>
  <c r="T12" i="4"/>
  <c r="AB4" i="4" l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I29" i="4" l="1"/>
  <c r="H29" i="4"/>
  <c r="I8" i="4"/>
  <c r="H8" i="4"/>
  <c r="H115" i="4"/>
  <c r="I115" i="4"/>
  <c r="I84" i="4"/>
  <c r="H84" i="4"/>
  <c r="H110" i="4"/>
  <c r="I110" i="4"/>
  <c r="H103" i="4"/>
  <c r="I103" i="4"/>
  <c r="H99" i="4"/>
  <c r="I99" i="4"/>
  <c r="I70" i="4"/>
  <c r="H70" i="4"/>
  <c r="H82" i="4"/>
  <c r="I82" i="4"/>
  <c r="H33" i="4"/>
  <c r="I33" i="4"/>
  <c r="H108" i="4"/>
  <c r="I108" i="4"/>
  <c r="I104" i="4"/>
  <c r="H104" i="4"/>
  <c r="H17" i="4"/>
  <c r="I17" i="4"/>
  <c r="I138" i="4"/>
  <c r="H138" i="4"/>
  <c r="H57" i="4"/>
  <c r="I57" i="4"/>
  <c r="I134" i="4"/>
  <c r="H134" i="4"/>
  <c r="H18" i="4"/>
  <c r="I18" i="4"/>
  <c r="I112" i="4"/>
  <c r="H112" i="4"/>
  <c r="H75" i="4"/>
  <c r="I75" i="4"/>
  <c r="I106" i="4"/>
  <c r="H106" i="4"/>
  <c r="H73" i="4"/>
  <c r="I73" i="4"/>
  <c r="I105" i="4"/>
  <c r="H105" i="4"/>
  <c r="H72" i="4"/>
  <c r="I72" i="4"/>
  <c r="I101" i="4"/>
  <c r="H101" i="4"/>
  <c r="H100" i="4"/>
  <c r="I100" i="4"/>
  <c r="I71" i="4"/>
  <c r="H71" i="4"/>
  <c r="H87" i="4"/>
  <c r="I87" i="4"/>
  <c r="I86" i="4"/>
  <c r="H86" i="4"/>
  <c r="H61" i="4"/>
  <c r="I61" i="4"/>
  <c r="I80" i="4"/>
  <c r="H80" i="4"/>
  <c r="H83" i="4"/>
  <c r="I83" i="4"/>
  <c r="I111" i="4"/>
  <c r="H111" i="4"/>
  <c r="I109" i="4"/>
  <c r="H109" i="4"/>
  <c r="H78" i="4"/>
  <c r="I78" i="4"/>
  <c r="I137" i="4"/>
  <c r="H137" i="4"/>
  <c r="H107" i="4"/>
  <c r="I107" i="4"/>
  <c r="I91" i="4"/>
  <c r="H91" i="4"/>
  <c r="I113" i="4"/>
  <c r="H113" i="4"/>
  <c r="I96" i="4"/>
  <c r="H96" i="4"/>
  <c r="H97" i="4"/>
  <c r="I97" i="4"/>
  <c r="I59" i="4"/>
  <c r="H59" i="4"/>
  <c r="I135" i="4"/>
  <c r="H135" i="4"/>
  <c r="I66" i="4"/>
  <c r="H66" i="4"/>
  <c r="G8" i="4"/>
  <c r="G115" i="4"/>
  <c r="G84" i="4"/>
  <c r="G110" i="4"/>
  <c r="G103" i="4"/>
  <c r="G99" i="4"/>
  <c r="G70" i="4"/>
  <c r="G82" i="4"/>
  <c r="G33" i="4"/>
  <c r="G108" i="4"/>
  <c r="G104" i="4"/>
  <c r="G17" i="4"/>
  <c r="G138" i="4"/>
  <c r="G57" i="4"/>
  <c r="G134" i="4"/>
  <c r="G18" i="4"/>
  <c r="G112" i="4"/>
  <c r="G75" i="4"/>
  <c r="G106" i="4"/>
  <c r="G73" i="4"/>
  <c r="G105" i="4"/>
  <c r="G72" i="4"/>
  <c r="G101" i="4"/>
  <c r="G100" i="4"/>
  <c r="G71" i="4"/>
  <c r="G87" i="4"/>
  <c r="G86" i="4"/>
  <c r="G61" i="4"/>
  <c r="G80" i="4"/>
  <c r="G83" i="4"/>
  <c r="G111" i="4"/>
  <c r="G109" i="4"/>
  <c r="G78" i="4"/>
  <c r="G137" i="4"/>
  <c r="G107" i="4"/>
  <c r="G91" i="4"/>
  <c r="G113" i="4"/>
  <c r="G96" i="4"/>
  <c r="G97" i="4"/>
  <c r="G59" i="4"/>
  <c r="G135" i="4"/>
  <c r="G29" i="4"/>
  <c r="G66" i="4"/>
  <c r="I76" i="4"/>
  <c r="H76" i="4"/>
  <c r="G76" i="4"/>
  <c r="H56" i="4"/>
  <c r="I56" i="4"/>
  <c r="G56" i="4"/>
  <c r="H68" i="4"/>
  <c r="I68" i="4"/>
  <c r="G68" i="4"/>
  <c r="H93" i="4"/>
  <c r="I93" i="4"/>
  <c r="G93" i="4"/>
  <c r="I45" i="4"/>
  <c r="H45" i="4"/>
  <c r="G45" i="4"/>
  <c r="H34" i="4"/>
  <c r="I34" i="4"/>
  <c r="G34" i="4"/>
  <c r="H90" i="4"/>
  <c r="I90" i="4"/>
  <c r="G90" i="4"/>
  <c r="H54" i="4"/>
  <c r="I54" i="4"/>
  <c r="G54" i="4"/>
  <c r="I40" i="4"/>
  <c r="H40" i="4"/>
  <c r="G40" i="4"/>
  <c r="H129" i="4"/>
  <c r="I129" i="4"/>
  <c r="G129" i="4"/>
  <c r="H69" i="4"/>
  <c r="I69" i="4"/>
  <c r="G69" i="4"/>
  <c r="H10" i="4"/>
  <c r="I10" i="4"/>
  <c r="G10" i="4"/>
  <c r="I35" i="4"/>
  <c r="H35" i="4"/>
  <c r="G35" i="4"/>
  <c r="H52" i="4"/>
  <c r="I52" i="4"/>
  <c r="G52" i="4"/>
  <c r="I38" i="4"/>
  <c r="H38" i="4"/>
  <c r="G38" i="4"/>
  <c r="I92" i="4"/>
  <c r="H92" i="4"/>
  <c r="G92" i="4"/>
  <c r="H32" i="4"/>
  <c r="I32" i="4"/>
  <c r="G32" i="4"/>
  <c r="I30" i="4"/>
  <c r="H30" i="4"/>
  <c r="G30" i="4"/>
  <c r="H128" i="4"/>
  <c r="I128" i="4"/>
  <c r="G128" i="4"/>
  <c r="I7" i="4"/>
  <c r="H7" i="4"/>
  <c r="G7" i="4"/>
  <c r="H22" i="4"/>
  <c r="I22" i="4"/>
  <c r="G22" i="4"/>
  <c r="I130" i="4"/>
  <c r="H130" i="4"/>
  <c r="G130" i="4"/>
  <c r="H39" i="4"/>
  <c r="I39" i="4"/>
  <c r="G39" i="4"/>
  <c r="I120" i="4"/>
  <c r="H120" i="4"/>
  <c r="G120" i="4"/>
  <c r="H28" i="4"/>
  <c r="I28" i="4"/>
  <c r="G28" i="4"/>
  <c r="H4" i="4"/>
  <c r="I4" i="4"/>
  <c r="G4" i="4"/>
  <c r="I125" i="4"/>
  <c r="H125" i="4"/>
  <c r="G125" i="4"/>
  <c r="H77" i="4"/>
  <c r="I77" i="4"/>
  <c r="G77" i="4"/>
  <c r="I124" i="4"/>
  <c r="H124" i="4"/>
  <c r="I117" i="4"/>
  <c r="H117" i="4"/>
  <c r="I126" i="4"/>
  <c r="H126" i="4"/>
  <c r="I31" i="4"/>
  <c r="H31" i="4"/>
  <c r="H25" i="4"/>
  <c r="I25" i="4"/>
  <c r="I118" i="4"/>
  <c r="H118" i="4"/>
  <c r="I9" i="4"/>
  <c r="H9" i="4"/>
  <c r="H43" i="4"/>
  <c r="I43" i="4"/>
  <c r="I51" i="4"/>
  <c r="H51" i="4"/>
  <c r="H63" i="4"/>
  <c r="I63" i="4"/>
  <c r="H23" i="4"/>
  <c r="I23" i="4"/>
  <c r="H3" i="4"/>
  <c r="I3" i="4"/>
  <c r="I12" i="4"/>
  <c r="H12" i="4"/>
  <c r="H114" i="4"/>
  <c r="I114" i="4"/>
  <c r="I74" i="4"/>
  <c r="H74" i="4"/>
  <c r="H102" i="4"/>
  <c r="I102" i="4"/>
  <c r="I88" i="4"/>
  <c r="H88" i="4"/>
  <c r="H60" i="4"/>
  <c r="I60" i="4"/>
  <c r="I81" i="4"/>
  <c r="H81" i="4"/>
  <c r="H79" i="4"/>
  <c r="I79" i="4"/>
  <c r="I139" i="4"/>
  <c r="H139" i="4"/>
  <c r="I98" i="4"/>
  <c r="H98" i="4"/>
  <c r="I136" i="4"/>
  <c r="H136" i="4"/>
  <c r="H67" i="4"/>
  <c r="I67" i="4"/>
  <c r="I94" i="4"/>
  <c r="H94" i="4"/>
  <c r="H16" i="4"/>
  <c r="I16" i="4"/>
  <c r="I49" i="4"/>
  <c r="H49" i="4"/>
  <c r="H64" i="4"/>
  <c r="I64" i="4"/>
  <c r="I15" i="4"/>
  <c r="H15" i="4"/>
  <c r="H46" i="4"/>
  <c r="I46" i="4"/>
  <c r="I44" i="4"/>
  <c r="H44" i="4"/>
  <c r="H14" i="4"/>
  <c r="I14" i="4"/>
  <c r="I47" i="4"/>
  <c r="H47" i="4"/>
  <c r="H41" i="4"/>
  <c r="I41" i="4"/>
  <c r="I132" i="4"/>
  <c r="H132" i="4"/>
  <c r="H133" i="4"/>
  <c r="I133" i="4"/>
  <c r="I131" i="4"/>
  <c r="H131" i="4"/>
  <c r="H37" i="4"/>
  <c r="I37" i="4"/>
  <c r="I55" i="4"/>
  <c r="H55" i="4"/>
  <c r="H95" i="4"/>
  <c r="I95" i="4"/>
  <c r="I123" i="4"/>
  <c r="H123" i="4"/>
  <c r="H89" i="4"/>
  <c r="I89" i="4"/>
  <c r="I26" i="4"/>
  <c r="H26" i="4"/>
  <c r="H53" i="4"/>
  <c r="I53" i="4"/>
  <c r="G124" i="4"/>
  <c r="G117" i="4"/>
  <c r="G126" i="4"/>
  <c r="G31" i="4"/>
  <c r="G25" i="4"/>
  <c r="G118" i="4"/>
  <c r="G9" i="4"/>
  <c r="I127" i="4"/>
  <c r="H127" i="4"/>
  <c r="H21" i="4"/>
  <c r="I21" i="4"/>
  <c r="I42" i="4"/>
  <c r="H42" i="4"/>
  <c r="H65" i="4"/>
  <c r="I65" i="4"/>
  <c r="H119" i="4"/>
  <c r="I119" i="4"/>
  <c r="H50" i="4"/>
  <c r="I50" i="4"/>
  <c r="I122" i="4"/>
  <c r="H122" i="4"/>
  <c r="H121" i="4"/>
  <c r="I121" i="4"/>
  <c r="H11" i="4"/>
  <c r="I11" i="4"/>
  <c r="H24" i="4"/>
  <c r="I24" i="4"/>
  <c r="H48" i="4"/>
  <c r="I48" i="4"/>
  <c r="I36" i="4"/>
  <c r="H36" i="4"/>
  <c r="H13" i="4"/>
  <c r="I13" i="4"/>
  <c r="I62" i="4"/>
  <c r="H62" i="4"/>
  <c r="H85" i="4"/>
  <c r="I85" i="4"/>
  <c r="H20" i="4"/>
  <c r="I20" i="4"/>
  <c r="I27" i="4"/>
  <c r="H27" i="4"/>
  <c r="H6" i="4"/>
  <c r="I6" i="4"/>
  <c r="H19" i="4"/>
  <c r="I19" i="4"/>
  <c r="I5" i="4"/>
  <c r="H5" i="4"/>
  <c r="H116" i="4"/>
  <c r="I116" i="4"/>
  <c r="H58" i="4"/>
  <c r="I58" i="4"/>
  <c r="G43" i="4"/>
  <c r="G51" i="4"/>
  <c r="G63" i="4"/>
  <c r="G23" i="4"/>
  <c r="G3" i="4"/>
  <c r="G12" i="4"/>
  <c r="G114" i="4"/>
  <c r="G74" i="4"/>
  <c r="G102" i="4"/>
  <c r="G88" i="4"/>
  <c r="G60" i="4"/>
  <c r="G81" i="4"/>
  <c r="G79" i="4"/>
  <c r="G139" i="4"/>
  <c r="G98" i="4"/>
  <c r="G136" i="4"/>
  <c r="G67" i="4"/>
  <c r="G94" i="4"/>
  <c r="G16" i="4"/>
  <c r="G49" i="4"/>
  <c r="G64" i="4"/>
  <c r="G15" i="4"/>
  <c r="G46" i="4"/>
  <c r="G44" i="4"/>
  <c r="G14" i="4"/>
  <c r="G47" i="4"/>
  <c r="G41" i="4"/>
  <c r="G132" i="4"/>
  <c r="G133" i="4"/>
  <c r="G131" i="4"/>
  <c r="G37" i="4"/>
  <c r="G55" i="4"/>
  <c r="G95" i="4"/>
  <c r="G123" i="4"/>
  <c r="G89" i="4"/>
  <c r="G26" i="4"/>
  <c r="G53" i="4"/>
  <c r="G127" i="4"/>
  <c r="G21" i="4"/>
  <c r="G42" i="4"/>
  <c r="G65" i="4"/>
  <c r="G119" i="4"/>
  <c r="G50" i="4"/>
  <c r="G122" i="4"/>
  <c r="G121" i="4"/>
  <c r="G11" i="4"/>
  <c r="G24" i="4"/>
  <c r="G48" i="4"/>
  <c r="G36" i="4"/>
  <c r="G116" i="4"/>
  <c r="G13" i="4"/>
  <c r="G62" i="4"/>
  <c r="G85" i="4"/>
  <c r="G20" i="4"/>
  <c r="G58" i="4"/>
  <c r="G27" i="4"/>
  <c r="G6" i="4"/>
  <c r="G19" i="4"/>
  <c r="G5" i="4"/>
</calcChain>
</file>

<file path=xl/sharedStrings.xml><?xml version="1.0" encoding="utf-8"?>
<sst xmlns="http://schemas.openxmlformats.org/spreadsheetml/2006/main" count="1207" uniqueCount="567">
  <si>
    <t>Color and Style</t>
  </si>
  <si>
    <t>ID</t>
  </si>
  <si>
    <t>Name</t>
  </si>
  <si>
    <t>In 2DView</t>
  </si>
  <si>
    <t>2DColor</t>
  </si>
  <si>
    <t>In 3D View</t>
  </si>
  <si>
    <t>3D Color</t>
  </si>
  <si>
    <t>Black</t>
  </si>
  <si>
    <t>White</t>
  </si>
  <si>
    <t>Green</t>
  </si>
  <si>
    <t>Blue</t>
  </si>
  <si>
    <t>Yellow</t>
  </si>
  <si>
    <t>Pink</t>
  </si>
  <si>
    <t>Cyan</t>
  </si>
  <si>
    <t>Purple</t>
  </si>
  <si>
    <t>Brown</t>
  </si>
  <si>
    <t>LemonGreen</t>
  </si>
  <si>
    <t>DarkGreen</t>
  </si>
  <si>
    <t>Helper Contour</t>
  </si>
  <si>
    <t>Contour - Blue</t>
  </si>
  <si>
    <t>Contour - Green</t>
  </si>
  <si>
    <t>Contour - L-Gree</t>
  </si>
  <si>
    <t>Contour - Yellow</t>
  </si>
  <si>
    <t>Contour - Black</t>
  </si>
  <si>
    <t>Translucent</t>
  </si>
  <si>
    <t>Contour</t>
  </si>
  <si>
    <t>Translucent: Yellow</t>
  </si>
  <si>
    <t>Contour - Brown</t>
  </si>
  <si>
    <t>Transluce - Red</t>
  </si>
  <si>
    <t>Transluce - Mag</t>
  </si>
  <si>
    <t>Transluce - D-BI</t>
  </si>
  <si>
    <t>Transluce - Blue</t>
  </si>
  <si>
    <t>Transluce - Cyan</t>
  </si>
  <si>
    <t>Transluce - L-Gr</t>
  </si>
  <si>
    <t>Transluce - Brow</t>
  </si>
  <si>
    <t>Transluce - Oran</t>
  </si>
  <si>
    <t>Transluce - Pink</t>
  </si>
  <si>
    <t>Segment - Magent</t>
  </si>
  <si>
    <t>Red</t>
  </si>
  <si>
    <t>Contour-Red</t>
  </si>
  <si>
    <t>Contour- Mag</t>
  </si>
  <si>
    <t>Contour - 0-Blue</t>
  </si>
  <si>
    <t>Contour - Cyan</t>
  </si>
  <si>
    <t>Contour - 0-Cree</t>
  </si>
  <si>
    <t>Contour - White</t>
  </si>
  <si>
    <t>Contour - Orange</t>
  </si>
  <si>
    <t>Contour-Pink</t>
  </si>
  <si>
    <t>Transluce - 0-Gr</t>
  </si>
  <si>
    <t>Transluce - Cree</t>
  </si>
  <si>
    <t>Transluce - Yell</t>
  </si>
  <si>
    <t>Lemon Green</t>
  </si>
  <si>
    <t>Dark Green</t>
  </si>
  <si>
    <t>Contour: Red</t>
  </si>
  <si>
    <t>Contour: Magenta</t>
  </si>
  <si>
    <t>Contour: Dark Blue</t>
  </si>
  <si>
    <t>Contour: Blue</t>
  </si>
  <si>
    <t>Contour: Cyan</t>
  </si>
  <si>
    <t>Contour: Dark Green</t>
  </si>
  <si>
    <t>Contour: Green</t>
  </si>
  <si>
    <t>Contour: Light Green</t>
  </si>
  <si>
    <t>Contour: Yellow</t>
  </si>
  <si>
    <t>Contour: White</t>
  </si>
  <si>
    <t>Contour: Black</t>
  </si>
  <si>
    <t>Contour: Brown</t>
  </si>
  <si>
    <t>Contour: Orange</t>
  </si>
  <si>
    <t>Contour: Pink</t>
  </si>
  <si>
    <t>Translucent: Red</t>
  </si>
  <si>
    <t>Translucent: Magenta</t>
  </si>
  <si>
    <t>Translucent: Dark Blue</t>
  </si>
  <si>
    <t>Translucent:Blue</t>
  </si>
  <si>
    <t>Translucent:yan</t>
  </si>
  <si>
    <t>Translucent: Dark Green</t>
  </si>
  <si>
    <t>Translucent: Green</t>
  </si>
  <si>
    <t>Translucent: Light Green</t>
  </si>
  <si>
    <t>Translucent: Brown</t>
  </si>
  <si>
    <t>Translucent: Orange</t>
  </si>
  <si>
    <t>Translucent: Pink</t>
  </si>
  <si>
    <t>Segment: Red</t>
  </si>
  <si>
    <t>Segment: Magenta</t>
  </si>
  <si>
    <t>Segment</t>
  </si>
  <si>
    <t>Segment- Red</t>
  </si>
  <si>
    <t>Segment - 0-Blue</t>
  </si>
  <si>
    <t>Segment- Blue</t>
  </si>
  <si>
    <t>Segment - Cyan</t>
  </si>
  <si>
    <t>Segment-0-Gree</t>
  </si>
  <si>
    <t>Segment-Green</t>
  </si>
  <si>
    <t>Segment-L-Gree</t>
  </si>
  <si>
    <t>Segment - Yellow</t>
  </si>
  <si>
    <t>Segment - Brown</t>
  </si>
  <si>
    <t>Segment-Orange</t>
  </si>
  <si>
    <t>Segment- Pink</t>
  </si>
  <si>
    <t>Skin Rendering</t>
  </si>
  <si>
    <t>Bone Rendering</t>
  </si>
  <si>
    <t>Air Rendering</t>
  </si>
  <si>
    <t>Skin 2 Render</t>
  </si>
  <si>
    <t>Contour - Purple</t>
  </si>
  <si>
    <t>Transluce - 011v</t>
  </si>
  <si>
    <t>Transluce - Lave</t>
  </si>
  <si>
    <t>Transluce - Bric</t>
  </si>
  <si>
    <t>Transluce - Plum</t>
  </si>
  <si>
    <t>Transluce - Lila</t>
  </si>
  <si>
    <t>RGB 0 0254</t>
  </si>
  <si>
    <t>RGB1 92192254</t>
  </si>
  <si>
    <t>Translucent-Purp</t>
  </si>
  <si>
    <t>Contour - Lavend</t>
  </si>
  <si>
    <t>RGB255 0254</t>
  </si>
  <si>
    <t>RGB 3514235</t>
  </si>
  <si>
    <t>RGB 81232 67</t>
  </si>
  <si>
    <t>RGB210232 67</t>
  </si>
  <si>
    <t>RGB233 67 67</t>
  </si>
  <si>
    <t>RGB232191 67</t>
  </si>
  <si>
    <t>RGB232232 67</t>
  </si>
  <si>
    <t>RGB232150 67</t>
  </si>
  <si>
    <t>RGB255127 O</t>
  </si>
  <si>
    <t>RGB 0127255</t>
  </si>
  <si>
    <t>RGB255 64192</t>
  </si>
  <si>
    <t>RGB255192 O</t>
  </si>
  <si>
    <t>RGB2231 66159</t>
  </si>
  <si>
    <t>RGB228 22 53</t>
  </si>
  <si>
    <t>Segment: Dark Blue</t>
  </si>
  <si>
    <t>Segment: Blue</t>
  </si>
  <si>
    <t>Segment: Cyan</t>
  </si>
  <si>
    <t>Segment: Dark Green</t>
  </si>
  <si>
    <t>Segment: Green</t>
  </si>
  <si>
    <t>Segment: Light Green</t>
  </si>
  <si>
    <t>Segment : Yellow</t>
  </si>
  <si>
    <t>Segment: Brown</t>
  </si>
  <si>
    <t>Segment: Orange</t>
  </si>
  <si>
    <t>Segment: Pink</t>
  </si>
  <si>
    <t>Skin Default Rendering</t>
  </si>
  <si>
    <t>Bone Default Rendering</t>
  </si>
  <si>
    <t>Air Channels Rendering</t>
  </si>
  <si>
    <t>Skin More Solid Rendering</t>
  </si>
  <si>
    <t>Contour: Purple</t>
  </si>
  <si>
    <t>Translucent: Olive</t>
  </si>
  <si>
    <t>Translucent: Lavender</t>
  </si>
  <si>
    <t>Translucent: Brick</t>
  </si>
  <si>
    <t>Translucent: Plum</t>
  </si>
  <si>
    <t>Translucent: Lilac</t>
  </si>
  <si>
    <t>Translucent-Purple</t>
  </si>
  <si>
    <t>Contour- Lavender</t>
  </si>
  <si>
    <t>RGB 8123267</t>
  </si>
  <si>
    <t>Brick</t>
  </si>
  <si>
    <t>Lavender</t>
  </si>
  <si>
    <t>Lilac</t>
  </si>
  <si>
    <t>Magenta</t>
  </si>
  <si>
    <t>Olive</t>
  </si>
  <si>
    <t>Orange</t>
  </si>
  <si>
    <t>Plum</t>
  </si>
  <si>
    <t>Color</t>
  </si>
  <si>
    <t>HTML / CSS Name</t>
  </si>
  <si>
    <t>Hex Code</t>
  </si>
  <si>
    <t>#RRGGBB</t>
  </si>
  <si>
    <t>Decimal Code</t>
  </si>
  <si>
    <t>(R,G,B)</t>
  </si>
  <si>
    <t>#000000</t>
  </si>
  <si>
    <t>(0,0,0)</t>
  </si>
  <si>
    <t>#FFFFFF</t>
  </si>
  <si>
    <t>#FF0000</t>
  </si>
  <si>
    <t>(255,0,0)</t>
  </si>
  <si>
    <t>Lime</t>
  </si>
  <si>
    <t>#00FF00</t>
  </si>
  <si>
    <t>(0,255,0)</t>
  </si>
  <si>
    <t>#0000FF</t>
  </si>
  <si>
    <t>(0,0,255)</t>
  </si>
  <si>
    <t>#FFFF00</t>
  </si>
  <si>
    <t>(255,255,0)</t>
  </si>
  <si>
    <t>Cyan / Aqua</t>
  </si>
  <si>
    <t>#00FFFF</t>
  </si>
  <si>
    <t>(0,255,255)</t>
  </si>
  <si>
    <t>Magenta / Fuchsia</t>
  </si>
  <si>
    <t>#FF00FF</t>
  </si>
  <si>
    <t>(255,0,255)</t>
  </si>
  <si>
    <t>Silver</t>
  </si>
  <si>
    <t>#C0C0C0</t>
  </si>
  <si>
    <t>Gray</t>
  </si>
  <si>
    <t>#808080</t>
  </si>
  <si>
    <t>Maroon</t>
  </si>
  <si>
    <t>#800000</t>
  </si>
  <si>
    <t>(128,0,0)</t>
  </si>
  <si>
    <t>#808000</t>
  </si>
  <si>
    <t>(128,128,0)</t>
  </si>
  <si>
    <t>#008000</t>
  </si>
  <si>
    <t>(0,128,0)</t>
  </si>
  <si>
    <t>#800080</t>
  </si>
  <si>
    <t>(128,0,128)</t>
  </si>
  <si>
    <t>Teal</t>
  </si>
  <si>
    <t>#008080</t>
  </si>
  <si>
    <t>(0,128,128)</t>
  </si>
  <si>
    <t>Navy</t>
  </si>
  <si>
    <t>#000080</t>
  </si>
  <si>
    <t>(0,0,128)</t>
  </si>
  <si>
    <t>Color Name</t>
  </si>
  <si>
    <t>R,G,B</t>
  </si>
  <si>
    <t>maroon</t>
  </si>
  <si>
    <t>dark red</t>
  </si>
  <si>
    <t>#8B0000</t>
  </si>
  <si>
    <t>(139,0,0)</t>
  </si>
  <si>
    <t>brown</t>
  </si>
  <si>
    <t>#A52A2A</t>
  </si>
  <si>
    <t>(165,42,42)</t>
  </si>
  <si>
    <t>firebrick</t>
  </si>
  <si>
    <t>#B22222</t>
  </si>
  <si>
    <t>(178,34,34)</t>
  </si>
  <si>
    <t>crimson</t>
  </si>
  <si>
    <t>#DC143C</t>
  </si>
  <si>
    <t>(220,20,60)</t>
  </si>
  <si>
    <t>red</t>
  </si>
  <si>
    <t>tomato</t>
  </si>
  <si>
    <t>#FF6347</t>
  </si>
  <si>
    <t>(255,99,71)</t>
  </si>
  <si>
    <t>coral</t>
  </si>
  <si>
    <t>#FF7F50</t>
  </si>
  <si>
    <t>(255,127,80)</t>
  </si>
  <si>
    <t>indian red</t>
  </si>
  <si>
    <t>#CD5C5C</t>
  </si>
  <si>
    <t>(205,92,92)</t>
  </si>
  <si>
    <t>light coral</t>
  </si>
  <si>
    <t>#F08080</t>
  </si>
  <si>
    <t>dark salmon</t>
  </si>
  <si>
    <t>#E9967A</t>
  </si>
  <si>
    <t>salmon</t>
  </si>
  <si>
    <t>#FA8072</t>
  </si>
  <si>
    <t>light salmon</t>
  </si>
  <si>
    <t>#FFA07A</t>
  </si>
  <si>
    <t>orange red</t>
  </si>
  <si>
    <t>#FF4500</t>
  </si>
  <si>
    <t>(255,69,0)</t>
  </si>
  <si>
    <t>dark orange</t>
  </si>
  <si>
    <t>#FF8C00</t>
  </si>
  <si>
    <t>(255,140,0)</t>
  </si>
  <si>
    <t>orange</t>
  </si>
  <si>
    <t>#FFA500</t>
  </si>
  <si>
    <t>(255,165,0)</t>
  </si>
  <si>
    <t>gold</t>
  </si>
  <si>
    <t>#FFD700</t>
  </si>
  <si>
    <t>(255,215,0)</t>
  </si>
  <si>
    <t>dark golden rod</t>
  </si>
  <si>
    <t>#B8860B</t>
  </si>
  <si>
    <t>(184,134,11)</t>
  </si>
  <si>
    <t>golden rod</t>
  </si>
  <si>
    <t>#DAA520</t>
  </si>
  <si>
    <t>(218,165,32)</t>
  </si>
  <si>
    <t>pale golden rod</t>
  </si>
  <si>
    <t>#EEE8AA</t>
  </si>
  <si>
    <t>dark khaki</t>
  </si>
  <si>
    <t>#BDB76B</t>
  </si>
  <si>
    <t>khaki</t>
  </si>
  <si>
    <t>#F0E68C</t>
  </si>
  <si>
    <t>olive</t>
  </si>
  <si>
    <t>yellow</t>
  </si>
  <si>
    <t>yellow green</t>
  </si>
  <si>
    <t>#9ACD32</t>
  </si>
  <si>
    <t>(154,205,50)</t>
  </si>
  <si>
    <t>dark olive green</t>
  </si>
  <si>
    <t>#556B2F</t>
  </si>
  <si>
    <t>(85,107,47)</t>
  </si>
  <si>
    <t>olive drab</t>
  </si>
  <si>
    <t>#6B8E23</t>
  </si>
  <si>
    <t>(107,142,35)</t>
  </si>
  <si>
    <t>lawn green</t>
  </si>
  <si>
    <t>#7CFC00</t>
  </si>
  <si>
    <t>(124,252,0)</t>
  </si>
  <si>
    <t>chart reuse</t>
  </si>
  <si>
    <t>#7FFF00</t>
  </si>
  <si>
    <t>(127,255,0)</t>
  </si>
  <si>
    <t>green yellow</t>
  </si>
  <si>
    <t>#ADFF2F</t>
  </si>
  <si>
    <t>(173,255,47)</t>
  </si>
  <si>
    <t>dark green</t>
  </si>
  <si>
    <t>#006400</t>
  </si>
  <si>
    <t>(0,100,0)</t>
  </si>
  <si>
    <t>green</t>
  </si>
  <si>
    <t>forest green</t>
  </si>
  <si>
    <t>#228B22</t>
  </si>
  <si>
    <t>(34,139,34)</t>
  </si>
  <si>
    <t>lime</t>
  </si>
  <si>
    <t>lime green</t>
  </si>
  <si>
    <t>#32CD32</t>
  </si>
  <si>
    <t>(50,205,50)</t>
  </si>
  <si>
    <t>light green</t>
  </si>
  <si>
    <t>#90EE90</t>
  </si>
  <si>
    <t>pale green</t>
  </si>
  <si>
    <t>#98FB98</t>
  </si>
  <si>
    <t>dark sea green</t>
  </si>
  <si>
    <t>#8FBC8F</t>
  </si>
  <si>
    <t>medium spring green</t>
  </si>
  <si>
    <t>#00FA9A</t>
  </si>
  <si>
    <t>(0,250,154)</t>
  </si>
  <si>
    <t>spring green</t>
  </si>
  <si>
    <t>#00FF7F</t>
  </si>
  <si>
    <t>(0,255,127)</t>
  </si>
  <si>
    <t>sea green</t>
  </si>
  <si>
    <t>#2E8B57</t>
  </si>
  <si>
    <t>(46,139,87)</t>
  </si>
  <si>
    <t>medium aqua marine</t>
  </si>
  <si>
    <t>#66CDAA</t>
  </si>
  <si>
    <t>medium sea green</t>
  </si>
  <si>
    <t>#3CB371</t>
  </si>
  <si>
    <t>light sea green</t>
  </si>
  <si>
    <t>#20B2AA</t>
  </si>
  <si>
    <t>dark slate gray</t>
  </si>
  <si>
    <t>#2F4F4F</t>
  </si>
  <si>
    <t>(47,79,79)</t>
  </si>
  <si>
    <t>teal</t>
  </si>
  <si>
    <t>dark cyan</t>
  </si>
  <si>
    <t>#008B8B</t>
  </si>
  <si>
    <t>(0,139,139)</t>
  </si>
  <si>
    <t>aqua</t>
  </si>
  <si>
    <t>cyan</t>
  </si>
  <si>
    <t>light cyan</t>
  </si>
  <si>
    <t>#E0FFFF</t>
  </si>
  <si>
    <t>dark turquoise</t>
  </si>
  <si>
    <t>#00CED1</t>
  </si>
  <si>
    <t>(0,206,209)</t>
  </si>
  <si>
    <t>turquoise</t>
  </si>
  <si>
    <t>#40E0D0</t>
  </si>
  <si>
    <t>medium turquoise</t>
  </si>
  <si>
    <t>#48D1CC</t>
  </si>
  <si>
    <t>pale turquoise</t>
  </si>
  <si>
    <t>#AFEEEE</t>
  </si>
  <si>
    <t>aqua marine</t>
  </si>
  <si>
    <t>#7FFFD4</t>
  </si>
  <si>
    <t>powder blue</t>
  </si>
  <si>
    <t>#B0E0E6</t>
  </si>
  <si>
    <t>cadet blue</t>
  </si>
  <si>
    <t>#5F9EA0</t>
  </si>
  <si>
    <t>steel blue</t>
  </si>
  <si>
    <t>#4682B4</t>
  </si>
  <si>
    <t>corn flower blue</t>
  </si>
  <si>
    <t>#6495ED</t>
  </si>
  <si>
    <t>deep sky blue</t>
  </si>
  <si>
    <t>#00BFFF</t>
  </si>
  <si>
    <t>(0,191,255)</t>
  </si>
  <si>
    <t>dodger blue</t>
  </si>
  <si>
    <t>#1E90FF</t>
  </si>
  <si>
    <t>light blue</t>
  </si>
  <si>
    <t>#ADD8E6</t>
  </si>
  <si>
    <t>sky blue</t>
  </si>
  <si>
    <t>#87CEEB</t>
  </si>
  <si>
    <t>light sky blue</t>
  </si>
  <si>
    <t>#87CEFA</t>
  </si>
  <si>
    <t>midnight blue</t>
  </si>
  <si>
    <t>#191970</t>
  </si>
  <si>
    <t>(25,25,112)</t>
  </si>
  <si>
    <t>navy</t>
  </si>
  <si>
    <t>dark blue</t>
  </si>
  <si>
    <t>#00008B</t>
  </si>
  <si>
    <t>(0,0,139)</t>
  </si>
  <si>
    <t>medium blue</t>
  </si>
  <si>
    <t>#0000CD</t>
  </si>
  <si>
    <t>(0,0,205)</t>
  </si>
  <si>
    <t>blue</t>
  </si>
  <si>
    <t>royal blue</t>
  </si>
  <si>
    <t>#4169E1</t>
  </si>
  <si>
    <t>blue violet</t>
  </si>
  <si>
    <t>#8A2BE2</t>
  </si>
  <si>
    <t>(138,43,226)</t>
  </si>
  <si>
    <t>indigo</t>
  </si>
  <si>
    <t>#4B0082</t>
  </si>
  <si>
    <t>(75,0,130)</t>
  </si>
  <si>
    <t>dark slate blue</t>
  </si>
  <si>
    <t>#483D8B</t>
  </si>
  <si>
    <t>(72,61,139)</t>
  </si>
  <si>
    <t>slate blue</t>
  </si>
  <si>
    <t>#6A5ACD</t>
  </si>
  <si>
    <t>(106,90,205)</t>
  </si>
  <si>
    <t>medium slate blue</t>
  </si>
  <si>
    <t>#7B68EE</t>
  </si>
  <si>
    <t>medium purple</t>
  </si>
  <si>
    <t>#9370DB</t>
  </si>
  <si>
    <t>dark magenta</t>
  </si>
  <si>
    <t>#8B008B</t>
  </si>
  <si>
    <t>(139,0,139)</t>
  </si>
  <si>
    <t>dark violet</t>
  </si>
  <si>
    <t>#9400D3</t>
  </si>
  <si>
    <t>(148,0,211)</t>
  </si>
  <si>
    <t>dark orchid</t>
  </si>
  <si>
    <t>#9932CC</t>
  </si>
  <si>
    <t>(153,50,204)</t>
  </si>
  <si>
    <t>medium orchid</t>
  </si>
  <si>
    <t>#BA55D3</t>
  </si>
  <si>
    <t>(186,85,211)</t>
  </si>
  <si>
    <t>purple</t>
  </si>
  <si>
    <t>thistle</t>
  </si>
  <si>
    <t>#D8BFD8</t>
  </si>
  <si>
    <t>plum</t>
  </si>
  <si>
    <t>#DDA0DD</t>
  </si>
  <si>
    <t>violet</t>
  </si>
  <si>
    <t>#EE82EE</t>
  </si>
  <si>
    <t>orchid</t>
  </si>
  <si>
    <t>#DA70D6</t>
  </si>
  <si>
    <t>medium violet red</t>
  </si>
  <si>
    <t>#C71585</t>
  </si>
  <si>
    <t>(199,21,133)</t>
  </si>
  <si>
    <t>pale violet red</t>
  </si>
  <si>
    <t>#DB7093</t>
  </si>
  <si>
    <t>deep pink</t>
  </si>
  <si>
    <t>#FF1493</t>
  </si>
  <si>
    <t>(255,20,147)</t>
  </si>
  <si>
    <t>hot pink</t>
  </si>
  <si>
    <t>#FF69B4</t>
  </si>
  <si>
    <t>light pink</t>
  </si>
  <si>
    <t>#FFB6C1</t>
  </si>
  <si>
    <t>pink</t>
  </si>
  <si>
    <t>#FFC0CB</t>
  </si>
  <si>
    <t>antique white</t>
  </si>
  <si>
    <t>#FAEBD7</t>
  </si>
  <si>
    <t>beige</t>
  </si>
  <si>
    <t>#F5F5DC</t>
  </si>
  <si>
    <t>bisque</t>
  </si>
  <si>
    <t>#FFE4C4</t>
  </si>
  <si>
    <t>blanched almond</t>
  </si>
  <si>
    <t>#FFEBCD</t>
  </si>
  <si>
    <t>wheat</t>
  </si>
  <si>
    <t>#F5DEB3</t>
  </si>
  <si>
    <t>corn silk</t>
  </si>
  <si>
    <t>#FFF8DC</t>
  </si>
  <si>
    <t>lemon chiffon</t>
  </si>
  <si>
    <t>#FFFACD</t>
  </si>
  <si>
    <t>light golden rod yellow</t>
  </si>
  <si>
    <t>#FAFAD2</t>
  </si>
  <si>
    <t>light yellow</t>
  </si>
  <si>
    <t>#FFFFE0</t>
  </si>
  <si>
    <t>saddle brown</t>
  </si>
  <si>
    <t>#8B4513</t>
  </si>
  <si>
    <t>(139,69,19)</t>
  </si>
  <si>
    <t>sienna</t>
  </si>
  <si>
    <t>#A0522D</t>
  </si>
  <si>
    <t>(160,82,45)</t>
  </si>
  <si>
    <t>chocolate</t>
  </si>
  <si>
    <t>#D2691E</t>
  </si>
  <si>
    <t>(210,105,30)</t>
  </si>
  <si>
    <t>peru</t>
  </si>
  <si>
    <t>#CD853F</t>
  </si>
  <si>
    <t>(205,133,63)</t>
  </si>
  <si>
    <t>sandy brown</t>
  </si>
  <si>
    <t>#F4A460</t>
  </si>
  <si>
    <t>(244,164,96)</t>
  </si>
  <si>
    <t>burly wood</t>
  </si>
  <si>
    <t>#DEB887</t>
  </si>
  <si>
    <t>tan</t>
  </si>
  <si>
    <t>#D2B48C</t>
  </si>
  <si>
    <t>rosy brown</t>
  </si>
  <si>
    <t>#BC8F8F</t>
  </si>
  <si>
    <t>moccasin</t>
  </si>
  <si>
    <t>#FFE4B5</t>
  </si>
  <si>
    <t>navajo white</t>
  </si>
  <si>
    <t>#FFDEAD</t>
  </si>
  <si>
    <t>peach puff</t>
  </si>
  <si>
    <t>#FFDAB9</t>
  </si>
  <si>
    <t>misty rose</t>
  </si>
  <si>
    <t>#FFE4E1</t>
  </si>
  <si>
    <t>lavender blush</t>
  </si>
  <si>
    <t>#FFF0F5</t>
  </si>
  <si>
    <t>linen</t>
  </si>
  <si>
    <t>#FAF0E6</t>
  </si>
  <si>
    <t>old lace</t>
  </si>
  <si>
    <t>#FDF5E6</t>
  </si>
  <si>
    <t>papaya whip</t>
  </si>
  <si>
    <t>#FFEFD5</t>
  </si>
  <si>
    <t>sea shell</t>
  </si>
  <si>
    <t>#FFF5EE</t>
  </si>
  <si>
    <t>mint cream</t>
  </si>
  <si>
    <t>#F5FFFA</t>
  </si>
  <si>
    <t>slate gray</t>
  </si>
  <si>
    <t>#708090</t>
  </si>
  <si>
    <t>light slate gray</t>
  </si>
  <si>
    <t>#778899</t>
  </si>
  <si>
    <t>light steel blue</t>
  </si>
  <si>
    <t>#B0C4DE</t>
  </si>
  <si>
    <t>lavender</t>
  </si>
  <si>
    <t>#E6E6FA</t>
  </si>
  <si>
    <t>floral white</t>
  </si>
  <si>
    <t>#FFFAF0</t>
  </si>
  <si>
    <t>alice blue</t>
  </si>
  <si>
    <t>#F0F8FF</t>
  </si>
  <si>
    <t>ghost white</t>
  </si>
  <si>
    <t>#F8F8FF</t>
  </si>
  <si>
    <t>honeydew</t>
  </si>
  <si>
    <t>#F0FFF0</t>
  </si>
  <si>
    <t>ivory</t>
  </si>
  <si>
    <t>#FFFFF0</t>
  </si>
  <si>
    <t>azure</t>
  </si>
  <si>
    <t>#F0FFFF</t>
  </si>
  <si>
    <t>snow</t>
  </si>
  <si>
    <t>#FFFAFA</t>
  </si>
  <si>
    <t>black</t>
  </si>
  <si>
    <t>dim gray / dim grey</t>
  </si>
  <si>
    <t>#696969</t>
  </si>
  <si>
    <t>gray / grey</t>
  </si>
  <si>
    <t>dark gray / dark grey</t>
  </si>
  <si>
    <t>#A9A9A9</t>
  </si>
  <si>
    <t>silver</t>
  </si>
  <si>
    <t>light gray / light grey</t>
  </si>
  <si>
    <t>#D3D3D3</t>
  </si>
  <si>
    <t>gainsboro</t>
  </si>
  <si>
    <t>#DCDCDC</t>
  </si>
  <si>
    <t>white smoke</t>
  </si>
  <si>
    <t>#F5F5F5</t>
  </si>
  <si>
    <t>white</t>
  </si>
  <si>
    <t xml:space="preserve">Red </t>
  </si>
  <si>
    <t>Unique Color Names</t>
  </si>
  <si>
    <t>Hex Code (#RRGGBB)</t>
  </si>
  <si>
    <t>Decimal Code (R,G,B)</t>
  </si>
  <si>
    <t>Use</t>
  </si>
  <si>
    <t>y</t>
  </si>
  <si>
    <t>n</t>
  </si>
  <si>
    <t>Color Sum</t>
  </si>
  <si>
    <t>Bin</t>
  </si>
  <si>
    <t>More</t>
  </si>
  <si>
    <t>Frequency</t>
  </si>
  <si>
    <t>Cumulative %</t>
  </si>
  <si>
    <t>Red Difference</t>
  </si>
  <si>
    <t>Green Difference</t>
  </si>
  <si>
    <t>Blue Difference</t>
  </si>
  <si>
    <t>Red Percent</t>
  </si>
  <si>
    <t>Green Percent</t>
  </si>
  <si>
    <t>Blue Percent</t>
  </si>
  <si>
    <t>Primary Color</t>
  </si>
  <si>
    <t>Max Difference</t>
  </si>
  <si>
    <t>Red-Green Difference</t>
  </si>
  <si>
    <t>Green-Blue Difference</t>
  </si>
  <si>
    <t>Blue-Red Difference</t>
  </si>
  <si>
    <t>Red Score</t>
  </si>
  <si>
    <t>Non-red</t>
  </si>
  <si>
    <t>ctv r</t>
  </si>
  <si>
    <t>ptv r</t>
  </si>
  <si>
    <t>ptv l</t>
  </si>
  <si>
    <t>ctv l</t>
  </si>
  <si>
    <t>int ctv</t>
  </si>
  <si>
    <t>int ptv</t>
  </si>
  <si>
    <t>magenta / fuchsia</t>
  </si>
  <si>
    <t>CTV</t>
  </si>
  <si>
    <t>PTV</t>
  </si>
  <si>
    <t>GTV</t>
  </si>
  <si>
    <t>PTV L</t>
  </si>
  <si>
    <t>PTV L a</t>
  </si>
  <si>
    <t>PTV L c</t>
  </si>
  <si>
    <t>PTV L b</t>
  </si>
  <si>
    <t>CTV R</t>
  </si>
  <si>
    <t>CTV R a</t>
  </si>
  <si>
    <t>CTV R b</t>
  </si>
  <si>
    <t>CTV R c</t>
  </si>
  <si>
    <t>Heart</t>
  </si>
  <si>
    <t>rectum</t>
  </si>
  <si>
    <t>Skin</t>
  </si>
  <si>
    <t>Lung L</t>
  </si>
  <si>
    <t>Lung B</t>
  </si>
  <si>
    <t>Spine</t>
  </si>
  <si>
    <t>SC PRV</t>
  </si>
  <si>
    <t>BR + op PRV</t>
  </si>
  <si>
    <t>orbit R</t>
  </si>
  <si>
    <t>optic N R</t>
  </si>
  <si>
    <t>orbit L</t>
  </si>
  <si>
    <t>optic N L</t>
  </si>
  <si>
    <t>lens L</t>
  </si>
  <si>
    <t>Lens R</t>
  </si>
  <si>
    <t>Brain</t>
  </si>
  <si>
    <t>Chiasm</t>
  </si>
  <si>
    <t>Choclea R</t>
  </si>
  <si>
    <t>Cohclea L</t>
  </si>
  <si>
    <t>Lung R</t>
  </si>
  <si>
    <t>Br Stem</t>
  </si>
  <si>
    <t>Larynx</t>
  </si>
  <si>
    <t>Bladder</t>
  </si>
  <si>
    <t>sub 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</si>
</sst>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2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vertical="center" wrapText="1"/>
    </xf>
    <xf numFmtId="0" fontId="3" fillId="12" borderId="2" xfId="0" applyFont="1" applyFill="1" applyBorder="1" applyAlignment="1">
      <alignment vertical="center" wrapText="1"/>
    </xf>
    <xf numFmtId="0" fontId="3" fillId="13" borderId="2" xfId="0" applyFont="1" applyFill="1" applyBorder="1" applyAlignment="1">
      <alignment vertical="center" wrapText="1"/>
    </xf>
    <xf numFmtId="0" fontId="3" fillId="14" borderId="2" xfId="0" applyFont="1" applyFill="1" applyBorder="1" applyAlignment="1">
      <alignment vertical="center" wrapText="1"/>
    </xf>
    <xf numFmtId="0" fontId="3" fillId="15" borderId="2" xfId="0" applyFont="1" applyFill="1" applyBorder="1" applyAlignment="1">
      <alignment vertical="center" wrapText="1"/>
    </xf>
    <xf numFmtId="0" fontId="3" fillId="16" borderId="2" xfId="0" applyFont="1" applyFill="1" applyBorder="1" applyAlignment="1">
      <alignment vertical="center" wrapText="1"/>
    </xf>
    <xf numFmtId="0" fontId="3" fillId="17" borderId="2" xfId="0" applyFont="1" applyFill="1" applyBorder="1" applyAlignment="1">
      <alignment vertical="center" wrapText="1"/>
    </xf>
    <xf numFmtId="0" fontId="3" fillId="18" borderId="2" xfId="0" applyFont="1" applyFill="1" applyBorder="1" applyAlignment="1">
      <alignment vertical="center" wrapText="1"/>
    </xf>
    <xf numFmtId="0" fontId="3" fillId="19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vertical="center" wrapText="1"/>
    </xf>
    <xf numFmtId="0" fontId="3" fillId="21" borderId="2" xfId="0" applyFont="1" applyFill="1" applyBorder="1" applyAlignment="1">
      <alignment vertical="center" wrapText="1"/>
    </xf>
    <xf numFmtId="0" fontId="3" fillId="22" borderId="2" xfId="0" applyFont="1" applyFill="1" applyBorder="1" applyAlignment="1">
      <alignment vertical="center" wrapText="1"/>
    </xf>
    <xf numFmtId="0" fontId="3" fillId="23" borderId="2" xfId="0" applyFont="1" applyFill="1" applyBorder="1" applyAlignment="1">
      <alignment vertical="center" wrapText="1"/>
    </xf>
    <xf numFmtId="0" fontId="3" fillId="24" borderId="2" xfId="0" applyFont="1" applyFill="1" applyBorder="1" applyAlignment="1">
      <alignment vertical="center" wrapText="1"/>
    </xf>
    <xf numFmtId="0" fontId="3" fillId="25" borderId="2" xfId="0" applyFont="1" applyFill="1" applyBorder="1" applyAlignment="1">
      <alignment vertical="center" wrapText="1"/>
    </xf>
    <xf numFmtId="0" fontId="3" fillId="26" borderId="2" xfId="0" applyFont="1" applyFill="1" applyBorder="1" applyAlignment="1">
      <alignment vertical="center" wrapText="1"/>
    </xf>
    <xf numFmtId="0" fontId="3" fillId="27" borderId="2" xfId="0" applyFont="1" applyFill="1" applyBorder="1" applyAlignment="1">
      <alignment vertical="center" wrapText="1"/>
    </xf>
    <xf numFmtId="0" fontId="3" fillId="28" borderId="2" xfId="0" applyFont="1" applyFill="1" applyBorder="1" applyAlignment="1">
      <alignment vertical="center" wrapText="1"/>
    </xf>
    <xf numFmtId="0" fontId="3" fillId="29" borderId="2" xfId="0" applyFont="1" applyFill="1" applyBorder="1" applyAlignment="1">
      <alignment vertical="center" wrapText="1"/>
    </xf>
    <xf numFmtId="0" fontId="3" fillId="30" borderId="2" xfId="0" applyFont="1" applyFill="1" applyBorder="1" applyAlignment="1">
      <alignment vertical="center" wrapText="1"/>
    </xf>
    <xf numFmtId="0" fontId="3" fillId="31" borderId="2" xfId="0" applyFont="1" applyFill="1" applyBorder="1" applyAlignment="1">
      <alignment vertical="center" wrapText="1"/>
    </xf>
    <xf numFmtId="0" fontId="3" fillId="32" borderId="2" xfId="0" applyFont="1" applyFill="1" applyBorder="1" applyAlignment="1">
      <alignment vertical="center" wrapText="1"/>
    </xf>
    <xf numFmtId="0" fontId="3" fillId="33" borderId="2" xfId="0" applyFont="1" applyFill="1" applyBorder="1" applyAlignment="1">
      <alignment vertical="center" wrapText="1"/>
    </xf>
    <xf numFmtId="0" fontId="3" fillId="34" borderId="2" xfId="0" applyFont="1" applyFill="1" applyBorder="1" applyAlignment="1">
      <alignment vertical="center" wrapText="1"/>
    </xf>
    <xf numFmtId="0" fontId="3" fillId="35" borderId="2" xfId="0" applyFont="1" applyFill="1" applyBorder="1" applyAlignment="1">
      <alignment vertical="center" wrapText="1"/>
    </xf>
    <xf numFmtId="0" fontId="3" fillId="36" borderId="2" xfId="0" applyFont="1" applyFill="1" applyBorder="1" applyAlignment="1">
      <alignment vertical="center" wrapText="1"/>
    </xf>
    <xf numFmtId="0" fontId="3" fillId="37" borderId="2" xfId="0" applyFont="1" applyFill="1" applyBorder="1" applyAlignment="1">
      <alignment vertical="center" wrapText="1"/>
    </xf>
    <xf numFmtId="0" fontId="3" fillId="38" borderId="2" xfId="0" applyFont="1" applyFill="1" applyBorder="1" applyAlignment="1">
      <alignment vertical="center" wrapText="1"/>
    </xf>
    <xf numFmtId="0" fontId="3" fillId="39" borderId="2" xfId="0" applyFont="1" applyFill="1" applyBorder="1" applyAlignment="1">
      <alignment vertical="center" wrapText="1"/>
    </xf>
    <xf numFmtId="0" fontId="3" fillId="40" borderId="2" xfId="0" applyFont="1" applyFill="1" applyBorder="1" applyAlignment="1">
      <alignment vertical="center" wrapText="1"/>
    </xf>
    <xf numFmtId="0" fontId="3" fillId="41" borderId="2" xfId="0" applyFont="1" applyFill="1" applyBorder="1" applyAlignment="1">
      <alignment vertical="center" wrapText="1"/>
    </xf>
    <xf numFmtId="0" fontId="3" fillId="42" borderId="2" xfId="0" applyFont="1" applyFill="1" applyBorder="1" applyAlignment="1">
      <alignment vertical="center" wrapText="1"/>
    </xf>
    <xf numFmtId="0" fontId="3" fillId="43" borderId="2" xfId="0" applyFont="1" applyFill="1" applyBorder="1" applyAlignment="1">
      <alignment vertical="center" wrapText="1"/>
    </xf>
    <xf numFmtId="0" fontId="3" fillId="44" borderId="2" xfId="0" applyFont="1" applyFill="1" applyBorder="1" applyAlignment="1">
      <alignment vertical="center" wrapText="1"/>
    </xf>
    <xf numFmtId="0" fontId="3" fillId="45" borderId="2" xfId="0" applyFont="1" applyFill="1" applyBorder="1" applyAlignment="1">
      <alignment vertical="center" wrapText="1"/>
    </xf>
    <xf numFmtId="0" fontId="3" fillId="46" borderId="2" xfId="0" applyFont="1" applyFill="1" applyBorder="1" applyAlignment="1">
      <alignment vertical="center" wrapText="1"/>
    </xf>
    <xf numFmtId="0" fontId="3" fillId="47" borderId="2" xfId="0" applyFont="1" applyFill="1" applyBorder="1" applyAlignment="1">
      <alignment vertical="center" wrapText="1"/>
    </xf>
    <xf numFmtId="0" fontId="3" fillId="48" borderId="2" xfId="0" applyFont="1" applyFill="1" applyBorder="1" applyAlignment="1">
      <alignment vertical="center" wrapText="1"/>
    </xf>
    <xf numFmtId="0" fontId="3" fillId="49" borderId="2" xfId="0" applyFont="1" applyFill="1" applyBorder="1" applyAlignment="1">
      <alignment vertical="center" wrapText="1"/>
    </xf>
    <xf numFmtId="0" fontId="3" fillId="50" borderId="2" xfId="0" applyFont="1" applyFill="1" applyBorder="1" applyAlignment="1">
      <alignment vertical="center" wrapText="1"/>
    </xf>
    <xf numFmtId="0" fontId="3" fillId="51" borderId="2" xfId="0" applyFont="1" applyFill="1" applyBorder="1" applyAlignment="1">
      <alignment vertical="center" wrapText="1"/>
    </xf>
    <xf numFmtId="0" fontId="3" fillId="52" borderId="2" xfId="0" applyFont="1" applyFill="1" applyBorder="1" applyAlignment="1">
      <alignment vertical="center" wrapText="1"/>
    </xf>
    <xf numFmtId="0" fontId="3" fillId="53" borderId="2" xfId="0" applyFont="1" applyFill="1" applyBorder="1" applyAlignment="1">
      <alignment vertical="center" wrapText="1"/>
    </xf>
    <xf numFmtId="0" fontId="3" fillId="54" borderId="2" xfId="0" applyFont="1" applyFill="1" applyBorder="1" applyAlignment="1">
      <alignment vertical="center" wrapText="1"/>
    </xf>
    <xf numFmtId="0" fontId="3" fillId="55" borderId="2" xfId="0" applyFont="1" applyFill="1" applyBorder="1" applyAlignment="1">
      <alignment vertical="center" wrapText="1"/>
    </xf>
    <xf numFmtId="0" fontId="3" fillId="56" borderId="2" xfId="0" applyFont="1" applyFill="1" applyBorder="1" applyAlignment="1">
      <alignment vertical="center" wrapText="1"/>
    </xf>
    <xf numFmtId="0" fontId="3" fillId="57" borderId="2" xfId="0" applyFont="1" applyFill="1" applyBorder="1" applyAlignment="1">
      <alignment vertical="center" wrapText="1"/>
    </xf>
    <xf numFmtId="0" fontId="3" fillId="58" borderId="2" xfId="0" applyFont="1" applyFill="1" applyBorder="1" applyAlignment="1">
      <alignment vertical="center" wrapText="1"/>
    </xf>
    <xf numFmtId="0" fontId="3" fillId="59" borderId="2" xfId="0" applyFont="1" applyFill="1" applyBorder="1" applyAlignment="1">
      <alignment vertical="center" wrapText="1"/>
    </xf>
    <xf numFmtId="0" fontId="3" fillId="60" borderId="2" xfId="0" applyFont="1" applyFill="1" applyBorder="1" applyAlignment="1">
      <alignment vertical="center" wrapText="1"/>
    </xf>
    <xf numFmtId="0" fontId="3" fillId="61" borderId="2" xfId="0" applyFont="1" applyFill="1" applyBorder="1" applyAlignment="1">
      <alignment vertical="center" wrapText="1"/>
    </xf>
    <xf numFmtId="0" fontId="3" fillId="62" borderId="2" xfId="0" applyFont="1" applyFill="1" applyBorder="1" applyAlignment="1">
      <alignment vertical="center" wrapText="1"/>
    </xf>
    <xf numFmtId="0" fontId="3" fillId="63" borderId="2" xfId="0" applyFont="1" applyFill="1" applyBorder="1" applyAlignment="1">
      <alignment vertical="center" wrapText="1"/>
    </xf>
    <xf numFmtId="0" fontId="3" fillId="64" borderId="2" xfId="0" applyFont="1" applyFill="1" applyBorder="1" applyAlignment="1">
      <alignment vertical="center" wrapText="1"/>
    </xf>
    <xf numFmtId="0" fontId="3" fillId="65" borderId="2" xfId="0" applyFont="1" applyFill="1" applyBorder="1" applyAlignment="1">
      <alignment vertical="center" wrapText="1"/>
    </xf>
    <xf numFmtId="0" fontId="3" fillId="66" borderId="2" xfId="0" applyFont="1" applyFill="1" applyBorder="1" applyAlignment="1">
      <alignment vertical="center" wrapText="1"/>
    </xf>
    <xf numFmtId="0" fontId="3" fillId="67" borderId="2" xfId="0" applyFont="1" applyFill="1" applyBorder="1" applyAlignment="1">
      <alignment vertical="center" wrapText="1"/>
    </xf>
    <xf numFmtId="0" fontId="3" fillId="68" borderId="2" xfId="0" applyFont="1" applyFill="1" applyBorder="1" applyAlignment="1">
      <alignment vertical="center" wrapText="1"/>
    </xf>
    <xf numFmtId="0" fontId="3" fillId="69" borderId="2" xfId="0" applyFont="1" applyFill="1" applyBorder="1" applyAlignment="1">
      <alignment vertical="center" wrapText="1"/>
    </xf>
    <xf numFmtId="0" fontId="3" fillId="70" borderId="2" xfId="0" applyFont="1" applyFill="1" applyBorder="1" applyAlignment="1">
      <alignment vertical="center" wrapText="1"/>
    </xf>
    <xf numFmtId="0" fontId="3" fillId="71" borderId="2" xfId="0" applyFont="1" applyFill="1" applyBorder="1" applyAlignment="1">
      <alignment vertical="center" wrapText="1"/>
    </xf>
    <xf numFmtId="0" fontId="3" fillId="72" borderId="2" xfId="0" applyFont="1" applyFill="1" applyBorder="1" applyAlignment="1">
      <alignment vertical="center" wrapText="1"/>
    </xf>
    <xf numFmtId="0" fontId="3" fillId="73" borderId="2" xfId="0" applyFont="1" applyFill="1" applyBorder="1" applyAlignment="1">
      <alignment vertical="center" wrapText="1"/>
    </xf>
    <xf numFmtId="0" fontId="3" fillId="74" borderId="2" xfId="0" applyFont="1" applyFill="1" applyBorder="1" applyAlignment="1">
      <alignment vertical="center" wrapText="1"/>
    </xf>
    <xf numFmtId="0" fontId="3" fillId="75" borderId="2" xfId="0" applyFont="1" applyFill="1" applyBorder="1" applyAlignment="1">
      <alignment vertical="center" wrapText="1"/>
    </xf>
    <xf numFmtId="0" fontId="3" fillId="76" borderId="2" xfId="0" applyFont="1" applyFill="1" applyBorder="1" applyAlignment="1">
      <alignment vertical="center" wrapText="1"/>
    </xf>
    <xf numFmtId="0" fontId="3" fillId="77" borderId="2" xfId="0" applyFont="1" applyFill="1" applyBorder="1" applyAlignment="1">
      <alignment vertical="center" wrapText="1"/>
    </xf>
    <xf numFmtId="0" fontId="3" fillId="78" borderId="2" xfId="0" applyFont="1" applyFill="1" applyBorder="1" applyAlignment="1">
      <alignment vertical="center" wrapText="1"/>
    </xf>
    <xf numFmtId="0" fontId="3" fillId="79" borderId="2" xfId="0" applyFont="1" applyFill="1" applyBorder="1" applyAlignment="1">
      <alignment vertical="center" wrapText="1"/>
    </xf>
    <xf numFmtId="0" fontId="3" fillId="80" borderId="2" xfId="0" applyFont="1" applyFill="1" applyBorder="1" applyAlignment="1">
      <alignment vertical="center" wrapText="1"/>
    </xf>
    <xf numFmtId="0" fontId="3" fillId="81" borderId="2" xfId="0" applyFont="1" applyFill="1" applyBorder="1" applyAlignment="1">
      <alignment vertical="center" wrapText="1"/>
    </xf>
    <xf numFmtId="0" fontId="3" fillId="82" borderId="2" xfId="0" applyFont="1" applyFill="1" applyBorder="1" applyAlignment="1">
      <alignment vertical="center" wrapText="1"/>
    </xf>
    <xf numFmtId="0" fontId="3" fillId="83" borderId="2" xfId="0" applyFont="1" applyFill="1" applyBorder="1" applyAlignment="1">
      <alignment vertical="center" wrapText="1"/>
    </xf>
    <xf numFmtId="0" fontId="3" fillId="84" borderId="2" xfId="0" applyFont="1" applyFill="1" applyBorder="1" applyAlignment="1">
      <alignment vertical="center" wrapText="1"/>
    </xf>
    <xf numFmtId="0" fontId="3" fillId="85" borderId="2" xfId="0" applyFont="1" applyFill="1" applyBorder="1" applyAlignment="1">
      <alignment vertical="center" wrapText="1"/>
    </xf>
    <xf numFmtId="0" fontId="3" fillId="86" borderId="2" xfId="0" applyFont="1" applyFill="1" applyBorder="1" applyAlignment="1">
      <alignment vertical="center" wrapText="1"/>
    </xf>
    <xf numFmtId="0" fontId="3" fillId="87" borderId="2" xfId="0" applyFont="1" applyFill="1" applyBorder="1" applyAlignment="1">
      <alignment vertical="center" wrapText="1"/>
    </xf>
    <xf numFmtId="0" fontId="3" fillId="88" borderId="2" xfId="0" applyFont="1" applyFill="1" applyBorder="1" applyAlignment="1">
      <alignment vertical="center" wrapText="1"/>
    </xf>
    <xf numFmtId="0" fontId="3" fillId="89" borderId="2" xfId="0" applyFont="1" applyFill="1" applyBorder="1" applyAlignment="1">
      <alignment vertical="center" wrapText="1"/>
    </xf>
    <xf numFmtId="0" fontId="3" fillId="90" borderId="2" xfId="0" applyFont="1" applyFill="1" applyBorder="1" applyAlignment="1">
      <alignment vertical="center" wrapText="1"/>
    </xf>
    <xf numFmtId="0" fontId="3" fillId="91" borderId="2" xfId="0" applyFont="1" applyFill="1" applyBorder="1" applyAlignment="1">
      <alignment vertical="center" wrapText="1"/>
    </xf>
    <xf numFmtId="0" fontId="3" fillId="92" borderId="2" xfId="0" applyFont="1" applyFill="1" applyBorder="1" applyAlignment="1">
      <alignment vertical="center" wrapText="1"/>
    </xf>
    <xf numFmtId="0" fontId="3" fillId="93" borderId="2" xfId="0" applyFont="1" applyFill="1" applyBorder="1" applyAlignment="1">
      <alignment vertical="center" wrapText="1"/>
    </xf>
    <xf numFmtId="0" fontId="3" fillId="94" borderId="2" xfId="0" applyFont="1" applyFill="1" applyBorder="1" applyAlignment="1">
      <alignment vertical="center" wrapText="1"/>
    </xf>
    <xf numFmtId="0" fontId="3" fillId="95" borderId="2" xfId="0" applyFont="1" applyFill="1" applyBorder="1" applyAlignment="1">
      <alignment vertical="center" wrapText="1"/>
    </xf>
    <xf numFmtId="0" fontId="3" fillId="96" borderId="2" xfId="0" applyFont="1" applyFill="1" applyBorder="1" applyAlignment="1">
      <alignment vertical="center" wrapText="1"/>
    </xf>
    <xf numFmtId="0" fontId="3" fillId="97" borderId="2" xfId="0" applyFont="1" applyFill="1" applyBorder="1" applyAlignment="1">
      <alignment vertical="center" wrapText="1"/>
    </xf>
    <xf numFmtId="0" fontId="3" fillId="98" borderId="2" xfId="0" applyFont="1" applyFill="1" applyBorder="1" applyAlignment="1">
      <alignment vertical="center" wrapText="1"/>
    </xf>
    <xf numFmtId="0" fontId="3" fillId="99" borderId="2" xfId="0" applyFont="1" applyFill="1" applyBorder="1" applyAlignment="1">
      <alignment vertical="center" wrapText="1"/>
    </xf>
    <xf numFmtId="0" fontId="3" fillId="100" borderId="2" xfId="0" applyFont="1" applyFill="1" applyBorder="1" applyAlignment="1">
      <alignment vertical="center" wrapText="1"/>
    </xf>
    <xf numFmtId="0" fontId="3" fillId="101" borderId="2" xfId="0" applyFont="1" applyFill="1" applyBorder="1" applyAlignment="1">
      <alignment vertical="center" wrapText="1"/>
    </xf>
    <xf numFmtId="0" fontId="3" fillId="102" borderId="2" xfId="0" applyFont="1" applyFill="1" applyBorder="1" applyAlignment="1">
      <alignment vertical="center" wrapText="1"/>
    </xf>
    <xf numFmtId="0" fontId="3" fillId="103" borderId="2" xfId="0" applyFont="1" applyFill="1" applyBorder="1" applyAlignment="1">
      <alignment vertical="center" wrapText="1"/>
    </xf>
    <xf numFmtId="0" fontId="3" fillId="104" borderId="2" xfId="0" applyFont="1" applyFill="1" applyBorder="1" applyAlignment="1">
      <alignment vertical="center" wrapText="1"/>
    </xf>
    <xf numFmtId="0" fontId="3" fillId="105" borderId="2" xfId="0" applyFont="1" applyFill="1" applyBorder="1" applyAlignment="1">
      <alignment vertical="center" wrapText="1"/>
    </xf>
    <xf numFmtId="0" fontId="3" fillId="106" borderId="2" xfId="0" applyFont="1" applyFill="1" applyBorder="1" applyAlignment="1">
      <alignment vertical="center" wrapText="1"/>
    </xf>
    <xf numFmtId="0" fontId="3" fillId="107" borderId="2" xfId="0" applyFont="1" applyFill="1" applyBorder="1" applyAlignment="1">
      <alignment vertical="center" wrapText="1"/>
    </xf>
    <xf numFmtId="0" fontId="3" fillId="108" borderId="2" xfId="0" applyFont="1" applyFill="1" applyBorder="1" applyAlignment="1">
      <alignment vertical="center" wrapText="1"/>
    </xf>
    <xf numFmtId="0" fontId="3" fillId="109" borderId="2" xfId="0" applyFont="1" applyFill="1" applyBorder="1" applyAlignment="1">
      <alignment vertical="center" wrapText="1"/>
    </xf>
    <xf numFmtId="0" fontId="3" fillId="110" borderId="2" xfId="0" applyFont="1" applyFill="1" applyBorder="1" applyAlignment="1">
      <alignment vertical="center" wrapText="1"/>
    </xf>
    <xf numFmtId="0" fontId="3" fillId="111" borderId="2" xfId="0" applyFont="1" applyFill="1" applyBorder="1" applyAlignment="1">
      <alignment vertical="center" wrapText="1"/>
    </xf>
    <xf numFmtId="0" fontId="3" fillId="112" borderId="2" xfId="0" applyFont="1" applyFill="1" applyBorder="1" applyAlignment="1">
      <alignment vertical="center" wrapText="1"/>
    </xf>
    <xf numFmtId="0" fontId="3" fillId="113" borderId="2" xfId="0" applyFont="1" applyFill="1" applyBorder="1" applyAlignment="1">
      <alignment vertical="center" wrapText="1"/>
    </xf>
    <xf numFmtId="0" fontId="3" fillId="114" borderId="2" xfId="0" applyFont="1" applyFill="1" applyBorder="1" applyAlignment="1">
      <alignment vertical="center" wrapText="1"/>
    </xf>
    <xf numFmtId="0" fontId="3" fillId="115" borderId="2" xfId="0" applyFont="1" applyFill="1" applyBorder="1" applyAlignment="1">
      <alignment vertical="center" wrapText="1"/>
    </xf>
    <xf numFmtId="0" fontId="3" fillId="116" borderId="2" xfId="0" applyFont="1" applyFill="1" applyBorder="1" applyAlignment="1">
      <alignment vertical="center" wrapText="1"/>
    </xf>
    <xf numFmtId="0" fontId="3" fillId="117" borderId="2" xfId="0" applyFont="1" applyFill="1" applyBorder="1" applyAlignment="1">
      <alignment vertical="center" wrapText="1"/>
    </xf>
    <xf numFmtId="0" fontId="3" fillId="118" borderId="2" xfId="0" applyFont="1" applyFill="1" applyBorder="1" applyAlignment="1">
      <alignment vertical="center" wrapText="1"/>
    </xf>
    <xf numFmtId="0" fontId="3" fillId="119" borderId="2" xfId="0" applyFont="1" applyFill="1" applyBorder="1" applyAlignment="1">
      <alignment vertical="center" wrapText="1"/>
    </xf>
    <xf numFmtId="0" fontId="3" fillId="120" borderId="2" xfId="0" applyFont="1" applyFill="1" applyBorder="1" applyAlignment="1">
      <alignment vertical="center" wrapText="1"/>
    </xf>
    <xf numFmtId="0" fontId="3" fillId="121" borderId="2" xfId="0" applyFont="1" applyFill="1" applyBorder="1" applyAlignment="1">
      <alignment vertical="center" wrapText="1"/>
    </xf>
    <xf numFmtId="0" fontId="3" fillId="122" borderId="2" xfId="0" applyFont="1" applyFill="1" applyBorder="1" applyAlignment="1">
      <alignment vertical="center" wrapText="1"/>
    </xf>
    <xf numFmtId="0" fontId="3" fillId="123" borderId="2" xfId="0" applyFont="1" applyFill="1" applyBorder="1" applyAlignment="1">
      <alignment vertical="center" wrapText="1"/>
    </xf>
    <xf numFmtId="0" fontId="3" fillId="124" borderId="2" xfId="0" applyFont="1" applyFill="1" applyBorder="1" applyAlignment="1">
      <alignment vertical="center" wrapText="1"/>
    </xf>
    <xf numFmtId="0" fontId="3" fillId="125" borderId="2" xfId="0" applyFont="1" applyFill="1" applyBorder="1" applyAlignment="1">
      <alignment vertical="center" wrapText="1"/>
    </xf>
    <xf numFmtId="0" fontId="3" fillId="126" borderId="2" xfId="0" applyFont="1" applyFill="1" applyBorder="1" applyAlignment="1">
      <alignment vertical="center" wrapText="1"/>
    </xf>
    <xf numFmtId="0" fontId="3" fillId="127" borderId="2" xfId="0" applyFont="1" applyFill="1" applyBorder="1" applyAlignment="1">
      <alignment vertical="center" wrapText="1"/>
    </xf>
    <xf numFmtId="0" fontId="3" fillId="128" borderId="2" xfId="0" applyFont="1" applyFill="1" applyBorder="1" applyAlignment="1">
      <alignment vertical="center" wrapText="1"/>
    </xf>
    <xf numFmtId="0" fontId="3" fillId="129" borderId="2" xfId="0" applyFont="1" applyFill="1" applyBorder="1" applyAlignment="1">
      <alignment vertical="center" wrapText="1"/>
    </xf>
    <xf numFmtId="0" fontId="3" fillId="130" borderId="2" xfId="0" applyFont="1" applyFill="1" applyBorder="1" applyAlignment="1">
      <alignment vertical="center" wrapText="1"/>
    </xf>
    <xf numFmtId="0" fontId="3" fillId="131" borderId="2" xfId="0" applyFont="1" applyFill="1" applyBorder="1" applyAlignment="1">
      <alignment vertical="center" wrapText="1"/>
    </xf>
    <xf numFmtId="0" fontId="3" fillId="132" borderId="2" xfId="0" applyFont="1" applyFill="1" applyBorder="1" applyAlignment="1">
      <alignment vertical="center" wrapText="1"/>
    </xf>
    <xf numFmtId="0" fontId="3" fillId="133" borderId="2" xfId="0" applyFont="1" applyFill="1" applyBorder="1" applyAlignment="1">
      <alignment vertical="center" wrapText="1"/>
    </xf>
    <xf numFmtId="0" fontId="3" fillId="134" borderId="2" xfId="0" applyFont="1" applyFill="1" applyBorder="1" applyAlignment="1">
      <alignment vertical="center" wrapText="1"/>
    </xf>
    <xf numFmtId="0" fontId="3" fillId="135" borderId="2" xfId="0" applyFont="1" applyFill="1" applyBorder="1" applyAlignment="1">
      <alignment vertical="center" wrapText="1"/>
    </xf>
    <xf numFmtId="0" fontId="3" fillId="136" borderId="2" xfId="0" applyFont="1" applyFill="1" applyBorder="1" applyAlignment="1">
      <alignment vertical="center" wrapText="1"/>
    </xf>
    <xf numFmtId="0" fontId="3" fillId="137" borderId="2" xfId="0" applyFont="1" applyFill="1" applyBorder="1" applyAlignment="1">
      <alignment vertical="center" wrapText="1"/>
    </xf>
    <xf numFmtId="0" fontId="3" fillId="138" borderId="2" xfId="0" applyFont="1" applyFill="1" applyBorder="1" applyAlignment="1">
      <alignment vertical="center" wrapText="1"/>
    </xf>
    <xf numFmtId="0" fontId="3" fillId="139" borderId="2" xfId="0" applyFont="1" applyFill="1" applyBorder="1" applyAlignment="1">
      <alignment vertical="center" wrapText="1"/>
    </xf>
    <xf numFmtId="0" fontId="3" fillId="140" borderId="2" xfId="0" applyFont="1" applyFill="1" applyBorder="1" applyAlignment="1">
      <alignment vertical="center" wrapText="1"/>
    </xf>
    <xf numFmtId="0" fontId="3" fillId="141" borderId="2" xfId="0" applyFont="1" applyFill="1" applyBorder="1" applyAlignment="1">
      <alignment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vertical="center" wrapText="1"/>
    </xf>
    <xf numFmtId="0" fontId="0" fillId="7" borderId="0" xfId="0" applyFill="1"/>
    <xf numFmtId="0" fontId="0" fillId="8" borderId="0" xfId="0" applyFill="1"/>
    <xf numFmtId="0" fontId="2" fillId="9" borderId="0" xfId="0" applyFont="1" applyFill="1"/>
    <xf numFmtId="49" fontId="0" fillId="0" borderId="1" xfId="0" applyNumberFormat="1" applyBorder="1" applyAlignment="1">
      <alignment vertical="center"/>
    </xf>
    <xf numFmtId="0" fontId="3" fillId="5" borderId="3" xfId="0" applyFont="1" applyFill="1" applyBorder="1" applyAlignment="1">
      <alignment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5" xfId="0" applyNumberFormat="1" applyFill="1" applyBorder="1" applyAlignment="1"/>
    <xf numFmtId="9" fontId="0" fillId="0" borderId="0" xfId="0" applyNumberFormat="1" applyFill="1" applyBorder="1" applyAlignment="1"/>
    <xf numFmtId="9" fontId="0" fillId="0" borderId="5" xfId="0" applyNumberFormat="1" applyFill="1" applyBorder="1" applyAlignment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Alignment="1">
      <alignment wrapText="1"/>
    </xf>
    <xf numFmtId="9" fontId="0" fillId="0" borderId="0" xfId="1" applyFont="1"/>
    <xf numFmtId="1" fontId="0" fillId="0" borderId="0" xfId="1" applyNumberFormat="1" applyFont="1"/>
    <xf numFmtId="1" fontId="0" fillId="0" borderId="0" xfId="0" applyNumberFormat="1"/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00FFFF"/>
      <color rgb="FFFF0000"/>
      <color rgb="FF00FF00"/>
      <color rgb="FFFF0040"/>
      <color rgb="FF00FF40"/>
      <color rgb="FFFF0080"/>
      <color rgb="FF00FF80"/>
      <color rgb="FF00FF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'Color Chart (2)'!$Z$4:$Z$15</c:f>
            </c:multiLvlStrRef>
          </c:cat>
          <c:val>
            <c:numRef>
              <c:f>'Color Chart (2)'!$AB$4:$AB$15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31968"/>
        <c:axId val="59733888"/>
      </c:barChart>
      <c:catAx>
        <c:axId val="5973196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33888"/>
        <c:crosses val="autoZero"/>
        <c:auto val="1"/>
        <c:lblAlgn val="ctr"/>
        <c:lblOffset val="100"/>
        <c:noMultiLvlLbl val="0"/>
      </c:catAx>
      <c:valAx>
        <c:axId val="5973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3196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'Color Chart (2)'!$AD$4:$AD$15</c:f>
            </c:multiLvlStrRef>
          </c:cat>
          <c:val>
            <c:numRef>
              <c:f>'Color Chart (2)'!$AF$4:$AF$15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42464"/>
        <c:axId val="59752832"/>
      </c:barChart>
      <c:catAx>
        <c:axId val="597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9752832"/>
        <c:crosses val="autoZero"/>
        <c:auto val="1"/>
        <c:lblAlgn val="ctr"/>
        <c:lblOffset val="100"/>
        <c:noMultiLvlLbl val="0"/>
      </c:catAx>
      <c:valAx>
        <c:axId val="5975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974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2</xdr:row>
      <xdr:rowOff>2721</xdr:rowOff>
    </xdr:from>
    <xdr:to>
      <xdr:col>3</xdr:col>
      <xdr:colOff>581025</xdr:colOff>
      <xdr:row>80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3"/>
        <a:stretch/>
      </xdr:blipFill>
      <xdr:spPr bwMode="auto">
        <a:xfrm>
          <a:off x="3716111" y="397328"/>
          <a:ext cx="600075" cy="15037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</xdr:row>
      <xdr:rowOff>19050</xdr:rowOff>
    </xdr:from>
    <xdr:to>
      <xdr:col>5</xdr:col>
      <xdr:colOff>590550</xdr:colOff>
      <xdr:row>81</xdr:row>
      <xdr:rowOff>57149</xdr:rowOff>
    </xdr:to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2"/>
        <a:stretch/>
      </xdr:blipFill>
      <xdr:spPr bwMode="auto">
        <a:xfrm>
          <a:off x="5076825" y="609600"/>
          <a:ext cx="581025" cy="15087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36</xdr:row>
      <xdr:rowOff>76200</xdr:rowOff>
    </xdr:from>
    <xdr:to>
      <xdr:col>30</xdr:col>
      <xdr:colOff>314325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504825</xdr:colOff>
      <xdr:row>21</xdr:row>
      <xdr:rowOff>161925</xdr:rowOff>
    </xdr:from>
    <xdr:to>
      <xdr:col>30</xdr:col>
      <xdr:colOff>504825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22" zoomScale="140" zoomScaleNormal="140" workbookViewId="0">
      <selection activeCell="G47" sqref="G47"/>
    </sheetView>
  </sheetViews>
  <sheetFormatPr defaultRowHeight="15" x14ac:dyDescent="0.25"/>
  <cols>
    <col min="1" max="1" width="18.140625" customWidth="1"/>
    <col min="2" max="2" width="25.7109375" customWidth="1"/>
    <col min="3" max="3" width="12.140625" customWidth="1"/>
    <col min="5" max="5" width="13.28515625" customWidth="1"/>
    <col min="8" max="8" width="24.42578125" customWidth="1"/>
  </cols>
  <sheetData>
    <row r="1" spans="1:8" ht="15.75" thickBot="1" x14ac:dyDescent="0.3">
      <c r="A1" s="1" t="s">
        <v>0</v>
      </c>
    </row>
    <row r="2" spans="1:8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155" t="s">
        <v>502</v>
      </c>
    </row>
    <row r="3" spans="1:8" x14ac:dyDescent="0.25">
      <c r="A3" s="1" t="s">
        <v>7</v>
      </c>
      <c r="B3" s="1" t="s">
        <v>7</v>
      </c>
      <c r="C3" s="3" t="s">
        <v>25</v>
      </c>
      <c r="E3" s="1" t="s">
        <v>24</v>
      </c>
      <c r="H3" s="6" t="s">
        <v>7</v>
      </c>
    </row>
    <row r="4" spans="1:8" x14ac:dyDescent="0.25">
      <c r="A4" s="1" t="s">
        <v>8</v>
      </c>
      <c r="B4" s="1" t="s">
        <v>8</v>
      </c>
      <c r="C4" s="3" t="s">
        <v>25</v>
      </c>
      <c r="E4" s="1" t="s">
        <v>24</v>
      </c>
      <c r="H4" s="6" t="s">
        <v>8</v>
      </c>
    </row>
    <row r="5" spans="1:8" x14ac:dyDescent="0.25">
      <c r="A5" s="1" t="s">
        <v>38</v>
      </c>
      <c r="B5" s="1" t="s">
        <v>38</v>
      </c>
      <c r="C5" s="3" t="s">
        <v>25</v>
      </c>
      <c r="E5" s="1" t="s">
        <v>24</v>
      </c>
      <c r="H5" s="6" t="s">
        <v>142</v>
      </c>
    </row>
    <row r="6" spans="1:8" x14ac:dyDescent="0.25">
      <c r="A6" s="1" t="s">
        <v>9</v>
      </c>
      <c r="B6" s="1" t="s">
        <v>9</v>
      </c>
      <c r="C6" s="3" t="s">
        <v>25</v>
      </c>
      <c r="E6" s="1" t="s">
        <v>24</v>
      </c>
      <c r="H6" s="6" t="s">
        <v>15</v>
      </c>
    </row>
    <row r="7" spans="1:8" x14ac:dyDescent="0.25">
      <c r="A7" s="1" t="s">
        <v>10</v>
      </c>
      <c r="B7" s="1" t="s">
        <v>10</v>
      </c>
      <c r="C7" s="3" t="s">
        <v>25</v>
      </c>
      <c r="E7" s="1" t="s">
        <v>24</v>
      </c>
      <c r="H7" s="6" t="s">
        <v>13</v>
      </c>
    </row>
    <row r="8" spans="1:8" x14ac:dyDescent="0.25">
      <c r="A8" s="1" t="s">
        <v>11</v>
      </c>
      <c r="B8" s="1" t="s">
        <v>11</v>
      </c>
      <c r="C8" s="3" t="s">
        <v>25</v>
      </c>
      <c r="E8" s="1" t="s">
        <v>24</v>
      </c>
      <c r="H8" s="6" t="s">
        <v>143</v>
      </c>
    </row>
    <row r="9" spans="1:8" x14ac:dyDescent="0.25">
      <c r="A9" s="1" t="s">
        <v>12</v>
      </c>
      <c r="B9" s="1" t="s">
        <v>12</v>
      </c>
      <c r="C9" s="3" t="s">
        <v>25</v>
      </c>
      <c r="E9" s="1" t="s">
        <v>24</v>
      </c>
      <c r="H9" s="5" t="s">
        <v>50</v>
      </c>
    </row>
    <row r="10" spans="1:8" x14ac:dyDescent="0.25">
      <c r="A10" s="1" t="s">
        <v>13</v>
      </c>
      <c r="B10" s="1" t="s">
        <v>13</v>
      </c>
      <c r="C10" s="3" t="s">
        <v>25</v>
      </c>
      <c r="E10" s="1" t="s">
        <v>24</v>
      </c>
      <c r="H10" s="6" t="s">
        <v>144</v>
      </c>
    </row>
    <row r="11" spans="1:8" x14ac:dyDescent="0.25">
      <c r="A11" s="1" t="s">
        <v>14</v>
      </c>
      <c r="B11" s="1" t="s">
        <v>14</v>
      </c>
      <c r="C11" s="3" t="s">
        <v>25</v>
      </c>
      <c r="E11" s="1" t="s">
        <v>24</v>
      </c>
      <c r="H11" s="6" t="s">
        <v>145</v>
      </c>
    </row>
    <row r="12" spans="1:8" x14ac:dyDescent="0.25">
      <c r="A12" s="1" t="s">
        <v>15</v>
      </c>
      <c r="B12" s="1" t="s">
        <v>15</v>
      </c>
      <c r="C12" s="3" t="s">
        <v>25</v>
      </c>
      <c r="E12" s="1" t="s">
        <v>24</v>
      </c>
      <c r="H12" s="6" t="s">
        <v>146</v>
      </c>
    </row>
    <row r="13" spans="1:8" x14ac:dyDescent="0.25">
      <c r="A13" s="1" t="s">
        <v>16</v>
      </c>
      <c r="B13" s="1" t="s">
        <v>50</v>
      </c>
      <c r="C13" s="3" t="s">
        <v>25</v>
      </c>
      <c r="E13" s="1" t="s">
        <v>24</v>
      </c>
      <c r="H13" s="6" t="s">
        <v>147</v>
      </c>
    </row>
    <row r="14" spans="1:8" x14ac:dyDescent="0.25">
      <c r="A14" s="1" t="s">
        <v>17</v>
      </c>
      <c r="B14" s="1" t="s">
        <v>51</v>
      </c>
      <c r="C14" s="3" t="s">
        <v>25</v>
      </c>
      <c r="E14" s="1" t="s">
        <v>24</v>
      </c>
      <c r="H14" s="6" t="s">
        <v>12</v>
      </c>
    </row>
    <row r="15" spans="1:8" x14ac:dyDescent="0.25">
      <c r="A15" s="1" t="s">
        <v>18</v>
      </c>
      <c r="B15" s="1" t="s">
        <v>18</v>
      </c>
      <c r="C15" s="3" t="s">
        <v>25</v>
      </c>
      <c r="E15" s="1" t="s">
        <v>24</v>
      </c>
      <c r="H15" s="6" t="s">
        <v>148</v>
      </c>
    </row>
    <row r="16" spans="1:8" x14ac:dyDescent="0.25">
      <c r="A16" s="1" t="s">
        <v>39</v>
      </c>
      <c r="B16" s="1" t="s">
        <v>52</v>
      </c>
      <c r="C16" s="3" t="s">
        <v>25</v>
      </c>
      <c r="E16" s="1" t="s">
        <v>25</v>
      </c>
      <c r="H16" s="6" t="s">
        <v>14</v>
      </c>
    </row>
    <row r="17" spans="1:8" x14ac:dyDescent="0.25">
      <c r="A17" s="1" t="s">
        <v>40</v>
      </c>
      <c r="B17" s="1" t="s">
        <v>53</v>
      </c>
      <c r="C17" s="3" t="s">
        <v>25</v>
      </c>
      <c r="E17" s="1" t="s">
        <v>25</v>
      </c>
      <c r="H17" s="6" t="s">
        <v>11</v>
      </c>
    </row>
    <row r="18" spans="1:8" x14ac:dyDescent="0.25">
      <c r="A18" s="1" t="s">
        <v>41</v>
      </c>
      <c r="B18" s="1" t="s">
        <v>54</v>
      </c>
      <c r="C18" s="3" t="s">
        <v>25</v>
      </c>
      <c r="E18" s="1" t="s">
        <v>25</v>
      </c>
      <c r="H18" s="5" t="s">
        <v>129</v>
      </c>
    </row>
    <row r="19" spans="1:8" x14ac:dyDescent="0.25">
      <c r="A19" s="1" t="s">
        <v>19</v>
      </c>
      <c r="B19" s="1" t="s">
        <v>55</v>
      </c>
      <c r="C19" s="3" t="s">
        <v>25</v>
      </c>
      <c r="E19" s="1" t="s">
        <v>25</v>
      </c>
      <c r="H19" s="5" t="s">
        <v>130</v>
      </c>
    </row>
    <row r="20" spans="1:8" x14ac:dyDescent="0.25">
      <c r="A20" s="1" t="s">
        <v>42</v>
      </c>
      <c r="B20" s="1" t="s">
        <v>56</v>
      </c>
      <c r="C20" s="3" t="s">
        <v>25</v>
      </c>
      <c r="E20" s="1" t="s">
        <v>25</v>
      </c>
      <c r="H20" s="5" t="s">
        <v>131</v>
      </c>
    </row>
    <row r="21" spans="1:8" x14ac:dyDescent="0.25">
      <c r="A21" s="1" t="s">
        <v>43</v>
      </c>
      <c r="B21" s="1" t="s">
        <v>57</v>
      </c>
      <c r="C21" s="3" t="s">
        <v>25</v>
      </c>
      <c r="E21" s="1" t="s">
        <v>25</v>
      </c>
      <c r="H21" s="5" t="s">
        <v>132</v>
      </c>
    </row>
    <row r="22" spans="1:8" x14ac:dyDescent="0.25">
      <c r="A22" s="1" t="s">
        <v>20</v>
      </c>
      <c r="B22" s="1" t="s">
        <v>58</v>
      </c>
      <c r="C22" s="3" t="s">
        <v>25</v>
      </c>
      <c r="E22" s="1" t="s">
        <v>25</v>
      </c>
    </row>
    <row r="23" spans="1:8" x14ac:dyDescent="0.25">
      <c r="A23" s="1" t="s">
        <v>21</v>
      </c>
      <c r="B23" s="1" t="s">
        <v>59</v>
      </c>
      <c r="C23" s="3" t="s">
        <v>25</v>
      </c>
      <c r="E23" s="1" t="s">
        <v>25</v>
      </c>
    </row>
    <row r="24" spans="1:8" x14ac:dyDescent="0.25">
      <c r="A24" s="1" t="s">
        <v>22</v>
      </c>
      <c r="B24" s="1" t="s">
        <v>60</v>
      </c>
      <c r="C24" s="3" t="s">
        <v>25</v>
      </c>
      <c r="E24" s="1" t="s">
        <v>25</v>
      </c>
    </row>
    <row r="25" spans="1:8" x14ac:dyDescent="0.25">
      <c r="A25" s="1" t="s">
        <v>44</v>
      </c>
      <c r="B25" s="1" t="s">
        <v>61</v>
      </c>
      <c r="C25" s="3" t="s">
        <v>25</v>
      </c>
      <c r="E25" s="1" t="s">
        <v>25</v>
      </c>
    </row>
    <row r="26" spans="1:8" x14ac:dyDescent="0.25">
      <c r="A26" s="1" t="s">
        <v>23</v>
      </c>
      <c r="B26" s="1" t="s">
        <v>62</v>
      </c>
      <c r="C26" s="3" t="s">
        <v>25</v>
      </c>
      <c r="E26" s="1" t="s">
        <v>25</v>
      </c>
    </row>
    <row r="27" spans="1:8" x14ac:dyDescent="0.25">
      <c r="A27" s="1" t="s">
        <v>27</v>
      </c>
      <c r="B27" s="1" t="s">
        <v>63</v>
      </c>
      <c r="C27" s="3" t="s">
        <v>25</v>
      </c>
      <c r="E27" s="1" t="s">
        <v>25</v>
      </c>
    </row>
    <row r="28" spans="1:8" x14ac:dyDescent="0.25">
      <c r="A28" s="1" t="s">
        <v>45</v>
      </c>
      <c r="B28" s="1" t="s">
        <v>64</v>
      </c>
      <c r="C28" s="3" t="s">
        <v>25</v>
      </c>
      <c r="E28" s="1" t="s">
        <v>25</v>
      </c>
    </row>
    <row r="29" spans="1:8" x14ac:dyDescent="0.25">
      <c r="A29" s="1" t="s">
        <v>46</v>
      </c>
      <c r="B29" s="1" t="s">
        <v>65</v>
      </c>
      <c r="C29" s="3" t="s">
        <v>25</v>
      </c>
      <c r="E29" s="1" t="s">
        <v>25</v>
      </c>
    </row>
    <row r="30" spans="1:8" x14ac:dyDescent="0.25">
      <c r="A30" s="1" t="s">
        <v>28</v>
      </c>
      <c r="B30" s="1" t="s">
        <v>66</v>
      </c>
      <c r="C30" s="3" t="s">
        <v>25</v>
      </c>
      <c r="E30" s="1" t="s">
        <v>24</v>
      </c>
    </row>
    <row r="31" spans="1:8" x14ac:dyDescent="0.25">
      <c r="A31" s="1" t="s">
        <v>29</v>
      </c>
      <c r="B31" s="1" t="s">
        <v>67</v>
      </c>
      <c r="C31" s="3" t="s">
        <v>25</v>
      </c>
      <c r="E31" s="1" t="s">
        <v>24</v>
      </c>
    </row>
    <row r="32" spans="1:8" x14ac:dyDescent="0.25">
      <c r="A32" s="1" t="s">
        <v>30</v>
      </c>
      <c r="B32" s="1" t="s">
        <v>68</v>
      </c>
      <c r="C32" s="3" t="s">
        <v>25</v>
      </c>
      <c r="E32" s="1" t="s">
        <v>24</v>
      </c>
    </row>
    <row r="33" spans="1:7" x14ac:dyDescent="0.25">
      <c r="A33" s="1" t="s">
        <v>31</v>
      </c>
      <c r="B33" s="1" t="s">
        <v>69</v>
      </c>
      <c r="C33" s="3" t="s">
        <v>25</v>
      </c>
      <c r="E33" s="1" t="s">
        <v>24</v>
      </c>
    </row>
    <row r="34" spans="1:7" x14ac:dyDescent="0.25">
      <c r="A34" s="1" t="s">
        <v>32</v>
      </c>
      <c r="B34" s="1" t="s">
        <v>70</v>
      </c>
      <c r="C34" s="3" t="s">
        <v>25</v>
      </c>
      <c r="E34" s="1" t="s">
        <v>24</v>
      </c>
    </row>
    <row r="35" spans="1:7" x14ac:dyDescent="0.25">
      <c r="A35" s="1" t="s">
        <v>47</v>
      </c>
      <c r="B35" s="1" t="s">
        <v>71</v>
      </c>
      <c r="C35" s="3" t="s">
        <v>25</v>
      </c>
      <c r="E35" s="1" t="s">
        <v>24</v>
      </c>
    </row>
    <row r="36" spans="1:7" x14ac:dyDescent="0.25">
      <c r="A36" s="1" t="s">
        <v>48</v>
      </c>
      <c r="B36" s="1" t="s">
        <v>72</v>
      </c>
      <c r="C36" s="3" t="s">
        <v>25</v>
      </c>
      <c r="E36" s="1" t="s">
        <v>24</v>
      </c>
      <c r="G36" t="s">
        <v>527</v>
      </c>
    </row>
    <row r="37" spans="1:7" x14ac:dyDescent="0.25">
      <c r="A37" s="1" t="s">
        <v>33</v>
      </c>
      <c r="B37" s="1" t="s">
        <v>73</v>
      </c>
      <c r="C37" s="3" t="s">
        <v>25</v>
      </c>
      <c r="E37" s="1" t="s">
        <v>24</v>
      </c>
      <c r="G37" t="s">
        <v>526</v>
      </c>
    </row>
    <row r="38" spans="1:7" x14ac:dyDescent="0.25">
      <c r="A38" s="1" t="s">
        <v>49</v>
      </c>
      <c r="B38" s="1" t="s">
        <v>26</v>
      </c>
      <c r="C38" s="3" t="s">
        <v>25</v>
      </c>
      <c r="E38" s="1" t="s">
        <v>24</v>
      </c>
    </row>
    <row r="39" spans="1:7" x14ac:dyDescent="0.25">
      <c r="A39" s="1" t="s">
        <v>34</v>
      </c>
      <c r="B39" s="1" t="s">
        <v>74</v>
      </c>
      <c r="C39" s="3" t="s">
        <v>25</v>
      </c>
      <c r="E39" s="1" t="s">
        <v>24</v>
      </c>
    </row>
    <row r="40" spans="1:7" x14ac:dyDescent="0.25">
      <c r="A40" s="1" t="s">
        <v>35</v>
      </c>
      <c r="B40" s="1" t="s">
        <v>75</v>
      </c>
      <c r="C40" s="3" t="s">
        <v>25</v>
      </c>
      <c r="E40" s="1" t="s">
        <v>24</v>
      </c>
    </row>
    <row r="41" spans="1:7" x14ac:dyDescent="0.25">
      <c r="A41" s="1" t="s">
        <v>36</v>
      </c>
      <c r="B41" s="1" t="s">
        <v>76</v>
      </c>
      <c r="C41" s="3" t="s">
        <v>25</v>
      </c>
      <c r="E41" s="1" t="s">
        <v>24</v>
      </c>
    </row>
    <row r="42" spans="1:7" x14ac:dyDescent="0.25">
      <c r="A42" s="1" t="s">
        <v>80</v>
      </c>
      <c r="B42" s="1" t="s">
        <v>77</v>
      </c>
      <c r="C42" s="1" t="s">
        <v>79</v>
      </c>
      <c r="E42" s="1" t="s">
        <v>24</v>
      </c>
    </row>
    <row r="43" spans="1:7" x14ac:dyDescent="0.25">
      <c r="A43" s="1" t="s">
        <v>37</v>
      </c>
      <c r="B43" s="1" t="s">
        <v>78</v>
      </c>
      <c r="C43" s="1" t="s">
        <v>79</v>
      </c>
      <c r="E43" s="1" t="s">
        <v>24</v>
      </c>
    </row>
    <row r="44" spans="1:7" x14ac:dyDescent="0.25">
      <c r="A44" s="1" t="s">
        <v>81</v>
      </c>
      <c r="B44" s="1" t="s">
        <v>119</v>
      </c>
      <c r="C44" s="1" t="s">
        <v>79</v>
      </c>
      <c r="E44" s="1" t="s">
        <v>24</v>
      </c>
    </row>
    <row r="45" spans="1:7" x14ac:dyDescent="0.25">
      <c r="A45" s="1" t="s">
        <v>82</v>
      </c>
      <c r="B45" s="1" t="s">
        <v>120</v>
      </c>
      <c r="C45" s="1" t="s">
        <v>79</v>
      </c>
      <c r="E45" s="1" t="s">
        <v>24</v>
      </c>
      <c r="G45" s="1" t="s">
        <v>528</v>
      </c>
    </row>
    <row r="46" spans="1:7" x14ac:dyDescent="0.25">
      <c r="A46" s="1" t="s">
        <v>83</v>
      </c>
      <c r="B46" s="1" t="s">
        <v>121</v>
      </c>
      <c r="C46" s="1" t="s">
        <v>79</v>
      </c>
      <c r="E46" s="1" t="s">
        <v>24</v>
      </c>
      <c r="G46" s="1" t="s">
        <v>529</v>
      </c>
    </row>
    <row r="47" spans="1:7" x14ac:dyDescent="0.25">
      <c r="A47" s="1" t="s">
        <v>84</v>
      </c>
      <c r="B47" s="1" t="s">
        <v>122</v>
      </c>
      <c r="C47" s="1" t="s">
        <v>79</v>
      </c>
      <c r="E47" s="1" t="s">
        <v>79</v>
      </c>
    </row>
    <row r="48" spans="1:7" x14ac:dyDescent="0.25">
      <c r="A48" s="1" t="s">
        <v>85</v>
      </c>
      <c r="B48" s="1" t="s">
        <v>123</v>
      </c>
      <c r="C48" s="1" t="s">
        <v>79</v>
      </c>
      <c r="E48" s="1" t="s">
        <v>24</v>
      </c>
    </row>
    <row r="49" spans="1:5" x14ac:dyDescent="0.25">
      <c r="A49" s="1" t="s">
        <v>86</v>
      </c>
      <c r="B49" s="1" t="s">
        <v>124</v>
      </c>
      <c r="C49" s="1" t="s">
        <v>79</v>
      </c>
      <c r="E49" s="1" t="s">
        <v>24</v>
      </c>
    </row>
    <row r="50" spans="1:5" x14ac:dyDescent="0.25">
      <c r="A50" s="1" t="s">
        <v>87</v>
      </c>
      <c r="B50" s="1" t="s">
        <v>125</v>
      </c>
      <c r="C50" s="1" t="s">
        <v>79</v>
      </c>
      <c r="E50" s="1" t="s">
        <v>24</v>
      </c>
    </row>
    <row r="51" spans="1:5" x14ac:dyDescent="0.25">
      <c r="A51" s="1" t="s">
        <v>88</v>
      </c>
      <c r="B51" s="1" t="s">
        <v>126</v>
      </c>
      <c r="C51" s="1" t="s">
        <v>79</v>
      </c>
      <c r="E51" s="1" t="s">
        <v>24</v>
      </c>
    </row>
    <row r="52" spans="1:5" x14ac:dyDescent="0.25">
      <c r="A52" s="1" t="s">
        <v>89</v>
      </c>
      <c r="B52" s="1" t="s">
        <v>127</v>
      </c>
      <c r="C52" s="1" t="s">
        <v>79</v>
      </c>
      <c r="E52" s="1" t="s">
        <v>24</v>
      </c>
    </row>
    <row r="53" spans="1:5" x14ac:dyDescent="0.25">
      <c r="A53" s="1" t="s">
        <v>90</v>
      </c>
      <c r="B53" s="1" t="s">
        <v>128</v>
      </c>
      <c r="C53" s="1" t="s">
        <v>79</v>
      </c>
      <c r="E53" s="1" t="s">
        <v>24</v>
      </c>
    </row>
    <row r="54" spans="1:5" x14ac:dyDescent="0.25">
      <c r="A54" s="1" t="s">
        <v>91</v>
      </c>
      <c r="B54" s="1" t="s">
        <v>129</v>
      </c>
      <c r="C54" s="1" t="s">
        <v>25</v>
      </c>
      <c r="E54" s="1" t="s">
        <v>24</v>
      </c>
    </row>
    <row r="55" spans="1:5" x14ac:dyDescent="0.25">
      <c r="A55" s="1" t="s">
        <v>92</v>
      </c>
      <c r="B55" s="1" t="s">
        <v>130</v>
      </c>
      <c r="C55" s="1" t="s">
        <v>79</v>
      </c>
      <c r="E55" s="1" t="s">
        <v>79</v>
      </c>
    </row>
    <row r="56" spans="1:5" x14ac:dyDescent="0.25">
      <c r="A56" s="1" t="s">
        <v>93</v>
      </c>
      <c r="B56" s="1" t="s">
        <v>131</v>
      </c>
      <c r="C56" s="1" t="s">
        <v>79</v>
      </c>
      <c r="E56" s="1" t="s">
        <v>24</v>
      </c>
    </row>
    <row r="57" spans="1:5" x14ac:dyDescent="0.25">
      <c r="A57" s="1" t="s">
        <v>94</v>
      </c>
      <c r="B57" s="1" t="s">
        <v>132</v>
      </c>
      <c r="C57" s="1" t="s">
        <v>25</v>
      </c>
      <c r="E57" s="1" t="s">
        <v>24</v>
      </c>
    </row>
    <row r="58" spans="1:5" x14ac:dyDescent="0.25">
      <c r="A58" s="1" t="s">
        <v>95</v>
      </c>
      <c r="B58" s="1" t="s">
        <v>133</v>
      </c>
      <c r="C58" s="1" t="s">
        <v>25</v>
      </c>
      <c r="E58" s="1" t="s">
        <v>25</v>
      </c>
    </row>
    <row r="59" spans="1:5" x14ac:dyDescent="0.25">
      <c r="A59" s="1" t="s">
        <v>96</v>
      </c>
      <c r="B59" s="1" t="s">
        <v>134</v>
      </c>
      <c r="C59" s="1" t="s">
        <v>25</v>
      </c>
      <c r="E59" s="1" t="s">
        <v>24</v>
      </c>
    </row>
    <row r="60" spans="1:5" x14ac:dyDescent="0.25">
      <c r="A60" s="1" t="s">
        <v>97</v>
      </c>
      <c r="B60" s="1" t="s">
        <v>135</v>
      </c>
      <c r="C60" s="1" t="s">
        <v>25</v>
      </c>
      <c r="E60" s="1" t="s">
        <v>24</v>
      </c>
    </row>
    <row r="61" spans="1:5" x14ac:dyDescent="0.25">
      <c r="A61" s="1" t="s">
        <v>98</v>
      </c>
      <c r="B61" s="1" t="s">
        <v>136</v>
      </c>
      <c r="C61" s="1" t="s">
        <v>25</v>
      </c>
      <c r="E61" s="1" t="s">
        <v>24</v>
      </c>
    </row>
    <row r="62" spans="1:5" x14ac:dyDescent="0.25">
      <c r="A62" s="1" t="s">
        <v>99</v>
      </c>
      <c r="B62" s="1" t="s">
        <v>137</v>
      </c>
      <c r="C62" s="1" t="s">
        <v>25</v>
      </c>
      <c r="E62" s="1" t="s">
        <v>24</v>
      </c>
    </row>
    <row r="63" spans="1:5" x14ac:dyDescent="0.25">
      <c r="A63" s="1" t="s">
        <v>100</v>
      </c>
      <c r="B63" s="1" t="s">
        <v>138</v>
      </c>
      <c r="C63" s="1" t="s">
        <v>79</v>
      </c>
      <c r="E63" s="1" t="s">
        <v>24</v>
      </c>
    </row>
    <row r="64" spans="1:5" x14ac:dyDescent="0.25">
      <c r="A64" s="1" t="s">
        <v>101</v>
      </c>
      <c r="B64" s="1" t="s">
        <v>101</v>
      </c>
      <c r="C64" s="1" t="s">
        <v>79</v>
      </c>
      <c r="E64" s="1" t="s">
        <v>79</v>
      </c>
    </row>
    <row r="65" spans="1:5" x14ac:dyDescent="0.25">
      <c r="A65" s="1" t="s">
        <v>102</v>
      </c>
      <c r="B65" s="1" t="s">
        <v>102</v>
      </c>
      <c r="C65" s="1" t="s">
        <v>79</v>
      </c>
      <c r="E65" s="1" t="s">
        <v>79</v>
      </c>
    </row>
    <row r="66" spans="1:5" x14ac:dyDescent="0.25">
      <c r="A66" s="1" t="s">
        <v>103</v>
      </c>
      <c r="B66" s="1" t="s">
        <v>139</v>
      </c>
      <c r="C66" s="1" t="s">
        <v>24</v>
      </c>
      <c r="E66" s="1" t="s">
        <v>24</v>
      </c>
    </row>
    <row r="67" spans="1:5" x14ac:dyDescent="0.25">
      <c r="A67" s="1" t="s">
        <v>104</v>
      </c>
      <c r="B67" s="1" t="s">
        <v>140</v>
      </c>
      <c r="C67" s="1" t="s">
        <v>25</v>
      </c>
      <c r="E67" s="1" t="s">
        <v>25</v>
      </c>
    </row>
    <row r="68" spans="1:5" x14ac:dyDescent="0.25">
      <c r="A68" s="1" t="s">
        <v>105</v>
      </c>
      <c r="B68" s="1" t="s">
        <v>105</v>
      </c>
      <c r="C68" s="1" t="s">
        <v>79</v>
      </c>
      <c r="E68" s="1" t="s">
        <v>79</v>
      </c>
    </row>
    <row r="69" spans="1:5" x14ac:dyDescent="0.25">
      <c r="A69" s="1" t="s">
        <v>106</v>
      </c>
      <c r="B69" s="1" t="s">
        <v>106</v>
      </c>
      <c r="C69" s="1" t="s">
        <v>79</v>
      </c>
      <c r="E69" s="1" t="s">
        <v>79</v>
      </c>
    </row>
    <row r="70" spans="1:5" x14ac:dyDescent="0.25">
      <c r="A70" s="1" t="s">
        <v>107</v>
      </c>
      <c r="B70" s="1" t="s">
        <v>141</v>
      </c>
      <c r="C70" s="1" t="s">
        <v>79</v>
      </c>
      <c r="E70" s="1" t="s">
        <v>79</v>
      </c>
    </row>
    <row r="71" spans="1:5" x14ac:dyDescent="0.25">
      <c r="A71" s="1" t="s">
        <v>108</v>
      </c>
      <c r="B71" s="1" t="s">
        <v>108</v>
      </c>
      <c r="C71" s="1" t="s">
        <v>79</v>
      </c>
      <c r="E71" s="1" t="s">
        <v>79</v>
      </c>
    </row>
    <row r="72" spans="1:5" x14ac:dyDescent="0.25">
      <c r="A72" s="1" t="s">
        <v>109</v>
      </c>
      <c r="B72" s="1" t="s">
        <v>109</v>
      </c>
      <c r="C72" s="1" t="s">
        <v>79</v>
      </c>
      <c r="E72" s="1" t="s">
        <v>79</v>
      </c>
    </row>
    <row r="73" spans="1:5" x14ac:dyDescent="0.25">
      <c r="A73" s="1" t="s">
        <v>110</v>
      </c>
      <c r="B73" s="1" t="s">
        <v>110</v>
      </c>
      <c r="C73" s="1" t="s">
        <v>79</v>
      </c>
      <c r="E73" s="1" t="s">
        <v>79</v>
      </c>
    </row>
    <row r="74" spans="1:5" x14ac:dyDescent="0.25">
      <c r="A74" s="1" t="s">
        <v>111</v>
      </c>
      <c r="B74" s="1" t="s">
        <v>111</v>
      </c>
      <c r="C74" s="1" t="s">
        <v>79</v>
      </c>
      <c r="E74" s="1" t="s">
        <v>79</v>
      </c>
    </row>
    <row r="75" spans="1:5" x14ac:dyDescent="0.25">
      <c r="A75" s="1" t="s">
        <v>112</v>
      </c>
      <c r="B75" s="1" t="s">
        <v>112</v>
      </c>
      <c r="C75" s="1" t="s">
        <v>79</v>
      </c>
      <c r="E75" s="1" t="s">
        <v>79</v>
      </c>
    </row>
    <row r="76" spans="1:5" x14ac:dyDescent="0.25">
      <c r="A76" s="1" t="s">
        <v>113</v>
      </c>
      <c r="B76" s="1" t="s">
        <v>113</v>
      </c>
      <c r="C76" s="1" t="s">
        <v>79</v>
      </c>
      <c r="E76" s="1" t="s">
        <v>79</v>
      </c>
    </row>
    <row r="77" spans="1:5" x14ac:dyDescent="0.25">
      <c r="A77" s="1" t="s">
        <v>114</v>
      </c>
      <c r="B77" s="1" t="s">
        <v>114</v>
      </c>
      <c r="C77" s="1" t="s">
        <v>79</v>
      </c>
      <c r="E77" s="1" t="s">
        <v>79</v>
      </c>
    </row>
    <row r="78" spans="1:5" x14ac:dyDescent="0.25">
      <c r="A78" s="1" t="s">
        <v>115</v>
      </c>
      <c r="B78" s="1" t="s">
        <v>115</v>
      </c>
      <c r="C78" s="1" t="s">
        <v>79</v>
      </c>
      <c r="E78" s="1" t="s">
        <v>79</v>
      </c>
    </row>
    <row r="79" spans="1:5" x14ac:dyDescent="0.25">
      <c r="A79" s="1" t="s">
        <v>116</v>
      </c>
      <c r="B79" s="1" t="s">
        <v>116</v>
      </c>
      <c r="C79" s="1" t="s">
        <v>79</v>
      </c>
      <c r="E79" s="1" t="s">
        <v>79</v>
      </c>
    </row>
    <row r="80" spans="1:5" x14ac:dyDescent="0.25">
      <c r="A80" s="1" t="s">
        <v>117</v>
      </c>
      <c r="B80" s="1" t="s">
        <v>117</v>
      </c>
      <c r="C80" s="1" t="s">
        <v>79</v>
      </c>
      <c r="E80" s="1" t="s">
        <v>79</v>
      </c>
    </row>
    <row r="81" spans="1:5" x14ac:dyDescent="0.25">
      <c r="A81" s="1" t="s">
        <v>118</v>
      </c>
      <c r="B81" s="1" t="s">
        <v>118</v>
      </c>
      <c r="C81" s="1" t="s">
        <v>25</v>
      </c>
      <c r="E81" s="1" t="s">
        <v>24</v>
      </c>
    </row>
    <row r="82" spans="1:5" x14ac:dyDescent="0.25">
      <c r="A82" s="1"/>
    </row>
    <row r="83" spans="1:5" x14ac:dyDescent="0.25">
      <c r="A83" s="1"/>
    </row>
    <row r="84" spans="1:5" x14ac:dyDescent="0.25">
      <c r="A84" s="1"/>
    </row>
    <row r="85" spans="1:5" x14ac:dyDescent="0.25">
      <c r="A85" s="1"/>
    </row>
    <row r="86" spans="1:5" x14ac:dyDescent="0.25">
      <c r="A86" s="1"/>
    </row>
    <row r="87" spans="1:5" x14ac:dyDescent="0.25">
      <c r="A87" s="1"/>
    </row>
    <row r="88" spans="1:5" x14ac:dyDescent="0.25">
      <c r="A88" s="1"/>
    </row>
    <row r="89" spans="1:5" x14ac:dyDescent="0.25">
      <c r="A89" s="1"/>
    </row>
    <row r="90" spans="1:5" x14ac:dyDescent="0.25">
      <c r="A90" s="1"/>
    </row>
    <row r="91" spans="1:5" x14ac:dyDescent="0.25">
      <c r="A91" s="1"/>
    </row>
    <row r="92" spans="1:5" x14ac:dyDescent="0.25">
      <c r="A92" s="1"/>
    </row>
    <row r="93" spans="1:5" x14ac:dyDescent="0.25">
      <c r="A93" s="1"/>
    </row>
    <row r="94" spans="1:5" x14ac:dyDescent="0.25">
      <c r="A94" s="1"/>
    </row>
    <row r="95" spans="1:5" x14ac:dyDescent="0.25">
      <c r="A95" s="1"/>
    </row>
    <row r="96" spans="1:5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0"/>
  <sheetViews>
    <sheetView tabSelected="1" zoomScale="110" zoomScaleNormal="110" workbookViewId="0">
      <selection activeCell="C16" sqref="C16"/>
    </sheetView>
  </sheetViews>
  <sheetFormatPr defaultRowHeight="15" x14ac:dyDescent="0.25"/>
  <cols>
    <col min="1" max="1" width="5.85546875" customWidth="1"/>
    <col min="3" max="3" width="25" customWidth="1"/>
    <col min="4" max="4" width="19.140625" customWidth="1"/>
    <col min="5" max="5" width="18.7109375" style="6" customWidth="1"/>
    <col min="6" max="6" width="3" customWidth="1"/>
  </cols>
  <sheetData>
    <row r="1" spans="2:9" x14ac:dyDescent="0.25">
      <c r="B1" s="171" t="s">
        <v>149</v>
      </c>
      <c r="C1" s="171" t="s">
        <v>150</v>
      </c>
      <c r="D1" s="7" t="s">
        <v>151</v>
      </c>
      <c r="E1" s="149" t="s">
        <v>153</v>
      </c>
      <c r="G1" s="173" t="s">
        <v>153</v>
      </c>
      <c r="H1" s="173"/>
      <c r="I1" s="173"/>
    </row>
    <row r="2" spans="2:9" ht="15.75" thickBot="1" x14ac:dyDescent="0.3">
      <c r="B2" s="172"/>
      <c r="C2" s="172"/>
      <c r="D2" s="8" t="s">
        <v>152</v>
      </c>
      <c r="E2" s="150" t="s">
        <v>154</v>
      </c>
      <c r="G2" s="152" t="s">
        <v>501</v>
      </c>
      <c r="H2" s="153" t="s">
        <v>9</v>
      </c>
      <c r="I2" s="154" t="s">
        <v>10</v>
      </c>
    </row>
    <row r="3" spans="2:9" ht="15.75" thickBot="1" x14ac:dyDescent="0.3">
      <c r="B3" s="9"/>
      <c r="C3" s="10" t="s">
        <v>7</v>
      </c>
      <c r="D3" s="10" t="s">
        <v>155</v>
      </c>
      <c r="E3" s="151" t="s">
        <v>156</v>
      </c>
      <c r="G3">
        <v>0</v>
      </c>
      <c r="H3">
        <v>0</v>
      </c>
      <c r="I3">
        <v>0</v>
      </c>
    </row>
    <row r="4" spans="2:9" ht="15.75" thickBot="1" x14ac:dyDescent="0.3">
      <c r="B4" s="11"/>
      <c r="C4" s="10" t="s">
        <v>8</v>
      </c>
      <c r="D4" s="10" t="s">
        <v>157</v>
      </c>
      <c r="E4" s="151">
        <v>-255255255</v>
      </c>
      <c r="G4">
        <v>255</v>
      </c>
      <c r="H4">
        <v>255</v>
      </c>
      <c r="I4">
        <v>255</v>
      </c>
    </row>
    <row r="5" spans="2:9" ht="15.75" thickBot="1" x14ac:dyDescent="0.3">
      <c r="B5" s="12"/>
      <c r="C5" s="10" t="s">
        <v>38</v>
      </c>
      <c r="D5" s="10" t="s">
        <v>158</v>
      </c>
      <c r="E5" s="151" t="s">
        <v>159</v>
      </c>
      <c r="G5">
        <v>255</v>
      </c>
      <c r="H5">
        <v>0</v>
      </c>
      <c r="I5">
        <v>0</v>
      </c>
    </row>
    <row r="6" spans="2:9" ht="15.75" thickBot="1" x14ac:dyDescent="0.3">
      <c r="B6" s="13"/>
      <c r="C6" s="10" t="s">
        <v>160</v>
      </c>
      <c r="D6" s="10" t="s">
        <v>161</v>
      </c>
      <c r="E6" s="151" t="s">
        <v>162</v>
      </c>
      <c r="G6">
        <v>0</v>
      </c>
      <c r="H6">
        <v>255</v>
      </c>
      <c r="I6">
        <v>0</v>
      </c>
    </row>
    <row r="7" spans="2:9" ht="15.75" thickBot="1" x14ac:dyDescent="0.3">
      <c r="B7" s="14"/>
      <c r="C7" s="10" t="s">
        <v>10</v>
      </c>
      <c r="D7" s="10" t="s">
        <v>163</v>
      </c>
      <c r="E7" s="151" t="s">
        <v>164</v>
      </c>
      <c r="G7">
        <v>0</v>
      </c>
      <c r="H7">
        <v>0</v>
      </c>
      <c r="I7">
        <v>255</v>
      </c>
    </row>
    <row r="8" spans="2:9" ht="15.75" thickBot="1" x14ac:dyDescent="0.3">
      <c r="B8" s="15"/>
      <c r="C8" s="10" t="s">
        <v>11</v>
      </c>
      <c r="D8" s="10" t="s">
        <v>165</v>
      </c>
      <c r="E8" s="151" t="s">
        <v>166</v>
      </c>
      <c r="G8">
        <v>255</v>
      </c>
      <c r="H8">
        <v>255</v>
      </c>
      <c r="I8">
        <v>0</v>
      </c>
    </row>
    <row r="9" spans="2:9" ht="15.75" thickBot="1" x14ac:dyDescent="0.3">
      <c r="B9" s="16"/>
      <c r="C9" s="10" t="s">
        <v>167</v>
      </c>
      <c r="D9" s="10" t="s">
        <v>168</v>
      </c>
      <c r="E9" s="151" t="s">
        <v>169</v>
      </c>
      <c r="G9">
        <v>0</v>
      </c>
      <c r="H9">
        <v>255</v>
      </c>
      <c r="I9">
        <v>255</v>
      </c>
    </row>
    <row r="10" spans="2:9" ht="15.75" thickBot="1" x14ac:dyDescent="0.3">
      <c r="B10" s="17"/>
      <c r="C10" s="10" t="s">
        <v>170</v>
      </c>
      <c r="D10" s="10" t="s">
        <v>171</v>
      </c>
      <c r="E10" s="151" t="s">
        <v>172</v>
      </c>
      <c r="G10">
        <v>255</v>
      </c>
      <c r="H10">
        <v>0</v>
      </c>
      <c r="I10">
        <v>255</v>
      </c>
    </row>
    <row r="11" spans="2:9" ht="15.75" thickBot="1" x14ac:dyDescent="0.3">
      <c r="B11" s="18"/>
      <c r="C11" s="10" t="s">
        <v>173</v>
      </c>
      <c r="D11" s="10" t="s">
        <v>174</v>
      </c>
      <c r="E11" s="151">
        <v>-192192192</v>
      </c>
      <c r="G11">
        <v>192</v>
      </c>
      <c r="H11">
        <v>192</v>
      </c>
      <c r="I11">
        <v>192</v>
      </c>
    </row>
    <row r="12" spans="2:9" ht="15.75" thickBot="1" x14ac:dyDescent="0.3">
      <c r="B12" s="19"/>
      <c r="C12" s="10" t="s">
        <v>175</v>
      </c>
      <c r="D12" s="10" t="s">
        <v>176</v>
      </c>
      <c r="E12" s="151">
        <v>-128128128</v>
      </c>
      <c r="G12">
        <v>128</v>
      </c>
      <c r="H12">
        <v>128</v>
      </c>
      <c r="I12">
        <v>128</v>
      </c>
    </row>
    <row r="13" spans="2:9" ht="15.75" thickBot="1" x14ac:dyDescent="0.3">
      <c r="B13" s="20"/>
      <c r="C13" s="10" t="s">
        <v>177</v>
      </c>
      <c r="D13" s="10" t="s">
        <v>178</v>
      </c>
      <c r="E13" s="151" t="s">
        <v>179</v>
      </c>
      <c r="G13">
        <v>128</v>
      </c>
      <c r="H13">
        <v>0</v>
      </c>
      <c r="I13">
        <v>0</v>
      </c>
    </row>
    <row r="14" spans="2:9" ht="15.75" thickBot="1" x14ac:dyDescent="0.3">
      <c r="B14" s="21"/>
      <c r="C14" s="10" t="s">
        <v>146</v>
      </c>
      <c r="D14" s="10" t="s">
        <v>180</v>
      </c>
      <c r="E14" s="151" t="s">
        <v>181</v>
      </c>
      <c r="G14">
        <v>128</v>
      </c>
      <c r="H14">
        <v>128</v>
      </c>
      <c r="I14">
        <v>0</v>
      </c>
    </row>
    <row r="15" spans="2:9" ht="15.75" thickBot="1" x14ac:dyDescent="0.3">
      <c r="B15" s="22"/>
      <c r="C15" s="10" t="s">
        <v>9</v>
      </c>
      <c r="D15" s="10" t="s">
        <v>182</v>
      </c>
      <c r="E15" s="151" t="s">
        <v>183</v>
      </c>
      <c r="G15">
        <v>0</v>
      </c>
      <c r="H15">
        <v>128</v>
      </c>
      <c r="I15">
        <v>0</v>
      </c>
    </row>
    <row r="16" spans="2:9" ht="15.75" thickBot="1" x14ac:dyDescent="0.3">
      <c r="B16" s="23"/>
      <c r="C16" s="10" t="s">
        <v>14</v>
      </c>
      <c r="D16" s="10" t="s">
        <v>184</v>
      </c>
      <c r="E16" s="151" t="s">
        <v>185</v>
      </c>
      <c r="G16">
        <v>128</v>
      </c>
      <c r="H16">
        <v>0</v>
      </c>
      <c r="I16">
        <v>128</v>
      </c>
    </row>
    <row r="17" spans="2:11" ht="15.75" thickBot="1" x14ac:dyDescent="0.3">
      <c r="B17" s="24"/>
      <c r="C17" s="10" t="s">
        <v>186</v>
      </c>
      <c r="D17" s="10" t="s">
        <v>187</v>
      </c>
      <c r="E17" s="151" t="s">
        <v>188</v>
      </c>
      <c r="G17">
        <v>0</v>
      </c>
      <c r="H17">
        <v>128</v>
      </c>
      <c r="I17">
        <v>128</v>
      </c>
    </row>
    <row r="18" spans="2:11" ht="15.75" thickBot="1" x14ac:dyDescent="0.3">
      <c r="B18" s="25"/>
      <c r="C18" s="10" t="s">
        <v>189</v>
      </c>
      <c r="D18" s="10" t="s">
        <v>190</v>
      </c>
      <c r="E18" s="151" t="s">
        <v>191</v>
      </c>
      <c r="G18">
        <v>0</v>
      </c>
      <c r="H18">
        <v>0</v>
      </c>
      <c r="I18">
        <v>128</v>
      </c>
    </row>
    <row r="19" spans="2:11" ht="15.75" thickBot="1" x14ac:dyDescent="0.3"/>
    <row r="20" spans="2:11" x14ac:dyDescent="0.25">
      <c r="B20" s="171" t="s">
        <v>149</v>
      </c>
      <c r="C20" s="171" t="s">
        <v>192</v>
      </c>
      <c r="D20" s="7" t="s">
        <v>151</v>
      </c>
      <c r="E20" s="149" t="s">
        <v>153</v>
      </c>
      <c r="G20" s="173" t="s">
        <v>153</v>
      </c>
      <c r="H20" s="173"/>
      <c r="I20" s="173"/>
    </row>
    <row r="21" spans="2:11" ht="15.75" thickBot="1" x14ac:dyDescent="0.3">
      <c r="B21" s="172"/>
      <c r="C21" s="172"/>
      <c r="D21" s="8" t="s">
        <v>152</v>
      </c>
      <c r="E21" s="150" t="s">
        <v>193</v>
      </c>
      <c r="G21" s="152" t="s">
        <v>501</v>
      </c>
      <c r="H21" s="153" t="s">
        <v>9</v>
      </c>
      <c r="I21" s="154" t="s">
        <v>10</v>
      </c>
    </row>
    <row r="22" spans="2:11" ht="15.75" thickBot="1" x14ac:dyDescent="0.3">
      <c r="B22" s="20"/>
      <c r="C22" s="10" t="s">
        <v>194</v>
      </c>
      <c r="D22" s="10" t="s">
        <v>178</v>
      </c>
      <c r="E22" s="151" t="s">
        <v>179</v>
      </c>
      <c r="G22">
        <v>128</v>
      </c>
      <c r="H22">
        <v>0</v>
      </c>
      <c r="I22">
        <v>0</v>
      </c>
    </row>
    <row r="23" spans="2:11" ht="15.75" thickBot="1" x14ac:dyDescent="0.3">
      <c r="B23" s="27"/>
      <c r="C23" s="10" t="s">
        <v>195</v>
      </c>
      <c r="D23" s="10" t="s">
        <v>196</v>
      </c>
      <c r="E23" s="151" t="s">
        <v>197</v>
      </c>
      <c r="G23">
        <v>139</v>
      </c>
      <c r="H23">
        <v>0</v>
      </c>
      <c r="I23">
        <v>0</v>
      </c>
    </row>
    <row r="24" spans="2:11" ht="15.75" thickBot="1" x14ac:dyDescent="0.3">
      <c r="B24" s="28"/>
      <c r="C24" s="10" t="s">
        <v>198</v>
      </c>
      <c r="D24" s="10" t="s">
        <v>199</v>
      </c>
      <c r="E24" s="151" t="s">
        <v>200</v>
      </c>
      <c r="G24">
        <v>165</v>
      </c>
      <c r="H24">
        <v>42</v>
      </c>
      <c r="I24">
        <v>42</v>
      </c>
      <c r="J24" t="s">
        <v>545</v>
      </c>
    </row>
    <row r="25" spans="2:11" ht="15.75" thickBot="1" x14ac:dyDescent="0.3">
      <c r="B25" s="29"/>
      <c r="C25" s="10" t="s">
        <v>201</v>
      </c>
      <c r="D25" s="10" t="s">
        <v>202</v>
      </c>
      <c r="E25" s="151" t="s">
        <v>203</v>
      </c>
      <c r="G25">
        <v>178</v>
      </c>
      <c r="H25">
        <v>34</v>
      </c>
      <c r="I25">
        <v>34</v>
      </c>
    </row>
    <row r="26" spans="2:11" ht="15.75" thickBot="1" x14ac:dyDescent="0.3">
      <c r="B26" s="30"/>
      <c r="C26" s="10" t="s">
        <v>204</v>
      </c>
      <c r="D26" s="10" t="s">
        <v>205</v>
      </c>
      <c r="E26" s="151" t="s">
        <v>206</v>
      </c>
      <c r="G26">
        <v>220</v>
      </c>
      <c r="H26">
        <v>20</v>
      </c>
      <c r="I26">
        <v>60</v>
      </c>
      <c r="J26" t="s">
        <v>554</v>
      </c>
    </row>
    <row r="27" spans="2:11" ht="15.75" thickBot="1" x14ac:dyDescent="0.3">
      <c r="B27" s="12"/>
      <c r="C27" s="174" t="s">
        <v>207</v>
      </c>
      <c r="D27" s="10" t="s">
        <v>158</v>
      </c>
      <c r="E27" s="151" t="s">
        <v>159</v>
      </c>
      <c r="G27">
        <v>255</v>
      </c>
      <c r="H27">
        <v>0</v>
      </c>
      <c r="I27">
        <v>0</v>
      </c>
      <c r="J27" t="s">
        <v>535</v>
      </c>
      <c r="K27" t="s">
        <v>549</v>
      </c>
    </row>
    <row r="28" spans="2:11" ht="15.75" thickBot="1" x14ac:dyDescent="0.3">
      <c r="B28" s="31"/>
      <c r="C28" s="10" t="s">
        <v>208</v>
      </c>
      <c r="D28" s="10" t="s">
        <v>209</v>
      </c>
      <c r="E28" s="151" t="s">
        <v>210</v>
      </c>
      <c r="G28">
        <v>255</v>
      </c>
      <c r="H28">
        <v>99</v>
      </c>
      <c r="I28">
        <v>71</v>
      </c>
    </row>
    <row r="29" spans="2:11" ht="15.75" thickBot="1" x14ac:dyDescent="0.3">
      <c r="B29" s="32"/>
      <c r="C29" s="174" t="s">
        <v>211</v>
      </c>
      <c r="D29" s="10" t="s">
        <v>212</v>
      </c>
      <c r="E29" s="151" t="s">
        <v>213</v>
      </c>
      <c r="G29">
        <v>255</v>
      </c>
      <c r="H29">
        <v>127</v>
      </c>
      <c r="I29">
        <v>80</v>
      </c>
      <c r="J29" t="s">
        <v>555</v>
      </c>
    </row>
    <row r="30" spans="2:11" ht="15.75" thickBot="1" x14ac:dyDescent="0.3">
      <c r="B30" s="33"/>
      <c r="C30" s="174" t="s">
        <v>214</v>
      </c>
      <c r="D30" s="10" t="s">
        <v>215</v>
      </c>
      <c r="E30" s="151" t="s">
        <v>216</v>
      </c>
      <c r="G30">
        <v>205</v>
      </c>
      <c r="H30">
        <v>92</v>
      </c>
      <c r="I30">
        <v>92</v>
      </c>
      <c r="J30" t="s">
        <v>533</v>
      </c>
    </row>
    <row r="31" spans="2:11" ht="15.75" thickBot="1" x14ac:dyDescent="0.3">
      <c r="B31" s="34"/>
      <c r="C31" s="10" t="s">
        <v>217</v>
      </c>
      <c r="D31" s="10" t="s">
        <v>218</v>
      </c>
      <c r="E31" s="151">
        <v>-240128128</v>
      </c>
      <c r="G31">
        <v>240</v>
      </c>
      <c r="H31">
        <v>128</v>
      </c>
      <c r="I31">
        <v>128</v>
      </c>
    </row>
    <row r="32" spans="2:11" ht="15.75" thickBot="1" x14ac:dyDescent="0.3">
      <c r="B32" s="35"/>
      <c r="C32" s="10" t="s">
        <v>219</v>
      </c>
      <c r="D32" s="10" t="s">
        <v>220</v>
      </c>
      <c r="E32" s="151">
        <v>-233150122</v>
      </c>
      <c r="G32">
        <v>233</v>
      </c>
      <c r="H32">
        <v>150</v>
      </c>
      <c r="I32">
        <v>122</v>
      </c>
    </row>
    <row r="33" spans="2:11" ht="15.75" thickBot="1" x14ac:dyDescent="0.3">
      <c r="B33" s="36"/>
      <c r="C33" s="10" t="s">
        <v>221</v>
      </c>
      <c r="D33" s="10" t="s">
        <v>222</v>
      </c>
      <c r="E33" s="151">
        <v>-250128114</v>
      </c>
      <c r="G33">
        <v>250</v>
      </c>
      <c r="H33">
        <v>128</v>
      </c>
      <c r="I33">
        <v>114</v>
      </c>
    </row>
    <row r="34" spans="2:11" ht="15.75" thickBot="1" x14ac:dyDescent="0.3">
      <c r="B34" s="37"/>
      <c r="C34" s="10" t="s">
        <v>223</v>
      </c>
      <c r="D34" s="10" t="s">
        <v>224</v>
      </c>
      <c r="E34" s="151">
        <v>-255160122</v>
      </c>
      <c r="G34">
        <v>255</v>
      </c>
      <c r="H34">
        <v>160</v>
      </c>
      <c r="I34">
        <v>122</v>
      </c>
    </row>
    <row r="35" spans="2:11" ht="15.75" thickBot="1" x14ac:dyDescent="0.3">
      <c r="B35" s="38"/>
      <c r="C35" s="10" t="s">
        <v>225</v>
      </c>
      <c r="D35" s="10" t="s">
        <v>226</v>
      </c>
      <c r="E35" s="151" t="s">
        <v>227</v>
      </c>
      <c r="G35">
        <v>255</v>
      </c>
      <c r="H35">
        <v>69</v>
      </c>
      <c r="I35">
        <v>0</v>
      </c>
    </row>
    <row r="36" spans="2:11" ht="15.75" thickBot="1" x14ac:dyDescent="0.3">
      <c r="B36" s="39"/>
      <c r="C36" s="174" t="s">
        <v>228</v>
      </c>
      <c r="D36" s="10" t="s">
        <v>229</v>
      </c>
      <c r="E36" s="151" t="s">
        <v>230</v>
      </c>
      <c r="G36">
        <v>255</v>
      </c>
      <c r="H36">
        <v>140</v>
      </c>
      <c r="I36">
        <v>0</v>
      </c>
      <c r="J36" t="s">
        <v>552</v>
      </c>
    </row>
    <row r="37" spans="2:11" ht="15.75" thickBot="1" x14ac:dyDescent="0.3">
      <c r="B37" s="40"/>
      <c r="C37" s="10" t="s">
        <v>231</v>
      </c>
      <c r="D37" s="10" t="s">
        <v>232</v>
      </c>
      <c r="E37" s="151" t="s">
        <v>233</v>
      </c>
      <c r="G37">
        <v>255</v>
      </c>
      <c r="H37">
        <v>165</v>
      </c>
      <c r="I37">
        <v>0</v>
      </c>
    </row>
    <row r="38" spans="2:11" ht="15.75" thickBot="1" x14ac:dyDescent="0.3">
      <c r="B38" s="41"/>
      <c r="C38" s="174" t="s">
        <v>234</v>
      </c>
      <c r="D38" s="10" t="s">
        <v>235</v>
      </c>
      <c r="E38" s="151" t="s">
        <v>236</v>
      </c>
      <c r="G38">
        <v>255</v>
      </c>
      <c r="H38">
        <v>215</v>
      </c>
      <c r="I38">
        <v>0</v>
      </c>
      <c r="J38" t="s">
        <v>553</v>
      </c>
    </row>
    <row r="39" spans="2:11" ht="15.75" thickBot="1" x14ac:dyDescent="0.3">
      <c r="B39" s="42"/>
      <c r="C39" s="10" t="s">
        <v>237</v>
      </c>
      <c r="D39" s="10" t="s">
        <v>238</v>
      </c>
      <c r="E39" s="151" t="s">
        <v>239</v>
      </c>
      <c r="G39">
        <v>184</v>
      </c>
      <c r="H39">
        <v>134</v>
      </c>
      <c r="I39">
        <v>11</v>
      </c>
    </row>
    <row r="40" spans="2:11" ht="15.75" thickBot="1" x14ac:dyDescent="0.3">
      <c r="B40" s="43"/>
      <c r="C40" s="174" t="s">
        <v>240</v>
      </c>
      <c r="D40" s="10" t="s">
        <v>241</v>
      </c>
      <c r="E40" s="151" t="s">
        <v>242</v>
      </c>
      <c r="G40">
        <v>218</v>
      </c>
      <c r="H40">
        <v>165</v>
      </c>
      <c r="I40">
        <v>32</v>
      </c>
      <c r="J40" t="s">
        <v>548</v>
      </c>
    </row>
    <row r="41" spans="2:11" ht="15.75" thickBot="1" x14ac:dyDescent="0.3">
      <c r="B41" s="44"/>
      <c r="C41" s="10" t="s">
        <v>243</v>
      </c>
      <c r="D41" s="10" t="s">
        <v>244</v>
      </c>
      <c r="E41" s="151">
        <v>-238232170</v>
      </c>
      <c r="G41">
        <v>238</v>
      </c>
      <c r="H41">
        <v>232</v>
      </c>
      <c r="I41">
        <v>170</v>
      </c>
    </row>
    <row r="42" spans="2:11" ht="15.75" thickBot="1" x14ac:dyDescent="0.3">
      <c r="B42" s="45"/>
      <c r="C42" s="10" t="s">
        <v>245</v>
      </c>
      <c r="D42" s="10" t="s">
        <v>246</v>
      </c>
      <c r="E42" s="151">
        <v>-189183107</v>
      </c>
      <c r="G42">
        <v>189</v>
      </c>
      <c r="H42">
        <v>183</v>
      </c>
      <c r="I42">
        <v>107</v>
      </c>
    </row>
    <row r="43" spans="2:11" ht="15.75" thickBot="1" x14ac:dyDescent="0.3">
      <c r="B43" s="46"/>
      <c r="C43" s="10" t="s">
        <v>247</v>
      </c>
      <c r="D43" s="10" t="s">
        <v>248</v>
      </c>
      <c r="E43" s="151">
        <v>-240230140</v>
      </c>
      <c r="G43">
        <v>240</v>
      </c>
      <c r="H43">
        <v>230</v>
      </c>
      <c r="I43">
        <v>140</v>
      </c>
    </row>
    <row r="44" spans="2:11" ht="15.75" thickBot="1" x14ac:dyDescent="0.3">
      <c r="B44" s="21"/>
      <c r="C44" s="10" t="s">
        <v>249</v>
      </c>
      <c r="D44" s="10" t="s">
        <v>180</v>
      </c>
      <c r="E44" s="151" t="s">
        <v>181</v>
      </c>
      <c r="G44">
        <v>128</v>
      </c>
      <c r="H44">
        <v>128</v>
      </c>
      <c r="I44">
        <v>0</v>
      </c>
    </row>
    <row r="45" spans="2:11" ht="15.75" thickBot="1" x14ac:dyDescent="0.3">
      <c r="B45" s="15"/>
      <c r="C45" s="174" t="s">
        <v>250</v>
      </c>
      <c r="D45" s="10" t="s">
        <v>165</v>
      </c>
      <c r="E45" s="151" t="s">
        <v>166</v>
      </c>
      <c r="G45">
        <v>255</v>
      </c>
      <c r="H45">
        <v>255</v>
      </c>
      <c r="I45">
        <v>0</v>
      </c>
      <c r="J45" t="s">
        <v>556</v>
      </c>
      <c r="K45" t="s">
        <v>558</v>
      </c>
    </row>
    <row r="46" spans="2:11" ht="15.75" thickBot="1" x14ac:dyDescent="0.3">
      <c r="B46" s="47"/>
      <c r="C46" s="10" t="s">
        <v>251</v>
      </c>
      <c r="D46" s="10" t="s">
        <v>252</v>
      </c>
      <c r="E46" s="151" t="s">
        <v>253</v>
      </c>
      <c r="G46">
        <v>154</v>
      </c>
      <c r="H46">
        <v>205</v>
      </c>
      <c r="I46">
        <v>50</v>
      </c>
    </row>
    <row r="47" spans="2:11" ht="15.75" thickBot="1" x14ac:dyDescent="0.3">
      <c r="B47" s="48"/>
      <c r="C47" s="10" t="s">
        <v>254</v>
      </c>
      <c r="D47" s="10" t="s">
        <v>255</v>
      </c>
      <c r="E47" s="151" t="s">
        <v>256</v>
      </c>
      <c r="G47">
        <v>85</v>
      </c>
      <c r="H47">
        <v>107</v>
      </c>
      <c r="I47">
        <v>47</v>
      </c>
    </row>
    <row r="48" spans="2:11" ht="15.75" thickBot="1" x14ac:dyDescent="0.3">
      <c r="B48" s="49"/>
      <c r="C48" s="174" t="s">
        <v>257</v>
      </c>
      <c r="D48" s="10" t="s">
        <v>258</v>
      </c>
      <c r="E48" s="151" t="s">
        <v>259</v>
      </c>
      <c r="G48">
        <v>107</v>
      </c>
      <c r="H48">
        <v>142</v>
      </c>
      <c r="I48">
        <v>35</v>
      </c>
      <c r="J48" t="s">
        <v>560</v>
      </c>
    </row>
    <row r="49" spans="2:10" ht="15.75" thickBot="1" x14ac:dyDescent="0.3">
      <c r="B49" s="50"/>
      <c r="C49" s="10" t="s">
        <v>260</v>
      </c>
      <c r="D49" s="10" t="s">
        <v>261</v>
      </c>
      <c r="E49" s="151" t="s">
        <v>262</v>
      </c>
      <c r="G49">
        <v>124</v>
      </c>
      <c r="H49">
        <v>252</v>
      </c>
      <c r="I49">
        <v>0</v>
      </c>
    </row>
    <row r="50" spans="2:10" ht="15.75" thickBot="1" x14ac:dyDescent="0.3">
      <c r="B50" s="51"/>
      <c r="C50" s="10" t="s">
        <v>263</v>
      </c>
      <c r="D50" s="10" t="s">
        <v>264</v>
      </c>
      <c r="E50" s="151" t="s">
        <v>265</v>
      </c>
      <c r="G50">
        <v>127</v>
      </c>
      <c r="H50">
        <v>255</v>
      </c>
      <c r="I50">
        <v>0</v>
      </c>
    </row>
    <row r="51" spans="2:10" ht="15.75" thickBot="1" x14ac:dyDescent="0.3">
      <c r="B51" s="52"/>
      <c r="C51" s="10" t="s">
        <v>266</v>
      </c>
      <c r="D51" s="10" t="s">
        <v>267</v>
      </c>
      <c r="E51" s="151" t="s">
        <v>268</v>
      </c>
      <c r="G51">
        <v>173</v>
      </c>
      <c r="H51">
        <v>255</v>
      </c>
      <c r="I51">
        <v>47</v>
      </c>
    </row>
    <row r="52" spans="2:10" ht="15.75" thickBot="1" x14ac:dyDescent="0.3">
      <c r="B52" s="53"/>
      <c r="C52" s="10" t="s">
        <v>269</v>
      </c>
      <c r="D52" s="10" t="s">
        <v>270</v>
      </c>
      <c r="E52" s="151" t="s">
        <v>271</v>
      </c>
      <c r="G52">
        <v>0</v>
      </c>
      <c r="H52">
        <v>100</v>
      </c>
      <c r="I52">
        <v>0</v>
      </c>
    </row>
    <row r="53" spans="2:10" ht="15.75" thickBot="1" x14ac:dyDescent="0.3">
      <c r="B53" s="22"/>
      <c r="C53" s="10" t="s">
        <v>272</v>
      </c>
      <c r="D53" s="10" t="s">
        <v>182</v>
      </c>
      <c r="E53" s="151" t="s">
        <v>183</v>
      </c>
      <c r="G53">
        <v>0</v>
      </c>
      <c r="H53">
        <v>128</v>
      </c>
      <c r="I53">
        <v>0</v>
      </c>
    </row>
    <row r="54" spans="2:10" ht="15.75" thickBot="1" x14ac:dyDescent="0.3">
      <c r="B54" s="54"/>
      <c r="C54" s="174" t="s">
        <v>273</v>
      </c>
      <c r="D54" s="10" t="s">
        <v>274</v>
      </c>
      <c r="E54" s="151" t="s">
        <v>275</v>
      </c>
      <c r="G54">
        <v>34</v>
      </c>
      <c r="H54">
        <v>139</v>
      </c>
      <c r="I54">
        <v>34</v>
      </c>
      <c r="J54" t="s">
        <v>541</v>
      </c>
    </row>
    <row r="55" spans="2:10" ht="15.75" thickBot="1" x14ac:dyDescent="0.3">
      <c r="B55" s="13"/>
      <c r="C55" s="10" t="s">
        <v>276</v>
      </c>
      <c r="D55" s="10" t="s">
        <v>161</v>
      </c>
      <c r="E55" s="151" t="s">
        <v>162</v>
      </c>
      <c r="G55">
        <v>0</v>
      </c>
      <c r="H55">
        <v>255</v>
      </c>
      <c r="I55">
        <v>0</v>
      </c>
    </row>
    <row r="56" spans="2:10" ht="15.75" thickBot="1" x14ac:dyDescent="0.3">
      <c r="B56" s="55"/>
      <c r="C56" s="174" t="s">
        <v>277</v>
      </c>
      <c r="D56" s="10" t="s">
        <v>278</v>
      </c>
      <c r="E56" s="151" t="s">
        <v>279</v>
      </c>
      <c r="G56">
        <v>50</v>
      </c>
      <c r="H56">
        <v>205</v>
      </c>
      <c r="I56">
        <v>50</v>
      </c>
      <c r="J56" t="s">
        <v>543</v>
      </c>
    </row>
    <row r="57" spans="2:10" ht="15.75" thickBot="1" x14ac:dyDescent="0.3">
      <c r="B57" s="56"/>
      <c r="C57" s="174" t="s">
        <v>280</v>
      </c>
      <c r="D57" s="10" t="s">
        <v>281</v>
      </c>
      <c r="E57" s="151">
        <v>-144238144</v>
      </c>
      <c r="G57">
        <v>144</v>
      </c>
      <c r="H57">
        <v>238</v>
      </c>
      <c r="I57">
        <v>144</v>
      </c>
      <c r="J57" t="s">
        <v>540</v>
      </c>
    </row>
    <row r="58" spans="2:10" ht="15.75" thickBot="1" x14ac:dyDescent="0.3">
      <c r="B58" s="57"/>
      <c r="C58" s="10" t="s">
        <v>282</v>
      </c>
      <c r="D58" s="10" t="s">
        <v>283</v>
      </c>
      <c r="E58" s="151">
        <v>-152251152</v>
      </c>
      <c r="G58">
        <v>152</v>
      </c>
      <c r="H58">
        <v>251</v>
      </c>
      <c r="I58">
        <v>152</v>
      </c>
    </row>
    <row r="59" spans="2:10" ht="15.75" thickBot="1" x14ac:dyDescent="0.3">
      <c r="B59" s="58"/>
      <c r="C59" s="10" t="s">
        <v>284</v>
      </c>
      <c r="D59" s="10" t="s">
        <v>285</v>
      </c>
      <c r="E59" s="151">
        <v>-143188143</v>
      </c>
      <c r="G59">
        <v>143</v>
      </c>
      <c r="H59">
        <v>188</v>
      </c>
      <c r="I59">
        <v>143</v>
      </c>
    </row>
    <row r="60" spans="2:10" ht="15.75" thickBot="1" x14ac:dyDescent="0.3">
      <c r="B60" s="59"/>
      <c r="C60" s="10" t="s">
        <v>286</v>
      </c>
      <c r="D60" s="10" t="s">
        <v>287</v>
      </c>
      <c r="E60" s="151" t="s">
        <v>288</v>
      </c>
      <c r="G60">
        <v>0</v>
      </c>
      <c r="H60">
        <v>250</v>
      </c>
      <c r="I60">
        <v>154</v>
      </c>
    </row>
    <row r="61" spans="2:10" ht="15.75" thickBot="1" x14ac:dyDescent="0.3">
      <c r="B61" s="60"/>
      <c r="C61" s="174" t="s">
        <v>289</v>
      </c>
      <c r="D61" s="10" t="s">
        <v>290</v>
      </c>
      <c r="E61" s="151" t="s">
        <v>291</v>
      </c>
      <c r="G61">
        <v>0</v>
      </c>
      <c r="H61">
        <v>255</v>
      </c>
      <c r="I61">
        <v>127</v>
      </c>
      <c r="J61" t="s">
        <v>542</v>
      </c>
    </row>
    <row r="62" spans="2:10" ht="15.75" thickBot="1" x14ac:dyDescent="0.3">
      <c r="B62" s="61"/>
      <c r="C62" s="10" t="s">
        <v>292</v>
      </c>
      <c r="D62" s="10" t="s">
        <v>293</v>
      </c>
      <c r="E62" s="151" t="s">
        <v>294</v>
      </c>
      <c r="G62">
        <v>46</v>
      </c>
      <c r="H62">
        <v>139</v>
      </c>
      <c r="I62">
        <v>87</v>
      </c>
    </row>
    <row r="63" spans="2:10" ht="15.75" thickBot="1" x14ac:dyDescent="0.3">
      <c r="B63" s="62"/>
      <c r="C63" s="10" t="s">
        <v>295</v>
      </c>
      <c r="D63" s="10" t="s">
        <v>296</v>
      </c>
      <c r="E63" s="151">
        <v>-102205170</v>
      </c>
      <c r="G63">
        <v>102</v>
      </c>
      <c r="H63">
        <v>205</v>
      </c>
      <c r="I63">
        <v>170</v>
      </c>
    </row>
    <row r="64" spans="2:10" ht="15.75" thickBot="1" x14ac:dyDescent="0.3">
      <c r="B64" s="63"/>
      <c r="C64" s="10" t="s">
        <v>297</v>
      </c>
      <c r="D64" s="10" t="s">
        <v>298</v>
      </c>
      <c r="E64" s="151">
        <v>-60179113</v>
      </c>
      <c r="G64">
        <v>60</v>
      </c>
      <c r="H64">
        <v>179</v>
      </c>
      <c r="I64">
        <v>113</v>
      </c>
    </row>
    <row r="65" spans="2:10" ht="15.75" thickBot="1" x14ac:dyDescent="0.3">
      <c r="B65" s="64"/>
      <c r="C65" s="174" t="s">
        <v>299</v>
      </c>
      <c r="D65" s="10" t="s">
        <v>300</v>
      </c>
      <c r="E65" s="151">
        <v>-32178170</v>
      </c>
      <c r="G65">
        <v>32</v>
      </c>
      <c r="H65">
        <v>178</v>
      </c>
      <c r="I65">
        <v>170</v>
      </c>
      <c r="J65" t="s">
        <v>557</v>
      </c>
    </row>
    <row r="66" spans="2:10" ht="15.75" thickBot="1" x14ac:dyDescent="0.3">
      <c r="B66" s="65"/>
      <c r="C66" s="10" t="s">
        <v>301</v>
      </c>
      <c r="D66" s="10" t="s">
        <v>302</v>
      </c>
      <c r="E66" s="151" t="s">
        <v>303</v>
      </c>
      <c r="G66">
        <v>47</v>
      </c>
      <c r="H66">
        <v>79</v>
      </c>
      <c r="I66">
        <v>79</v>
      </c>
    </row>
    <row r="67" spans="2:10" ht="15.75" thickBot="1" x14ac:dyDescent="0.3">
      <c r="B67" s="24"/>
      <c r="C67" s="10" t="s">
        <v>304</v>
      </c>
      <c r="D67" s="10" t="s">
        <v>187</v>
      </c>
      <c r="E67" s="151" t="s">
        <v>188</v>
      </c>
      <c r="G67">
        <v>0</v>
      </c>
      <c r="H67">
        <v>128</v>
      </c>
      <c r="I67">
        <v>128</v>
      </c>
    </row>
    <row r="68" spans="2:10" ht="15.75" thickBot="1" x14ac:dyDescent="0.3">
      <c r="B68" s="66"/>
      <c r="C68" s="10" t="s">
        <v>305</v>
      </c>
      <c r="D68" s="10" t="s">
        <v>306</v>
      </c>
      <c r="E68" s="151" t="s">
        <v>307</v>
      </c>
      <c r="G68">
        <v>0</v>
      </c>
      <c r="H68">
        <v>139</v>
      </c>
      <c r="I68">
        <v>139</v>
      </c>
    </row>
    <row r="69" spans="2:10" ht="15.75" thickBot="1" x14ac:dyDescent="0.3">
      <c r="B69" s="16"/>
      <c r="C69" s="10" t="s">
        <v>308</v>
      </c>
      <c r="D69" s="10" t="s">
        <v>168</v>
      </c>
      <c r="E69" s="151" t="s">
        <v>169</v>
      </c>
      <c r="G69">
        <v>0</v>
      </c>
      <c r="H69">
        <v>255</v>
      </c>
      <c r="I69">
        <v>255</v>
      </c>
    </row>
    <row r="70" spans="2:10" ht="15.75" thickBot="1" x14ac:dyDescent="0.3">
      <c r="B70" s="16"/>
      <c r="C70" s="174" t="s">
        <v>309</v>
      </c>
      <c r="D70" s="10" t="s">
        <v>168</v>
      </c>
      <c r="E70" s="151" t="s">
        <v>169</v>
      </c>
      <c r="G70">
        <v>0</v>
      </c>
      <c r="H70">
        <v>255</v>
      </c>
      <c r="I70">
        <v>255</v>
      </c>
    </row>
    <row r="71" spans="2:10" ht="15.75" thickBot="1" x14ac:dyDescent="0.3">
      <c r="B71" s="67"/>
      <c r="C71" s="10" t="s">
        <v>310</v>
      </c>
      <c r="D71" s="10" t="s">
        <v>311</v>
      </c>
      <c r="E71" s="151">
        <v>-224255255</v>
      </c>
      <c r="G71">
        <v>224</v>
      </c>
      <c r="H71">
        <v>255</v>
      </c>
      <c r="I71">
        <v>255</v>
      </c>
    </row>
    <row r="72" spans="2:10" ht="15.75" thickBot="1" x14ac:dyDescent="0.3">
      <c r="B72" s="68"/>
      <c r="C72" s="10" t="s">
        <v>312</v>
      </c>
      <c r="D72" s="10" t="s">
        <v>313</v>
      </c>
      <c r="E72" s="151" t="s">
        <v>314</v>
      </c>
      <c r="G72">
        <v>0</v>
      </c>
      <c r="H72">
        <v>206</v>
      </c>
      <c r="I72">
        <v>209</v>
      </c>
    </row>
    <row r="73" spans="2:10" ht="15.75" thickBot="1" x14ac:dyDescent="0.3">
      <c r="B73" s="69"/>
      <c r="C73" s="10" t="s">
        <v>315</v>
      </c>
      <c r="D73" s="10" t="s">
        <v>316</v>
      </c>
      <c r="E73" s="151">
        <v>-64224208</v>
      </c>
      <c r="G73">
        <v>64</v>
      </c>
      <c r="H73">
        <v>224</v>
      </c>
      <c r="I73">
        <v>208</v>
      </c>
    </row>
    <row r="74" spans="2:10" ht="15.75" thickBot="1" x14ac:dyDescent="0.3">
      <c r="B74" s="70"/>
      <c r="C74" s="10" t="s">
        <v>317</v>
      </c>
      <c r="D74" s="10" t="s">
        <v>318</v>
      </c>
      <c r="E74" s="151">
        <v>-72209204</v>
      </c>
      <c r="G74">
        <v>72</v>
      </c>
      <c r="H74">
        <v>209</v>
      </c>
      <c r="I74">
        <v>204</v>
      </c>
    </row>
    <row r="75" spans="2:10" ht="15.75" thickBot="1" x14ac:dyDescent="0.3">
      <c r="B75" s="71"/>
      <c r="C75" s="10" t="s">
        <v>319</v>
      </c>
      <c r="D75" s="10" t="s">
        <v>320</v>
      </c>
      <c r="E75" s="151">
        <v>-175238238</v>
      </c>
      <c r="G75">
        <v>175</v>
      </c>
      <c r="H75">
        <v>238</v>
      </c>
      <c r="I75">
        <v>238</v>
      </c>
    </row>
    <row r="76" spans="2:10" ht="15.75" thickBot="1" x14ac:dyDescent="0.3">
      <c r="B76" s="72"/>
      <c r="C76" s="10" t="s">
        <v>321</v>
      </c>
      <c r="D76" s="10" t="s">
        <v>322</v>
      </c>
      <c r="E76" s="151">
        <v>-127255212</v>
      </c>
      <c r="G76">
        <v>127</v>
      </c>
      <c r="H76">
        <v>255</v>
      </c>
      <c r="I76">
        <v>212</v>
      </c>
    </row>
    <row r="77" spans="2:10" ht="15.75" thickBot="1" x14ac:dyDescent="0.3">
      <c r="B77" s="73"/>
      <c r="C77" s="10" t="s">
        <v>323</v>
      </c>
      <c r="D77" s="10" t="s">
        <v>324</v>
      </c>
      <c r="E77" s="151">
        <v>-176224230</v>
      </c>
      <c r="G77">
        <v>176</v>
      </c>
      <c r="H77">
        <v>224</v>
      </c>
      <c r="I77">
        <v>230</v>
      </c>
    </row>
    <row r="78" spans="2:10" ht="15.75" thickBot="1" x14ac:dyDescent="0.3">
      <c r="B78" s="74"/>
      <c r="C78" s="174" t="s">
        <v>325</v>
      </c>
      <c r="D78" s="10" t="s">
        <v>326</v>
      </c>
      <c r="E78" s="151">
        <v>-95158160</v>
      </c>
      <c r="G78">
        <v>95</v>
      </c>
      <c r="H78">
        <v>158</v>
      </c>
      <c r="I78">
        <v>160</v>
      </c>
      <c r="J78" t="s">
        <v>561</v>
      </c>
    </row>
    <row r="79" spans="2:10" ht="15.75" thickBot="1" x14ac:dyDescent="0.3">
      <c r="B79" s="75"/>
      <c r="C79" s="10" t="s">
        <v>327</v>
      </c>
      <c r="D79" s="10" t="s">
        <v>328</v>
      </c>
      <c r="E79" s="151">
        <v>-70130180</v>
      </c>
      <c r="G79">
        <v>70</v>
      </c>
      <c r="H79">
        <v>130</v>
      </c>
      <c r="I79">
        <v>180</v>
      </c>
    </row>
    <row r="80" spans="2:10" ht="15.75" thickBot="1" x14ac:dyDescent="0.3">
      <c r="B80" s="76"/>
      <c r="C80" s="10" t="s">
        <v>329</v>
      </c>
      <c r="D80" s="10" t="s">
        <v>330</v>
      </c>
      <c r="E80" s="151">
        <v>-100149237</v>
      </c>
      <c r="G80">
        <v>100</v>
      </c>
      <c r="H80">
        <v>149</v>
      </c>
      <c r="I80">
        <v>237</v>
      </c>
    </row>
    <row r="81" spans="2:11" ht="15.75" thickBot="1" x14ac:dyDescent="0.3">
      <c r="B81" s="77"/>
      <c r="C81" s="174" t="s">
        <v>331</v>
      </c>
      <c r="D81" s="10" t="s">
        <v>332</v>
      </c>
      <c r="E81" s="151" t="s">
        <v>333</v>
      </c>
      <c r="G81">
        <v>0</v>
      </c>
      <c r="H81">
        <v>191</v>
      </c>
      <c r="I81">
        <v>255</v>
      </c>
    </row>
    <row r="82" spans="2:11" ht="15.75" thickBot="1" x14ac:dyDescent="0.3">
      <c r="B82" s="78"/>
      <c r="C82" s="174" t="s">
        <v>334</v>
      </c>
      <c r="D82" s="10" t="s">
        <v>335</v>
      </c>
      <c r="E82" s="151">
        <v>-30144255</v>
      </c>
      <c r="G82">
        <v>30</v>
      </c>
      <c r="H82">
        <v>144</v>
      </c>
      <c r="I82">
        <v>255</v>
      </c>
      <c r="J82" t="s">
        <v>537</v>
      </c>
    </row>
    <row r="83" spans="2:11" ht="15.75" thickBot="1" x14ac:dyDescent="0.3">
      <c r="B83" s="79"/>
      <c r="C83" s="10" t="s">
        <v>336</v>
      </c>
      <c r="D83" s="10" t="s">
        <v>337</v>
      </c>
      <c r="E83" s="151">
        <v>-173216230</v>
      </c>
      <c r="G83">
        <v>173</v>
      </c>
      <c r="H83">
        <v>216</v>
      </c>
      <c r="I83">
        <v>230</v>
      </c>
      <c r="J83" t="s">
        <v>538</v>
      </c>
    </row>
    <row r="84" spans="2:11" ht="15.75" thickBot="1" x14ac:dyDescent="0.3">
      <c r="B84" s="80"/>
      <c r="C84" s="10" t="s">
        <v>338</v>
      </c>
      <c r="D84" s="10" t="s">
        <v>339</v>
      </c>
      <c r="E84" s="151">
        <v>-135206235</v>
      </c>
      <c r="G84">
        <v>135</v>
      </c>
      <c r="H84">
        <v>206</v>
      </c>
      <c r="I84">
        <v>235</v>
      </c>
    </row>
    <row r="85" spans="2:11" ht="15.75" thickBot="1" x14ac:dyDescent="0.3">
      <c r="B85" s="81"/>
      <c r="C85" s="174" t="s">
        <v>340</v>
      </c>
      <c r="D85" s="10" t="s">
        <v>341</v>
      </c>
      <c r="E85" s="151">
        <v>-135206250</v>
      </c>
      <c r="G85">
        <v>135</v>
      </c>
      <c r="H85">
        <v>206</v>
      </c>
      <c r="I85">
        <v>250</v>
      </c>
      <c r="J85" t="s">
        <v>539</v>
      </c>
    </row>
    <row r="86" spans="2:11" ht="15.75" thickBot="1" x14ac:dyDescent="0.3">
      <c r="B86" s="82"/>
      <c r="C86" s="10" t="s">
        <v>342</v>
      </c>
      <c r="D86" s="10" t="s">
        <v>343</v>
      </c>
      <c r="E86" s="151" t="s">
        <v>344</v>
      </c>
      <c r="G86">
        <v>25</v>
      </c>
      <c r="H86">
        <v>25</v>
      </c>
      <c r="I86">
        <v>112</v>
      </c>
    </row>
    <row r="87" spans="2:11" ht="15.75" thickBot="1" x14ac:dyDescent="0.3">
      <c r="B87" s="25"/>
      <c r="C87" s="10" t="s">
        <v>345</v>
      </c>
      <c r="D87" s="10" t="s">
        <v>190</v>
      </c>
      <c r="E87" s="151" t="s">
        <v>191</v>
      </c>
      <c r="G87">
        <v>0</v>
      </c>
      <c r="H87">
        <v>0</v>
      </c>
      <c r="I87">
        <v>128</v>
      </c>
    </row>
    <row r="88" spans="2:11" ht="15.75" thickBot="1" x14ac:dyDescent="0.3">
      <c r="B88" s="83"/>
      <c r="C88" s="10" t="s">
        <v>346</v>
      </c>
      <c r="D88" s="10" t="s">
        <v>347</v>
      </c>
      <c r="E88" s="151" t="s">
        <v>348</v>
      </c>
      <c r="G88">
        <v>0</v>
      </c>
      <c r="H88">
        <v>0</v>
      </c>
      <c r="I88">
        <v>139</v>
      </c>
    </row>
    <row r="89" spans="2:11" ht="15.75" thickBot="1" x14ac:dyDescent="0.3">
      <c r="B89" s="84"/>
      <c r="C89" s="10" t="s">
        <v>349</v>
      </c>
      <c r="D89" s="10" t="s">
        <v>350</v>
      </c>
      <c r="E89" s="151" t="s">
        <v>351</v>
      </c>
      <c r="G89">
        <v>0</v>
      </c>
      <c r="H89">
        <v>0</v>
      </c>
      <c r="I89">
        <v>205</v>
      </c>
    </row>
    <row r="90" spans="2:11" ht="15.75" thickBot="1" x14ac:dyDescent="0.3">
      <c r="B90" s="14"/>
      <c r="C90" s="10" t="s">
        <v>352</v>
      </c>
      <c r="D90" s="10" t="s">
        <v>163</v>
      </c>
      <c r="E90" s="151" t="s">
        <v>164</v>
      </c>
      <c r="G90">
        <v>0</v>
      </c>
      <c r="H90">
        <v>0</v>
      </c>
      <c r="I90">
        <v>255</v>
      </c>
    </row>
    <row r="91" spans="2:11" ht="15.75" thickBot="1" x14ac:dyDescent="0.3">
      <c r="B91" s="85"/>
      <c r="C91" s="174" t="s">
        <v>353</v>
      </c>
      <c r="D91" s="10" t="s">
        <v>354</v>
      </c>
      <c r="E91" s="151">
        <v>-65105225</v>
      </c>
      <c r="G91">
        <v>65</v>
      </c>
      <c r="H91">
        <v>105</v>
      </c>
      <c r="I91">
        <v>225</v>
      </c>
      <c r="J91" t="s">
        <v>536</v>
      </c>
    </row>
    <row r="92" spans="2:11" ht="15.75" thickBot="1" x14ac:dyDescent="0.3">
      <c r="B92" s="86"/>
      <c r="C92" s="174" t="s">
        <v>355</v>
      </c>
      <c r="D92" s="10" t="s">
        <v>356</v>
      </c>
      <c r="E92" s="151" t="s">
        <v>357</v>
      </c>
      <c r="G92">
        <v>138</v>
      </c>
      <c r="H92">
        <v>43</v>
      </c>
      <c r="I92">
        <v>226</v>
      </c>
      <c r="J92" t="s">
        <v>531</v>
      </c>
    </row>
    <row r="93" spans="2:11" ht="15.75" thickBot="1" x14ac:dyDescent="0.3">
      <c r="B93" s="95"/>
      <c r="C93" s="174" t="s">
        <v>380</v>
      </c>
      <c r="D93" s="10" t="s">
        <v>381</v>
      </c>
      <c r="E93" s="151" t="s">
        <v>382</v>
      </c>
      <c r="G93">
        <v>186</v>
      </c>
      <c r="H93">
        <v>85</v>
      </c>
      <c r="I93">
        <v>211</v>
      </c>
      <c r="J93" t="s">
        <v>530</v>
      </c>
      <c r="K93" t="s">
        <v>563</v>
      </c>
    </row>
    <row r="94" spans="2:11" ht="15.75" thickBot="1" x14ac:dyDescent="0.3">
      <c r="B94" s="87"/>
      <c r="C94" s="10" t="s">
        <v>358</v>
      </c>
      <c r="D94" s="10" t="s">
        <v>359</v>
      </c>
      <c r="E94" s="151" t="s">
        <v>360</v>
      </c>
      <c r="G94">
        <v>75</v>
      </c>
      <c r="H94">
        <v>0</v>
      </c>
      <c r="I94">
        <v>130</v>
      </c>
    </row>
    <row r="95" spans="2:11" ht="15.75" thickBot="1" x14ac:dyDescent="0.3">
      <c r="B95" s="88"/>
      <c r="C95" s="10" t="s">
        <v>361</v>
      </c>
      <c r="D95" s="10" t="s">
        <v>362</v>
      </c>
      <c r="E95" s="151" t="s">
        <v>363</v>
      </c>
      <c r="G95">
        <v>72</v>
      </c>
      <c r="H95">
        <v>61</v>
      </c>
      <c r="I95">
        <v>139</v>
      </c>
    </row>
    <row r="96" spans="2:11" ht="15.75" thickBot="1" x14ac:dyDescent="0.3">
      <c r="B96" s="89"/>
      <c r="C96" s="10" t="s">
        <v>364</v>
      </c>
      <c r="D96" s="10" t="s">
        <v>365</v>
      </c>
      <c r="E96" s="151" t="s">
        <v>366</v>
      </c>
      <c r="G96">
        <v>106</v>
      </c>
      <c r="H96">
        <v>90</v>
      </c>
      <c r="I96">
        <v>205</v>
      </c>
    </row>
    <row r="97" spans="2:10" ht="15.75" thickBot="1" x14ac:dyDescent="0.3">
      <c r="B97" s="90"/>
      <c r="C97" s="10" t="s">
        <v>367</v>
      </c>
      <c r="D97" s="10" t="s">
        <v>368</v>
      </c>
      <c r="E97" s="151">
        <v>-123104238</v>
      </c>
      <c r="G97">
        <v>123</v>
      </c>
      <c r="H97">
        <v>104</v>
      </c>
      <c r="I97">
        <v>238</v>
      </c>
    </row>
    <row r="98" spans="2:10" ht="15.75" thickBot="1" x14ac:dyDescent="0.3">
      <c r="B98" s="91"/>
      <c r="C98" s="10" t="s">
        <v>369</v>
      </c>
      <c r="D98" s="10" t="s">
        <v>370</v>
      </c>
      <c r="E98" s="151">
        <v>-147112219</v>
      </c>
      <c r="G98">
        <v>147</v>
      </c>
      <c r="H98">
        <v>112</v>
      </c>
      <c r="I98">
        <v>219</v>
      </c>
    </row>
    <row r="99" spans="2:10" ht="15.75" thickBot="1" x14ac:dyDescent="0.3">
      <c r="B99" s="92"/>
      <c r="C99" s="10" t="s">
        <v>371</v>
      </c>
      <c r="D99" s="10" t="s">
        <v>372</v>
      </c>
      <c r="E99" s="151" t="s">
        <v>373</v>
      </c>
      <c r="G99">
        <v>139</v>
      </c>
      <c r="H99">
        <v>0</v>
      </c>
      <c r="I99">
        <v>139</v>
      </c>
    </row>
    <row r="100" spans="2:10" ht="15.75" thickBot="1" x14ac:dyDescent="0.3">
      <c r="B100" s="93"/>
      <c r="C100" s="10" t="s">
        <v>374</v>
      </c>
      <c r="D100" s="10" t="s">
        <v>375</v>
      </c>
      <c r="E100" s="151" t="s">
        <v>376</v>
      </c>
      <c r="G100">
        <v>148</v>
      </c>
      <c r="H100">
        <v>0</v>
      </c>
      <c r="I100">
        <v>211</v>
      </c>
    </row>
    <row r="101" spans="2:10" ht="15.75" thickBot="1" x14ac:dyDescent="0.3">
      <c r="B101" s="94"/>
      <c r="C101" s="10" t="s">
        <v>377</v>
      </c>
      <c r="D101" s="10" t="s">
        <v>378</v>
      </c>
      <c r="E101" s="151" t="s">
        <v>379</v>
      </c>
      <c r="G101">
        <v>153</v>
      </c>
      <c r="H101">
        <v>50</v>
      </c>
      <c r="I101">
        <v>204</v>
      </c>
    </row>
    <row r="102" spans="2:10" ht="15.75" thickBot="1" x14ac:dyDescent="0.3">
      <c r="B102" s="23"/>
      <c r="C102" s="10" t="s">
        <v>383</v>
      </c>
      <c r="D102" s="10" t="s">
        <v>184</v>
      </c>
      <c r="E102" s="151" t="s">
        <v>185</v>
      </c>
      <c r="G102">
        <v>128</v>
      </c>
      <c r="H102">
        <v>0</v>
      </c>
      <c r="I102">
        <v>128</v>
      </c>
      <c r="J102" t="s">
        <v>544</v>
      </c>
    </row>
    <row r="103" spans="2:10" ht="15.75" thickBot="1" x14ac:dyDescent="0.3">
      <c r="B103" s="96"/>
      <c r="C103" s="10" t="s">
        <v>384</v>
      </c>
      <c r="D103" s="10" t="s">
        <v>385</v>
      </c>
      <c r="E103" s="151">
        <v>-216191216</v>
      </c>
      <c r="G103">
        <v>216</v>
      </c>
      <c r="H103">
        <v>191</v>
      </c>
      <c r="I103">
        <v>216</v>
      </c>
    </row>
    <row r="104" spans="2:10" ht="15.75" thickBot="1" x14ac:dyDescent="0.3">
      <c r="B104" s="97"/>
      <c r="C104" s="10" t="s">
        <v>386</v>
      </c>
      <c r="D104" s="10" t="s">
        <v>387</v>
      </c>
      <c r="E104" s="151">
        <v>-221160221</v>
      </c>
      <c r="G104">
        <v>221</v>
      </c>
      <c r="H104">
        <v>160</v>
      </c>
      <c r="I104">
        <v>221</v>
      </c>
      <c r="J104" t="s">
        <v>551</v>
      </c>
    </row>
    <row r="105" spans="2:10" ht="15.75" thickBot="1" x14ac:dyDescent="0.3">
      <c r="B105" s="98"/>
      <c r="C105" s="10" t="s">
        <v>388</v>
      </c>
      <c r="D105" s="10" t="s">
        <v>389</v>
      </c>
      <c r="E105" s="151">
        <v>-238130238</v>
      </c>
      <c r="G105">
        <v>238</v>
      </c>
      <c r="H105">
        <v>130</v>
      </c>
      <c r="I105">
        <v>238</v>
      </c>
    </row>
    <row r="106" spans="2:10" ht="15.75" thickBot="1" x14ac:dyDescent="0.3">
      <c r="B106" s="17"/>
      <c r="C106" s="174" t="s">
        <v>532</v>
      </c>
      <c r="D106" s="10" t="s">
        <v>171</v>
      </c>
      <c r="E106" s="151" t="s">
        <v>172</v>
      </c>
      <c r="G106">
        <v>255</v>
      </c>
      <c r="H106">
        <v>0</v>
      </c>
      <c r="I106">
        <v>255</v>
      </c>
      <c r="J106" t="s">
        <v>534</v>
      </c>
    </row>
    <row r="107" spans="2:10" ht="15.75" thickBot="1" x14ac:dyDescent="0.3">
      <c r="B107" s="99"/>
      <c r="C107" s="10" t="s">
        <v>390</v>
      </c>
      <c r="D107" s="10" t="s">
        <v>391</v>
      </c>
      <c r="E107" s="151">
        <v>-218112214</v>
      </c>
      <c r="G107">
        <v>218</v>
      </c>
      <c r="H107">
        <v>112</v>
      </c>
      <c r="I107">
        <v>214</v>
      </c>
    </row>
    <row r="108" spans="2:10" ht="15.75" thickBot="1" x14ac:dyDescent="0.3">
      <c r="B108" s="100"/>
      <c r="C108" s="10" t="s">
        <v>392</v>
      </c>
      <c r="D108" s="10" t="s">
        <v>393</v>
      </c>
      <c r="E108" s="151" t="s">
        <v>394</v>
      </c>
      <c r="G108">
        <v>199</v>
      </c>
      <c r="H108">
        <v>21</v>
      </c>
      <c r="I108">
        <v>133</v>
      </c>
    </row>
    <row r="109" spans="2:10" ht="15.75" thickBot="1" x14ac:dyDescent="0.3">
      <c r="B109" s="101"/>
      <c r="C109" s="10" t="s">
        <v>395</v>
      </c>
      <c r="D109" s="10" t="s">
        <v>396</v>
      </c>
      <c r="E109" s="151">
        <v>-219112147</v>
      </c>
      <c r="G109">
        <v>219</v>
      </c>
      <c r="H109">
        <v>112</v>
      </c>
      <c r="I109">
        <v>147</v>
      </c>
    </row>
    <row r="110" spans="2:10" ht="15.75" thickBot="1" x14ac:dyDescent="0.3">
      <c r="B110" s="102"/>
      <c r="C110" s="10" t="s">
        <v>397</v>
      </c>
      <c r="D110" s="10" t="s">
        <v>398</v>
      </c>
      <c r="E110" s="151" t="s">
        <v>399</v>
      </c>
      <c r="G110">
        <v>255</v>
      </c>
      <c r="H110">
        <v>20</v>
      </c>
      <c r="I110">
        <v>147</v>
      </c>
    </row>
    <row r="111" spans="2:10" ht="15.75" thickBot="1" x14ac:dyDescent="0.3">
      <c r="B111" s="103"/>
      <c r="C111" s="10" t="s">
        <v>400</v>
      </c>
      <c r="D111" s="10" t="s">
        <v>401</v>
      </c>
      <c r="E111" s="151">
        <v>-255105180</v>
      </c>
      <c r="G111">
        <v>255</v>
      </c>
      <c r="H111">
        <v>105</v>
      </c>
      <c r="I111">
        <v>180</v>
      </c>
    </row>
    <row r="112" spans="2:10" ht="15.75" thickBot="1" x14ac:dyDescent="0.3">
      <c r="B112" s="104"/>
      <c r="C112" s="10" t="s">
        <v>402</v>
      </c>
      <c r="D112" s="10" t="s">
        <v>403</v>
      </c>
      <c r="E112" s="151">
        <v>-255182193</v>
      </c>
      <c r="G112">
        <v>255</v>
      </c>
      <c r="H112">
        <v>182</v>
      </c>
      <c r="I112">
        <v>193</v>
      </c>
      <c r="J112" t="s">
        <v>550</v>
      </c>
    </row>
    <row r="113" spans="2:10" ht="15.75" thickBot="1" x14ac:dyDescent="0.3">
      <c r="B113" s="105"/>
      <c r="C113" s="10" t="s">
        <v>404</v>
      </c>
      <c r="D113" s="10" t="s">
        <v>405</v>
      </c>
      <c r="E113" s="151">
        <v>-255192203</v>
      </c>
      <c r="G113">
        <v>255</v>
      </c>
      <c r="H113">
        <v>192</v>
      </c>
      <c r="I113">
        <v>203</v>
      </c>
    </row>
    <row r="114" spans="2:10" ht="15.75" thickBot="1" x14ac:dyDescent="0.3">
      <c r="B114" s="106"/>
      <c r="C114" s="10" t="s">
        <v>406</v>
      </c>
      <c r="D114" s="10" t="s">
        <v>407</v>
      </c>
      <c r="E114" s="151">
        <v>-250235215</v>
      </c>
      <c r="G114">
        <v>250</v>
      </c>
      <c r="H114">
        <v>235</v>
      </c>
      <c r="I114">
        <v>215</v>
      </c>
    </row>
    <row r="115" spans="2:10" ht="15.75" thickBot="1" x14ac:dyDescent="0.3">
      <c r="B115" s="107"/>
      <c r="C115" s="10" t="s">
        <v>408</v>
      </c>
      <c r="D115" s="10" t="s">
        <v>409</v>
      </c>
      <c r="E115" s="151">
        <v>-245245220</v>
      </c>
      <c r="G115">
        <v>245</v>
      </c>
      <c r="H115">
        <v>245</v>
      </c>
      <c r="I115">
        <v>220</v>
      </c>
    </row>
    <row r="116" spans="2:10" ht="15.75" thickBot="1" x14ac:dyDescent="0.3">
      <c r="B116" s="108"/>
      <c r="C116" s="10" t="s">
        <v>410</v>
      </c>
      <c r="D116" s="10" t="s">
        <v>411</v>
      </c>
      <c r="E116" s="151">
        <v>-255228196</v>
      </c>
      <c r="G116">
        <v>255</v>
      </c>
      <c r="H116">
        <v>228</v>
      </c>
      <c r="I116">
        <v>196</v>
      </c>
    </row>
    <row r="117" spans="2:10" ht="15.75" thickBot="1" x14ac:dyDescent="0.3">
      <c r="B117" s="109"/>
      <c r="C117" s="10" t="s">
        <v>412</v>
      </c>
      <c r="D117" s="10" t="s">
        <v>413</v>
      </c>
      <c r="E117" s="151">
        <v>-255235205</v>
      </c>
      <c r="G117">
        <v>255</v>
      </c>
      <c r="H117">
        <v>235</v>
      </c>
      <c r="I117">
        <v>205</v>
      </c>
    </row>
    <row r="118" spans="2:10" ht="15.75" thickBot="1" x14ac:dyDescent="0.3">
      <c r="B118" s="110"/>
      <c r="C118" s="10" t="s">
        <v>414</v>
      </c>
      <c r="D118" s="10" t="s">
        <v>415</v>
      </c>
      <c r="E118" s="151">
        <v>-245222179</v>
      </c>
      <c r="G118">
        <v>245</v>
      </c>
      <c r="H118">
        <v>222</v>
      </c>
      <c r="I118">
        <v>179</v>
      </c>
    </row>
    <row r="119" spans="2:10" ht="15.75" thickBot="1" x14ac:dyDescent="0.3">
      <c r="B119" s="111"/>
      <c r="C119" s="10" t="s">
        <v>416</v>
      </c>
      <c r="D119" s="10" t="s">
        <v>417</v>
      </c>
      <c r="E119" s="151">
        <v>-255248220</v>
      </c>
      <c r="G119">
        <v>255</v>
      </c>
      <c r="H119">
        <v>248</v>
      </c>
      <c r="I119">
        <v>220</v>
      </c>
    </row>
    <row r="120" spans="2:10" ht="15.75" thickBot="1" x14ac:dyDescent="0.3">
      <c r="B120" s="112"/>
      <c r="C120" s="10" t="s">
        <v>418</v>
      </c>
      <c r="D120" s="10" t="s">
        <v>419</v>
      </c>
      <c r="E120" s="151">
        <v>-255250205</v>
      </c>
      <c r="G120">
        <v>255</v>
      </c>
      <c r="H120">
        <v>250</v>
      </c>
      <c r="I120">
        <v>205</v>
      </c>
    </row>
    <row r="121" spans="2:10" ht="15.75" thickBot="1" x14ac:dyDescent="0.3">
      <c r="B121" s="113"/>
      <c r="C121" s="10" t="s">
        <v>420</v>
      </c>
      <c r="D121" s="10" t="s">
        <v>421</v>
      </c>
      <c r="E121" s="151">
        <v>-250250210</v>
      </c>
      <c r="G121">
        <v>250</v>
      </c>
      <c r="H121">
        <v>250</v>
      </c>
      <c r="I121">
        <v>210</v>
      </c>
    </row>
    <row r="122" spans="2:10" ht="15.75" thickBot="1" x14ac:dyDescent="0.3">
      <c r="B122" s="114"/>
      <c r="C122" s="10" t="s">
        <v>422</v>
      </c>
      <c r="D122" s="10" t="s">
        <v>423</v>
      </c>
      <c r="E122" s="151">
        <v>-255255224</v>
      </c>
      <c r="G122">
        <v>255</v>
      </c>
      <c r="H122">
        <v>255</v>
      </c>
      <c r="I122">
        <v>224</v>
      </c>
    </row>
    <row r="123" spans="2:10" ht="15.75" thickBot="1" x14ac:dyDescent="0.3">
      <c r="B123" s="115"/>
      <c r="C123" s="10" t="s">
        <v>424</v>
      </c>
      <c r="D123" s="10" t="s">
        <v>425</v>
      </c>
      <c r="E123" s="151" t="s">
        <v>426</v>
      </c>
      <c r="G123">
        <v>139</v>
      </c>
      <c r="H123">
        <v>69</v>
      </c>
      <c r="I123">
        <v>19</v>
      </c>
    </row>
    <row r="124" spans="2:10" ht="15.75" thickBot="1" x14ac:dyDescent="0.3">
      <c r="B124" s="116"/>
      <c r="C124" s="10" t="s">
        <v>427</v>
      </c>
      <c r="D124" s="10" t="s">
        <v>428</v>
      </c>
      <c r="E124" s="151" t="s">
        <v>429</v>
      </c>
      <c r="G124">
        <v>160</v>
      </c>
      <c r="H124">
        <v>82</v>
      </c>
      <c r="I124">
        <v>45</v>
      </c>
    </row>
    <row r="125" spans="2:10" ht="15.75" thickBot="1" x14ac:dyDescent="0.3">
      <c r="B125" s="117"/>
      <c r="C125" s="10" t="s">
        <v>430</v>
      </c>
      <c r="D125" s="10" t="s">
        <v>431</v>
      </c>
      <c r="E125" s="151" t="s">
        <v>432</v>
      </c>
      <c r="G125">
        <v>210</v>
      </c>
      <c r="H125">
        <v>105</v>
      </c>
      <c r="I125">
        <v>30</v>
      </c>
    </row>
    <row r="126" spans="2:10" ht="15.75" thickBot="1" x14ac:dyDescent="0.3">
      <c r="B126" s="118"/>
      <c r="C126" s="10" t="s">
        <v>433</v>
      </c>
      <c r="D126" s="10" t="s">
        <v>434</v>
      </c>
      <c r="E126" s="151" t="s">
        <v>435</v>
      </c>
      <c r="G126">
        <v>205</v>
      </c>
      <c r="H126">
        <v>133</v>
      </c>
      <c r="I126">
        <v>63</v>
      </c>
    </row>
    <row r="127" spans="2:10" ht="15.75" thickBot="1" x14ac:dyDescent="0.3">
      <c r="B127" s="119"/>
      <c r="C127" s="174" t="s">
        <v>436</v>
      </c>
      <c r="D127" s="10" t="s">
        <v>437</v>
      </c>
      <c r="E127" s="151" t="s">
        <v>438</v>
      </c>
      <c r="G127">
        <v>244</v>
      </c>
      <c r="H127">
        <v>164</v>
      </c>
      <c r="I127">
        <v>96</v>
      </c>
      <c r="J127" t="s">
        <v>559</v>
      </c>
    </row>
    <row r="128" spans="2:10" ht="15.75" thickBot="1" x14ac:dyDescent="0.3">
      <c r="B128" s="120"/>
      <c r="C128" s="10" t="s">
        <v>439</v>
      </c>
      <c r="D128" s="10" t="s">
        <v>440</v>
      </c>
      <c r="E128" s="151">
        <v>-222184135</v>
      </c>
      <c r="G128">
        <v>222</v>
      </c>
      <c r="H128">
        <v>184</v>
      </c>
      <c r="I128">
        <v>135</v>
      </c>
    </row>
    <row r="129" spans="2:11" ht="15.75" thickBot="1" x14ac:dyDescent="0.3">
      <c r="B129" s="121"/>
      <c r="C129" s="10" t="s">
        <v>441</v>
      </c>
      <c r="D129" s="10" t="s">
        <v>442</v>
      </c>
      <c r="E129" s="151">
        <v>-210180140</v>
      </c>
      <c r="G129">
        <v>210</v>
      </c>
      <c r="H129">
        <v>180</v>
      </c>
      <c r="I129">
        <v>140</v>
      </c>
    </row>
    <row r="130" spans="2:11" ht="15.75" thickBot="1" x14ac:dyDescent="0.3">
      <c r="B130" s="122"/>
      <c r="C130" s="10" t="s">
        <v>443</v>
      </c>
      <c r="D130" s="10" t="s">
        <v>444</v>
      </c>
      <c r="E130" s="151">
        <v>-188143143</v>
      </c>
      <c r="G130">
        <v>188</v>
      </c>
      <c r="H130">
        <v>143</v>
      </c>
      <c r="I130">
        <v>143</v>
      </c>
    </row>
    <row r="131" spans="2:11" ht="15.75" thickBot="1" x14ac:dyDescent="0.3">
      <c r="B131" s="123"/>
      <c r="C131" s="10" t="s">
        <v>445</v>
      </c>
      <c r="D131" s="10" t="s">
        <v>446</v>
      </c>
      <c r="E131" s="151">
        <v>-255228181</v>
      </c>
      <c r="G131">
        <v>255</v>
      </c>
      <c r="H131">
        <v>228</v>
      </c>
      <c r="I131">
        <v>181</v>
      </c>
    </row>
    <row r="132" spans="2:11" ht="15.75" thickBot="1" x14ac:dyDescent="0.3">
      <c r="B132" s="124"/>
      <c r="C132" s="10" t="s">
        <v>447</v>
      </c>
      <c r="D132" s="10" t="s">
        <v>448</v>
      </c>
      <c r="E132" s="151">
        <v>-255222173</v>
      </c>
      <c r="G132">
        <v>255</v>
      </c>
      <c r="H132">
        <v>222</v>
      </c>
      <c r="I132">
        <v>173</v>
      </c>
    </row>
    <row r="133" spans="2:11" ht="15.75" thickBot="1" x14ac:dyDescent="0.3">
      <c r="B133" s="125"/>
      <c r="C133" s="174" t="s">
        <v>449</v>
      </c>
      <c r="D133" s="10" t="s">
        <v>450</v>
      </c>
      <c r="E133" s="151">
        <v>-255218185</v>
      </c>
      <c r="G133">
        <v>255</v>
      </c>
      <c r="H133">
        <v>218</v>
      </c>
      <c r="I133">
        <v>185</v>
      </c>
      <c r="J133" t="s">
        <v>547</v>
      </c>
      <c r="K133" t="s">
        <v>566</v>
      </c>
    </row>
    <row r="134" spans="2:11" ht="15.75" thickBot="1" x14ac:dyDescent="0.3">
      <c r="B134" s="126"/>
      <c r="C134" s="10" t="s">
        <v>451</v>
      </c>
      <c r="D134" s="10" t="s">
        <v>452</v>
      </c>
      <c r="E134" s="151">
        <v>-255228225</v>
      </c>
      <c r="G134">
        <v>255</v>
      </c>
      <c r="H134">
        <v>228</v>
      </c>
      <c r="I134">
        <v>225</v>
      </c>
    </row>
    <row r="135" spans="2:11" ht="15.75" thickBot="1" x14ac:dyDescent="0.3">
      <c r="B135" s="127"/>
      <c r="C135" s="10" t="s">
        <v>453</v>
      </c>
      <c r="D135" s="10" t="s">
        <v>454</v>
      </c>
      <c r="E135" s="151">
        <v>-255240245</v>
      </c>
      <c r="G135">
        <v>255</v>
      </c>
      <c r="H135">
        <v>240</v>
      </c>
      <c r="I135">
        <v>245</v>
      </c>
    </row>
    <row r="136" spans="2:11" ht="15.75" thickBot="1" x14ac:dyDescent="0.3">
      <c r="B136" s="128"/>
      <c r="C136" s="10" t="s">
        <v>455</v>
      </c>
      <c r="D136" s="10" t="s">
        <v>456</v>
      </c>
      <c r="E136" s="151">
        <v>-250240230</v>
      </c>
      <c r="G136">
        <v>250</v>
      </c>
      <c r="H136">
        <v>240</v>
      </c>
      <c r="I136">
        <v>230</v>
      </c>
    </row>
    <row r="137" spans="2:11" ht="15.75" thickBot="1" x14ac:dyDescent="0.3">
      <c r="B137" s="129"/>
      <c r="C137" s="10" t="s">
        <v>457</v>
      </c>
      <c r="D137" s="10" t="s">
        <v>458</v>
      </c>
      <c r="E137" s="151">
        <v>-253245230</v>
      </c>
      <c r="G137">
        <v>253</v>
      </c>
      <c r="H137">
        <v>245</v>
      </c>
      <c r="I137">
        <v>230</v>
      </c>
    </row>
    <row r="138" spans="2:11" ht="15.75" thickBot="1" x14ac:dyDescent="0.3">
      <c r="B138" s="130"/>
      <c r="C138" s="10" t="s">
        <v>459</v>
      </c>
      <c r="D138" s="10" t="s">
        <v>460</v>
      </c>
      <c r="E138" s="151">
        <v>-255239213</v>
      </c>
      <c r="G138">
        <v>255</v>
      </c>
      <c r="H138">
        <v>239</v>
      </c>
      <c r="I138">
        <v>213</v>
      </c>
    </row>
    <row r="139" spans="2:11" ht="15.75" thickBot="1" x14ac:dyDescent="0.3">
      <c r="B139" s="131"/>
      <c r="C139" s="10" t="s">
        <v>461</v>
      </c>
      <c r="D139" s="10" t="s">
        <v>462</v>
      </c>
      <c r="E139" s="151">
        <v>-255245238</v>
      </c>
      <c r="G139">
        <v>255</v>
      </c>
      <c r="H139">
        <v>245</v>
      </c>
      <c r="I139">
        <v>238</v>
      </c>
    </row>
    <row r="140" spans="2:11" ht="15.75" thickBot="1" x14ac:dyDescent="0.3">
      <c r="B140" s="132"/>
      <c r="C140" s="10" t="s">
        <v>463</v>
      </c>
      <c r="D140" s="10" t="s">
        <v>464</v>
      </c>
      <c r="E140" s="151">
        <v>-245255250</v>
      </c>
      <c r="G140">
        <v>245</v>
      </c>
      <c r="H140">
        <v>255</v>
      </c>
      <c r="I140">
        <v>250</v>
      </c>
    </row>
    <row r="141" spans="2:11" ht="15.75" thickBot="1" x14ac:dyDescent="0.3">
      <c r="B141" s="133"/>
      <c r="C141" s="10" t="s">
        <v>465</v>
      </c>
      <c r="D141" s="10" t="s">
        <v>466</v>
      </c>
      <c r="E141" s="151">
        <v>-112128144</v>
      </c>
      <c r="G141">
        <v>112</v>
      </c>
      <c r="H141">
        <v>128</v>
      </c>
      <c r="I141">
        <v>144</v>
      </c>
    </row>
    <row r="142" spans="2:11" ht="15.75" thickBot="1" x14ac:dyDescent="0.3">
      <c r="B142" s="134"/>
      <c r="C142" s="10" t="s">
        <v>467</v>
      </c>
      <c r="D142" s="10" t="s">
        <v>468</v>
      </c>
      <c r="E142" s="151">
        <v>-119136153</v>
      </c>
      <c r="G142">
        <v>119</v>
      </c>
      <c r="H142">
        <v>136</v>
      </c>
      <c r="I142">
        <v>153</v>
      </c>
    </row>
    <row r="143" spans="2:11" ht="15.75" thickBot="1" x14ac:dyDescent="0.3">
      <c r="B143" s="135"/>
      <c r="C143" s="10" t="s">
        <v>469</v>
      </c>
      <c r="D143" s="10" t="s">
        <v>470</v>
      </c>
      <c r="E143" s="151">
        <v>-176196222</v>
      </c>
      <c r="G143">
        <v>176</v>
      </c>
      <c r="H143">
        <v>196</v>
      </c>
      <c r="I143">
        <v>222</v>
      </c>
    </row>
    <row r="144" spans="2:11" ht="15.75" thickBot="1" x14ac:dyDescent="0.3">
      <c r="B144" s="136"/>
      <c r="C144" s="174" t="s">
        <v>471</v>
      </c>
      <c r="D144" s="10" t="s">
        <v>472</v>
      </c>
      <c r="E144" s="151">
        <v>-230230250</v>
      </c>
      <c r="G144">
        <v>230</v>
      </c>
      <c r="H144">
        <v>230</v>
      </c>
      <c r="I144">
        <v>250</v>
      </c>
      <c r="J144" t="s">
        <v>564</v>
      </c>
      <c r="K144" t="s">
        <v>565</v>
      </c>
    </row>
    <row r="145" spans="2:11" ht="15.75" thickBot="1" x14ac:dyDescent="0.3">
      <c r="B145" s="137"/>
      <c r="C145" s="10" t="s">
        <v>473</v>
      </c>
      <c r="D145" s="10" t="s">
        <v>474</v>
      </c>
      <c r="E145" s="151">
        <v>-255250240</v>
      </c>
      <c r="G145">
        <v>255</v>
      </c>
      <c r="H145">
        <v>250</v>
      </c>
      <c r="I145">
        <v>240</v>
      </c>
    </row>
    <row r="146" spans="2:11" ht="15.75" thickBot="1" x14ac:dyDescent="0.3">
      <c r="B146" s="138"/>
      <c r="C146" s="10" t="s">
        <v>475</v>
      </c>
      <c r="D146" s="10" t="s">
        <v>476</v>
      </c>
      <c r="E146" s="151">
        <v>-240248255</v>
      </c>
      <c r="G146">
        <v>240</v>
      </c>
      <c r="H146">
        <v>248</v>
      </c>
      <c r="I146">
        <v>255</v>
      </c>
    </row>
    <row r="147" spans="2:11" ht="15.75" thickBot="1" x14ac:dyDescent="0.3">
      <c r="B147" s="139"/>
      <c r="C147" s="10" t="s">
        <v>477</v>
      </c>
      <c r="D147" s="10" t="s">
        <v>478</v>
      </c>
      <c r="E147" s="151">
        <v>-248248255</v>
      </c>
      <c r="G147">
        <v>248</v>
      </c>
      <c r="H147">
        <v>248</v>
      </c>
      <c r="I147">
        <v>255</v>
      </c>
    </row>
    <row r="148" spans="2:11" ht="15.75" thickBot="1" x14ac:dyDescent="0.3">
      <c r="B148" s="140"/>
      <c r="C148" s="174" t="s">
        <v>479</v>
      </c>
      <c r="D148" s="10" t="s">
        <v>480</v>
      </c>
      <c r="E148" s="151">
        <v>-240255240</v>
      </c>
      <c r="G148">
        <v>240</v>
      </c>
      <c r="H148">
        <v>255</v>
      </c>
      <c r="I148">
        <v>240</v>
      </c>
      <c r="J148" t="s">
        <v>546</v>
      </c>
    </row>
    <row r="149" spans="2:11" ht="15.75" thickBot="1" x14ac:dyDescent="0.3">
      <c r="B149" s="141"/>
      <c r="C149" s="10" t="s">
        <v>481</v>
      </c>
      <c r="D149" s="10" t="s">
        <v>482</v>
      </c>
      <c r="E149" s="151">
        <v>-255255240</v>
      </c>
      <c r="G149">
        <v>255</v>
      </c>
      <c r="H149">
        <v>255</v>
      </c>
      <c r="I149">
        <v>240</v>
      </c>
    </row>
    <row r="150" spans="2:11" ht="15.75" thickBot="1" x14ac:dyDescent="0.3">
      <c r="B150" s="142"/>
      <c r="C150" s="174" t="s">
        <v>483</v>
      </c>
      <c r="D150" s="10" t="s">
        <v>484</v>
      </c>
      <c r="E150" s="151">
        <v>-240255255</v>
      </c>
      <c r="G150">
        <v>240</v>
      </c>
      <c r="H150">
        <v>255</v>
      </c>
      <c r="I150">
        <v>255</v>
      </c>
      <c r="J150" t="s">
        <v>562</v>
      </c>
      <c r="K150" t="s">
        <v>566</v>
      </c>
    </row>
    <row r="151" spans="2:11" ht="15.75" thickBot="1" x14ac:dyDescent="0.3">
      <c r="B151" s="143"/>
      <c r="C151" s="10" t="s">
        <v>485</v>
      </c>
      <c r="D151" s="10" t="s">
        <v>486</v>
      </c>
      <c r="E151" s="151">
        <v>-255250250</v>
      </c>
      <c r="G151">
        <v>255</v>
      </c>
      <c r="H151">
        <v>250</v>
      </c>
      <c r="I151">
        <v>250</v>
      </c>
    </row>
    <row r="152" spans="2:11" ht="15.75" thickBot="1" x14ac:dyDescent="0.3">
      <c r="B152" s="9"/>
      <c r="C152" s="10" t="s">
        <v>487</v>
      </c>
      <c r="D152" s="10" t="s">
        <v>155</v>
      </c>
      <c r="E152" s="151" t="s">
        <v>156</v>
      </c>
      <c r="G152">
        <v>0</v>
      </c>
      <c r="H152">
        <v>0</v>
      </c>
      <c r="I152">
        <v>0</v>
      </c>
    </row>
    <row r="153" spans="2:11" ht="15.75" thickBot="1" x14ac:dyDescent="0.3">
      <c r="B153" s="144"/>
      <c r="C153" s="10" t="s">
        <v>488</v>
      </c>
      <c r="D153" s="10" t="s">
        <v>489</v>
      </c>
      <c r="E153" s="151">
        <v>-105105105</v>
      </c>
      <c r="G153">
        <v>105</v>
      </c>
      <c r="H153">
        <v>105</v>
      </c>
      <c r="I153">
        <v>105</v>
      </c>
    </row>
    <row r="154" spans="2:11" ht="15.75" thickBot="1" x14ac:dyDescent="0.3">
      <c r="B154" s="19"/>
      <c r="C154" s="10" t="s">
        <v>490</v>
      </c>
      <c r="D154" s="10" t="s">
        <v>176</v>
      </c>
      <c r="E154" s="151">
        <v>-128128128</v>
      </c>
      <c r="G154">
        <v>128</v>
      </c>
      <c r="H154">
        <v>128</v>
      </c>
      <c r="I154">
        <v>128</v>
      </c>
    </row>
    <row r="155" spans="2:11" ht="15.75" thickBot="1" x14ac:dyDescent="0.3">
      <c r="B155" s="145"/>
      <c r="C155" s="10" t="s">
        <v>491</v>
      </c>
      <c r="D155" s="10" t="s">
        <v>492</v>
      </c>
      <c r="E155" s="151">
        <v>-169169169</v>
      </c>
      <c r="G155">
        <v>169</v>
      </c>
      <c r="H155">
        <v>169</v>
      </c>
      <c r="I155">
        <v>169</v>
      </c>
    </row>
    <row r="156" spans="2:11" ht="15.75" thickBot="1" x14ac:dyDescent="0.3">
      <c r="B156" s="18"/>
      <c r="C156" s="10" t="s">
        <v>493</v>
      </c>
      <c r="D156" s="10" t="s">
        <v>174</v>
      </c>
      <c r="E156" s="151">
        <v>-192192192</v>
      </c>
      <c r="G156">
        <v>192</v>
      </c>
      <c r="H156">
        <v>192</v>
      </c>
      <c r="I156">
        <v>192</v>
      </c>
    </row>
    <row r="157" spans="2:11" ht="15.75" thickBot="1" x14ac:dyDescent="0.3">
      <c r="B157" s="146"/>
      <c r="C157" s="10" t="s">
        <v>494</v>
      </c>
      <c r="D157" s="10" t="s">
        <v>495</v>
      </c>
      <c r="E157" s="151">
        <v>-211211211</v>
      </c>
      <c r="G157">
        <v>211</v>
      </c>
      <c r="H157">
        <v>211</v>
      </c>
      <c r="I157">
        <v>211</v>
      </c>
    </row>
    <row r="158" spans="2:11" ht="15.75" thickBot="1" x14ac:dyDescent="0.3">
      <c r="B158" s="147"/>
      <c r="C158" s="10" t="s">
        <v>496</v>
      </c>
      <c r="D158" s="10" t="s">
        <v>497</v>
      </c>
      <c r="E158" s="151">
        <v>-220220220</v>
      </c>
      <c r="G158">
        <v>220</v>
      </c>
      <c r="H158">
        <v>220</v>
      </c>
      <c r="I158">
        <v>220</v>
      </c>
    </row>
    <row r="159" spans="2:11" ht="15.75" thickBot="1" x14ac:dyDescent="0.3">
      <c r="B159" s="148"/>
      <c r="C159" s="10" t="s">
        <v>498</v>
      </c>
      <c r="D159" s="10" t="s">
        <v>499</v>
      </c>
      <c r="E159" s="151">
        <v>-245245245</v>
      </c>
      <c r="G159">
        <v>245</v>
      </c>
      <c r="H159">
        <v>245</v>
      </c>
      <c r="I159">
        <v>245</v>
      </c>
    </row>
    <row r="160" spans="2:11" ht="15.75" thickBot="1" x14ac:dyDescent="0.3">
      <c r="B160" s="11"/>
      <c r="C160" s="10" t="s">
        <v>500</v>
      </c>
      <c r="D160" s="10" t="s">
        <v>157</v>
      </c>
      <c r="E160" s="151">
        <v>-255255255</v>
      </c>
      <c r="G160">
        <v>255</v>
      </c>
      <c r="H160">
        <v>255</v>
      </c>
      <c r="I160">
        <v>255</v>
      </c>
    </row>
  </sheetData>
  <mergeCells count="6">
    <mergeCell ref="B1:B2"/>
    <mergeCell ref="C1:C2"/>
    <mergeCell ref="B20:B21"/>
    <mergeCell ref="C20:C21"/>
    <mergeCell ref="G1:I1"/>
    <mergeCell ref="G20:I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M54" sqref="M54"/>
    </sheetView>
  </sheetViews>
  <sheetFormatPr defaultRowHeight="15" x14ac:dyDescent="0.25"/>
  <cols>
    <col min="2" max="2" width="23.5703125" customWidth="1"/>
  </cols>
  <sheetData>
    <row r="1" spans="2:13" ht="15.75" thickBot="1" x14ac:dyDescent="0.3"/>
    <row r="2" spans="2:13" ht="15.75" thickBot="1" x14ac:dyDescent="0.3">
      <c r="B2" s="4" t="s">
        <v>2</v>
      </c>
    </row>
    <row r="3" spans="2:13" x14ac:dyDescent="0.25">
      <c r="B3" s="6" t="s">
        <v>7</v>
      </c>
      <c r="C3">
        <v>0</v>
      </c>
      <c r="D3">
        <v>64</v>
      </c>
      <c r="E3">
        <v>128</v>
      </c>
      <c r="F3">
        <v>192</v>
      </c>
      <c r="G3">
        <v>255</v>
      </c>
      <c r="I3">
        <v>0</v>
      </c>
      <c r="J3">
        <v>64</v>
      </c>
      <c r="K3">
        <v>128</v>
      </c>
      <c r="L3">
        <v>192</v>
      </c>
      <c r="M3">
        <v>255</v>
      </c>
    </row>
    <row r="4" spans="2:13" x14ac:dyDescent="0.25">
      <c r="B4" s="6" t="s">
        <v>8</v>
      </c>
      <c r="C4">
        <v>0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25">
      <c r="B5" s="6" t="s">
        <v>142</v>
      </c>
      <c r="C5">
        <v>64</v>
      </c>
      <c r="D5">
        <v>64</v>
      </c>
      <c r="E5">
        <v>64</v>
      </c>
      <c r="F5">
        <v>64</v>
      </c>
      <c r="G5">
        <v>64</v>
      </c>
      <c r="I5">
        <v>64</v>
      </c>
      <c r="J5">
        <v>64</v>
      </c>
      <c r="K5">
        <v>64</v>
      </c>
      <c r="L5">
        <v>64</v>
      </c>
      <c r="M5">
        <v>64</v>
      </c>
    </row>
    <row r="6" spans="2:13" x14ac:dyDescent="0.25">
      <c r="B6" s="6" t="s">
        <v>15</v>
      </c>
      <c r="C6">
        <v>128</v>
      </c>
      <c r="D6">
        <v>128</v>
      </c>
      <c r="E6">
        <v>128</v>
      </c>
      <c r="F6">
        <v>128</v>
      </c>
      <c r="G6">
        <v>128</v>
      </c>
      <c r="I6">
        <v>128</v>
      </c>
      <c r="J6">
        <v>128</v>
      </c>
      <c r="K6">
        <v>128</v>
      </c>
      <c r="L6">
        <v>128</v>
      </c>
      <c r="M6">
        <v>128</v>
      </c>
    </row>
    <row r="7" spans="2:13" x14ac:dyDescent="0.25">
      <c r="B7" s="6" t="s">
        <v>13</v>
      </c>
      <c r="C7">
        <v>192</v>
      </c>
      <c r="D7">
        <v>192</v>
      </c>
      <c r="E7">
        <v>192</v>
      </c>
      <c r="F7">
        <v>192</v>
      </c>
      <c r="G7">
        <v>192</v>
      </c>
      <c r="I7">
        <v>192</v>
      </c>
      <c r="J7">
        <v>192</v>
      </c>
      <c r="K7">
        <v>192</v>
      </c>
      <c r="L7">
        <v>192</v>
      </c>
      <c r="M7">
        <v>192</v>
      </c>
    </row>
    <row r="8" spans="2:13" x14ac:dyDescent="0.25">
      <c r="B8" s="6" t="s">
        <v>143</v>
      </c>
      <c r="C8">
        <v>256</v>
      </c>
      <c r="D8">
        <v>256</v>
      </c>
      <c r="E8">
        <v>256</v>
      </c>
      <c r="F8">
        <v>256</v>
      </c>
      <c r="G8">
        <v>256</v>
      </c>
      <c r="I8">
        <v>256</v>
      </c>
      <c r="J8">
        <v>256</v>
      </c>
      <c r="K8">
        <v>256</v>
      </c>
      <c r="L8">
        <v>256</v>
      </c>
      <c r="M8">
        <v>256</v>
      </c>
    </row>
    <row r="9" spans="2:13" x14ac:dyDescent="0.25">
      <c r="B9" s="5" t="s">
        <v>50</v>
      </c>
    </row>
    <row r="10" spans="2:13" x14ac:dyDescent="0.25">
      <c r="B10" s="6" t="s">
        <v>144</v>
      </c>
    </row>
    <row r="11" spans="2:13" x14ac:dyDescent="0.25">
      <c r="B11" s="6" t="s">
        <v>145</v>
      </c>
    </row>
    <row r="12" spans="2:13" x14ac:dyDescent="0.25">
      <c r="B12" s="6" t="s">
        <v>146</v>
      </c>
      <c r="I12" s="173" t="s">
        <v>9</v>
      </c>
      <c r="J12" s="173"/>
      <c r="K12" s="173"/>
      <c r="L12" s="173"/>
      <c r="M12" s="173"/>
    </row>
    <row r="13" spans="2:13" x14ac:dyDescent="0.25">
      <c r="B13" s="6" t="s">
        <v>147</v>
      </c>
      <c r="G13" t="s">
        <v>10</v>
      </c>
      <c r="H13" t="s">
        <v>38</v>
      </c>
      <c r="I13">
        <v>0</v>
      </c>
      <c r="J13">
        <v>64</v>
      </c>
      <c r="K13">
        <v>128</v>
      </c>
      <c r="L13">
        <v>192</v>
      </c>
      <c r="M13">
        <v>255</v>
      </c>
    </row>
    <row r="14" spans="2:13" x14ac:dyDescent="0.25">
      <c r="B14" s="6" t="s">
        <v>12</v>
      </c>
      <c r="G14">
        <v>256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2:13" x14ac:dyDescent="0.25">
      <c r="B15" s="6" t="s">
        <v>148</v>
      </c>
      <c r="G15">
        <v>192</v>
      </c>
      <c r="H15">
        <v>64</v>
      </c>
      <c r="I15">
        <v>64</v>
      </c>
      <c r="J15">
        <v>64</v>
      </c>
      <c r="K15">
        <v>64</v>
      </c>
      <c r="L15">
        <v>64</v>
      </c>
      <c r="M15">
        <v>64</v>
      </c>
    </row>
    <row r="16" spans="2:13" x14ac:dyDescent="0.25">
      <c r="B16" s="6" t="s">
        <v>14</v>
      </c>
      <c r="G16">
        <v>128</v>
      </c>
      <c r="H16">
        <v>128</v>
      </c>
      <c r="I16">
        <v>128</v>
      </c>
      <c r="J16">
        <v>128</v>
      </c>
      <c r="K16">
        <v>128</v>
      </c>
      <c r="L16">
        <v>128</v>
      </c>
      <c r="M16">
        <v>128</v>
      </c>
    </row>
    <row r="17" spans="2:13" x14ac:dyDescent="0.25">
      <c r="B17" s="6" t="s">
        <v>11</v>
      </c>
      <c r="G17">
        <v>64</v>
      </c>
      <c r="H17">
        <v>192</v>
      </c>
      <c r="I17">
        <v>192</v>
      </c>
      <c r="J17">
        <v>192</v>
      </c>
      <c r="K17">
        <v>192</v>
      </c>
      <c r="L17">
        <v>192</v>
      </c>
      <c r="M17">
        <v>192</v>
      </c>
    </row>
    <row r="18" spans="2:13" x14ac:dyDescent="0.25">
      <c r="B18" s="5" t="s">
        <v>129</v>
      </c>
      <c r="G18">
        <v>0</v>
      </c>
      <c r="H18">
        <v>256</v>
      </c>
      <c r="I18">
        <v>256</v>
      </c>
      <c r="J18">
        <v>256</v>
      </c>
      <c r="K18">
        <v>256</v>
      </c>
      <c r="L18">
        <v>256</v>
      </c>
      <c r="M18">
        <v>256</v>
      </c>
    </row>
    <row r="19" spans="2:13" x14ac:dyDescent="0.25">
      <c r="B19" s="5" t="s">
        <v>130</v>
      </c>
    </row>
    <row r="20" spans="2:13" x14ac:dyDescent="0.25">
      <c r="B20" s="5" t="s">
        <v>131</v>
      </c>
    </row>
    <row r="21" spans="2:13" x14ac:dyDescent="0.25">
      <c r="B21" s="5" t="s">
        <v>132</v>
      </c>
      <c r="G21" t="s">
        <v>9</v>
      </c>
      <c r="H21" t="s">
        <v>38</v>
      </c>
      <c r="I21">
        <v>0</v>
      </c>
      <c r="J21">
        <v>64</v>
      </c>
      <c r="K21">
        <v>128</v>
      </c>
      <c r="L21">
        <v>192</v>
      </c>
      <c r="M21">
        <v>255</v>
      </c>
    </row>
    <row r="22" spans="2:13" x14ac:dyDescent="0.25">
      <c r="G22">
        <v>256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2:13" x14ac:dyDescent="0.25">
      <c r="B23" s="6"/>
      <c r="G23">
        <v>192</v>
      </c>
      <c r="H23">
        <v>64</v>
      </c>
      <c r="I23">
        <v>64</v>
      </c>
      <c r="J23">
        <v>64</v>
      </c>
      <c r="K23">
        <v>64</v>
      </c>
      <c r="L23">
        <v>64</v>
      </c>
      <c r="M23">
        <v>64</v>
      </c>
    </row>
    <row r="24" spans="2:13" x14ac:dyDescent="0.25">
      <c r="G24">
        <v>128</v>
      </c>
      <c r="H24">
        <v>128</v>
      </c>
      <c r="I24">
        <v>128</v>
      </c>
      <c r="J24">
        <v>128</v>
      </c>
      <c r="K24">
        <v>128</v>
      </c>
      <c r="L24">
        <v>128</v>
      </c>
      <c r="M24">
        <v>128</v>
      </c>
    </row>
    <row r="25" spans="2:13" x14ac:dyDescent="0.25">
      <c r="G25">
        <v>64</v>
      </c>
      <c r="H25">
        <v>192</v>
      </c>
      <c r="I25">
        <v>192</v>
      </c>
      <c r="J25">
        <v>192</v>
      </c>
      <c r="K25">
        <v>192</v>
      </c>
      <c r="L25">
        <v>192</v>
      </c>
      <c r="M25">
        <v>192</v>
      </c>
    </row>
    <row r="26" spans="2:13" x14ac:dyDescent="0.25">
      <c r="G26">
        <v>0</v>
      </c>
      <c r="H26">
        <v>256</v>
      </c>
      <c r="I26">
        <v>256</v>
      </c>
      <c r="J26">
        <v>256</v>
      </c>
      <c r="K26">
        <v>256</v>
      </c>
      <c r="L26">
        <v>256</v>
      </c>
      <c r="M26">
        <v>256</v>
      </c>
    </row>
  </sheetData>
  <sortState ref="B3:B24">
    <sortCondition ref="B9"/>
  </sortState>
  <mergeCells count="1">
    <mergeCell ref="I12:M12"/>
  </mergeCells>
  <conditionalFormatting sqref="C4:C8 G19:G20">
    <cfRule type="colorScale" priority="22">
      <colorScale>
        <cfvo type="num" val="0"/>
        <cfvo type="num" val="255"/>
        <color rgb="FF000000"/>
        <color rgb="FFFF0000"/>
      </colorScale>
    </cfRule>
  </conditionalFormatting>
  <conditionalFormatting sqref="D4:D8">
    <cfRule type="colorScale" priority="19">
      <colorScale>
        <cfvo type="num" val="0"/>
        <cfvo type="num" val="256"/>
        <color rgb="FF004000"/>
        <color rgb="FFFF4000"/>
      </colorScale>
    </cfRule>
  </conditionalFormatting>
  <conditionalFormatting sqref="E4:E8">
    <cfRule type="colorScale" priority="18">
      <colorScale>
        <cfvo type="num" val="0"/>
        <cfvo type="num" val="256"/>
        <color rgb="FF008000"/>
        <color rgb="FFFF8000"/>
      </colorScale>
    </cfRule>
  </conditionalFormatting>
  <conditionalFormatting sqref="F4:F8">
    <cfRule type="colorScale" priority="17">
      <colorScale>
        <cfvo type="num" val="0"/>
        <cfvo type="num" val="256"/>
        <color rgb="FF00C000"/>
        <color rgb="FFFFC000"/>
      </colorScale>
    </cfRule>
  </conditionalFormatting>
  <conditionalFormatting sqref="G4:G8">
    <cfRule type="colorScale" priority="16">
      <colorScale>
        <cfvo type="num" val="0"/>
        <cfvo type="num" val="256"/>
        <color rgb="FF00FF00"/>
        <color rgb="FFFFFF00"/>
      </colorScale>
    </cfRule>
  </conditionalFormatting>
  <conditionalFormatting sqref="I4:I8">
    <cfRule type="colorScale" priority="15">
      <colorScale>
        <cfvo type="num" val="0"/>
        <cfvo type="num" val="255"/>
        <color rgb="FF000000"/>
        <color rgb="FFFF0000"/>
      </colorScale>
    </cfRule>
  </conditionalFormatting>
  <conditionalFormatting sqref="J4:J8">
    <cfRule type="colorScale" priority="14">
      <colorScale>
        <cfvo type="num" val="0"/>
        <cfvo type="num" val="256"/>
        <color rgb="FF000040"/>
        <color rgb="FFFF0040"/>
      </colorScale>
    </cfRule>
  </conditionalFormatting>
  <conditionalFormatting sqref="K4:K8">
    <cfRule type="colorScale" priority="13">
      <colorScale>
        <cfvo type="num" val="0"/>
        <cfvo type="num" val="256"/>
        <color rgb="FF000080"/>
        <color rgb="FFFF0080"/>
      </colorScale>
    </cfRule>
  </conditionalFormatting>
  <conditionalFormatting sqref="L4:L8">
    <cfRule type="colorScale" priority="12">
      <colorScale>
        <cfvo type="num" val="0"/>
        <cfvo type="num" val="256"/>
        <color rgb="FF0000C0"/>
        <color rgb="FFFF00C0"/>
      </colorScale>
    </cfRule>
  </conditionalFormatting>
  <conditionalFormatting sqref="M4:M8">
    <cfRule type="colorScale" priority="11">
      <colorScale>
        <cfvo type="num" val="0"/>
        <cfvo type="num" val="256"/>
        <color rgb="FF0000FF"/>
        <color rgb="FFFF00FF"/>
      </colorScale>
    </cfRule>
  </conditionalFormatting>
  <conditionalFormatting sqref="I14:I18">
    <cfRule type="colorScale" priority="10">
      <colorScale>
        <cfvo type="num" val="0"/>
        <cfvo type="num" val="255"/>
        <color rgb="FF0000FF"/>
        <color rgb="FFFF0000"/>
      </colorScale>
    </cfRule>
  </conditionalFormatting>
  <conditionalFormatting sqref="J14:J18">
    <cfRule type="colorScale" priority="9">
      <colorScale>
        <cfvo type="num" val="0"/>
        <cfvo type="num" val="256"/>
        <color rgb="FF0040FF"/>
        <color rgb="FFFF4000"/>
      </colorScale>
    </cfRule>
  </conditionalFormatting>
  <conditionalFormatting sqref="K14:K18">
    <cfRule type="colorScale" priority="8">
      <colorScale>
        <cfvo type="num" val="0"/>
        <cfvo type="num" val="256"/>
        <color rgb="FF0080FF"/>
        <color rgb="FFFF8000"/>
      </colorScale>
    </cfRule>
  </conditionalFormatting>
  <conditionalFormatting sqref="L14:L18">
    <cfRule type="colorScale" priority="7">
      <colorScale>
        <cfvo type="num" val="0"/>
        <cfvo type="num" val="256"/>
        <color rgb="FF00C0FF"/>
        <color rgb="FFFFC000"/>
      </colorScale>
    </cfRule>
  </conditionalFormatting>
  <conditionalFormatting sqref="M14:M18">
    <cfRule type="colorScale" priority="6">
      <colorScale>
        <cfvo type="num" val="0"/>
        <cfvo type="num" val="255"/>
        <color rgb="FF00FFFF"/>
        <color rgb="FFFFFF00"/>
      </colorScale>
    </cfRule>
  </conditionalFormatting>
  <conditionalFormatting sqref="I22:I26">
    <cfRule type="colorScale" priority="5">
      <colorScale>
        <cfvo type="num" val="0"/>
        <cfvo type="num" val="255"/>
        <color rgb="FF00FF00"/>
        <color rgb="FFFF0000"/>
      </colorScale>
    </cfRule>
  </conditionalFormatting>
  <conditionalFormatting sqref="J22:J26">
    <cfRule type="colorScale" priority="4">
      <colorScale>
        <cfvo type="num" val="0"/>
        <cfvo type="num" val="256"/>
        <color rgb="FF00FF40"/>
        <color rgb="FFFF0040"/>
      </colorScale>
    </cfRule>
  </conditionalFormatting>
  <conditionalFormatting sqref="K22:K26">
    <cfRule type="colorScale" priority="3">
      <colorScale>
        <cfvo type="num" val="0"/>
        <cfvo type="num" val="256"/>
        <color rgb="FF00FF80"/>
        <color rgb="FFFF0080"/>
      </colorScale>
    </cfRule>
  </conditionalFormatting>
  <conditionalFormatting sqref="L22:L26">
    <cfRule type="colorScale" priority="2">
      <colorScale>
        <cfvo type="num" val="0"/>
        <cfvo type="num" val="256"/>
        <color rgb="FF00FFC0"/>
        <color rgb="FFFF00FF"/>
      </colorScale>
    </cfRule>
  </conditionalFormatting>
  <conditionalFormatting sqref="M22:M26">
    <cfRule type="colorScale" priority="1">
      <colorScale>
        <cfvo type="num" val="0"/>
        <cfvo type="num" val="255"/>
        <color rgb="FF00FFFF"/>
        <color rgb="FFFF00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52"/>
  <sheetViews>
    <sheetView workbookViewId="0">
      <pane ySplit="1" topLeftCell="A2" activePane="bottomLeft" state="frozen"/>
      <selection pane="bottomLeft" activeCell="D82" sqref="D82"/>
    </sheetView>
  </sheetViews>
  <sheetFormatPr defaultRowHeight="15" x14ac:dyDescent="0.25"/>
  <cols>
    <col min="1" max="1" width="5.85546875" customWidth="1"/>
    <col min="3" max="3" width="25" customWidth="1"/>
    <col min="7" max="7" width="10.5703125" customWidth="1"/>
    <col min="8" max="8" width="10.85546875" customWidth="1"/>
    <col min="9" max="9" width="11.28515625" customWidth="1"/>
    <col min="10" max="11" width="7.7109375" customWidth="1"/>
    <col min="12" max="12" width="10.5703125" customWidth="1"/>
    <col min="13" max="13" width="10.85546875" customWidth="1"/>
    <col min="14" max="16" width="11.28515625" customWidth="1"/>
    <col min="17" max="17" width="10.5703125" customWidth="1"/>
    <col min="18" max="18" width="10.85546875" customWidth="1"/>
    <col min="19" max="19" width="11.28515625" customWidth="1"/>
    <col min="20" max="20" width="16.28515625" customWidth="1"/>
    <col min="21" max="21" width="19.140625" customWidth="1"/>
    <col min="22" max="22" width="18.7109375" style="6" customWidth="1"/>
  </cols>
  <sheetData>
    <row r="1" spans="1:32" ht="45.75" thickBot="1" x14ac:dyDescent="0.3">
      <c r="A1" s="156" t="s">
        <v>505</v>
      </c>
      <c r="B1" s="156" t="s">
        <v>149</v>
      </c>
      <c r="C1" s="156" t="s">
        <v>192</v>
      </c>
      <c r="D1" s="152" t="s">
        <v>501</v>
      </c>
      <c r="E1" s="153" t="s">
        <v>9</v>
      </c>
      <c r="F1" s="154" t="s">
        <v>10</v>
      </c>
      <c r="G1" s="165" t="s">
        <v>516</v>
      </c>
      <c r="H1" s="166" t="s">
        <v>517</v>
      </c>
      <c r="I1" s="167" t="s">
        <v>518</v>
      </c>
      <c r="J1" s="149" t="s">
        <v>508</v>
      </c>
      <c r="K1" s="157" t="s">
        <v>525</v>
      </c>
      <c r="L1" s="165" t="s">
        <v>521</v>
      </c>
      <c r="M1" s="166" t="s">
        <v>522</v>
      </c>
      <c r="N1" s="167" t="s">
        <v>523</v>
      </c>
      <c r="O1" s="149" t="s">
        <v>524</v>
      </c>
      <c r="P1" s="149" t="s">
        <v>519</v>
      </c>
      <c r="Q1" s="165" t="s">
        <v>513</v>
      </c>
      <c r="R1" s="166" t="s">
        <v>514</v>
      </c>
      <c r="S1" s="167" t="s">
        <v>515</v>
      </c>
      <c r="T1" s="149" t="s">
        <v>520</v>
      </c>
      <c r="U1" s="26" t="s">
        <v>503</v>
      </c>
      <c r="V1" s="149" t="s">
        <v>504</v>
      </c>
    </row>
    <row r="2" spans="1:32" ht="15.75" hidden="1" thickBot="1" x14ac:dyDescent="0.3">
      <c r="A2" t="s">
        <v>506</v>
      </c>
      <c r="B2" s="9"/>
      <c r="C2" s="10" t="s">
        <v>7</v>
      </c>
      <c r="D2">
        <v>0</v>
      </c>
      <c r="E2">
        <v>0</v>
      </c>
      <c r="F2">
        <v>0</v>
      </c>
      <c r="G2" s="168">
        <v>0</v>
      </c>
      <c r="H2" s="168">
        <v>0</v>
      </c>
      <c r="I2" s="168">
        <v>0</v>
      </c>
      <c r="J2">
        <f t="shared" ref="J2:J33" si="0">D2+E2+F2</f>
        <v>0</v>
      </c>
      <c r="K2">
        <f t="shared" ref="K2:K33" si="1">J2-D2</f>
        <v>0</v>
      </c>
      <c r="L2" s="168">
        <f t="shared" ref="L2:L33" si="2">IF( (D2+E2)=0,0,(D2-E2)/(D2+E2))</f>
        <v>0</v>
      </c>
      <c r="M2" s="168">
        <f t="shared" ref="M2:M33" si="3">IF( (E2+F2)=0,0,(E2-F2)/(E2+F2))</f>
        <v>0</v>
      </c>
      <c r="N2" s="168">
        <f t="shared" ref="N2:N33" si="4">IF( (F2+D2)=0,0,(F2-D2)/(F2+D2))</f>
        <v>0</v>
      </c>
      <c r="O2" s="168">
        <f t="shared" ref="O2:O33" si="5">MIN(L2,-N2)</f>
        <v>0</v>
      </c>
      <c r="P2" s="169">
        <f>IF(AND(D2=E2,E2=F2),0,MATCH(MAX(L2,M2,N2),L2:N2,0))</f>
        <v>0</v>
      </c>
      <c r="Q2">
        <v>0</v>
      </c>
      <c r="R2">
        <v>0</v>
      </c>
      <c r="S2">
        <v>0</v>
      </c>
      <c r="T2" s="170">
        <f t="shared" ref="T2:T33" si="6">MAX(Q2:S2)</f>
        <v>0</v>
      </c>
      <c r="U2" s="10" t="s">
        <v>155</v>
      </c>
      <c r="V2" s="151" t="s">
        <v>156</v>
      </c>
    </row>
    <row r="3" spans="1:32" ht="15.75" hidden="1" thickBot="1" x14ac:dyDescent="0.3">
      <c r="A3" t="s">
        <v>507</v>
      </c>
      <c r="B3" s="53"/>
      <c r="C3" s="10" t="s">
        <v>269</v>
      </c>
      <c r="D3">
        <v>0</v>
      </c>
      <c r="E3">
        <v>100</v>
      </c>
      <c r="F3">
        <v>0</v>
      </c>
      <c r="G3" s="168">
        <f t="shared" ref="G3:G34" si="7">D3/$J3</f>
        <v>0</v>
      </c>
      <c r="H3" s="168">
        <f t="shared" ref="H3:H34" si="8">E3/$J3</f>
        <v>1</v>
      </c>
      <c r="I3" s="168">
        <f t="shared" ref="I3:I34" si="9">F3/$J3</f>
        <v>0</v>
      </c>
      <c r="J3">
        <f t="shared" si="0"/>
        <v>100</v>
      </c>
      <c r="K3">
        <f t="shared" si="1"/>
        <v>100</v>
      </c>
      <c r="L3" s="168">
        <f t="shared" si="2"/>
        <v>-1</v>
      </c>
      <c r="M3" s="168">
        <f t="shared" si="3"/>
        <v>1</v>
      </c>
      <c r="N3" s="168">
        <f t="shared" si="4"/>
        <v>0</v>
      </c>
      <c r="O3" s="168">
        <f t="shared" si="5"/>
        <v>-1</v>
      </c>
      <c r="P3" s="169">
        <f t="shared" ref="P3:P34" si="10">IF(AND(D3=E3,E3=F3),0,MATCH(MAX(L3:N3),L3:N3,0))</f>
        <v>2</v>
      </c>
      <c r="Q3" s="169">
        <f t="shared" ref="Q3:Q34" si="11">ABS(D3-D2)</f>
        <v>0</v>
      </c>
      <c r="R3" s="169">
        <f t="shared" ref="R3:R34" si="12">ABS(E3-E2)</f>
        <v>100</v>
      </c>
      <c r="S3" s="169">
        <f t="shared" ref="S3:S34" si="13">ABS(F3-F2)</f>
        <v>0</v>
      </c>
      <c r="T3" s="170">
        <f t="shared" si="6"/>
        <v>100</v>
      </c>
      <c r="U3" s="10" t="s">
        <v>270</v>
      </c>
      <c r="V3" s="151" t="s">
        <v>271</v>
      </c>
      <c r="Z3" s="160" t="s">
        <v>509</v>
      </c>
      <c r="AA3" s="160" t="s">
        <v>511</v>
      </c>
      <c r="AB3" s="160"/>
      <c r="AC3" s="160" t="s">
        <v>512</v>
      </c>
      <c r="AD3" s="160" t="s">
        <v>509</v>
      </c>
      <c r="AE3" s="160" t="s">
        <v>511</v>
      </c>
      <c r="AF3" s="160" t="s">
        <v>512</v>
      </c>
    </row>
    <row r="4" spans="1:32" ht="15.75" hidden="1" thickBot="1" x14ac:dyDescent="0.3">
      <c r="A4" t="s">
        <v>507</v>
      </c>
      <c r="B4" s="144"/>
      <c r="C4" s="10" t="s">
        <v>488</v>
      </c>
      <c r="D4">
        <v>105</v>
      </c>
      <c r="E4">
        <v>105</v>
      </c>
      <c r="F4">
        <v>105</v>
      </c>
      <c r="G4" s="168">
        <f t="shared" si="7"/>
        <v>0.33333333333333331</v>
      </c>
      <c r="H4" s="168">
        <f t="shared" si="8"/>
        <v>0.33333333333333331</v>
      </c>
      <c r="I4" s="168">
        <f t="shared" si="9"/>
        <v>0.33333333333333331</v>
      </c>
      <c r="J4">
        <f t="shared" si="0"/>
        <v>315</v>
      </c>
      <c r="K4">
        <f t="shared" si="1"/>
        <v>210</v>
      </c>
      <c r="L4" s="168">
        <f t="shared" si="2"/>
        <v>0</v>
      </c>
      <c r="M4" s="168">
        <f t="shared" si="3"/>
        <v>0</v>
      </c>
      <c r="N4" s="168">
        <f t="shared" si="4"/>
        <v>0</v>
      </c>
      <c r="O4" s="168">
        <f t="shared" si="5"/>
        <v>0</v>
      </c>
      <c r="P4" s="169">
        <f t="shared" si="10"/>
        <v>0</v>
      </c>
      <c r="Q4" s="169">
        <f t="shared" si="11"/>
        <v>105</v>
      </c>
      <c r="R4" s="169">
        <f t="shared" si="12"/>
        <v>5</v>
      </c>
      <c r="S4" s="169">
        <f t="shared" si="13"/>
        <v>105</v>
      </c>
      <c r="T4" s="170">
        <f t="shared" si="6"/>
        <v>105</v>
      </c>
      <c r="U4" s="10" t="s">
        <v>489</v>
      </c>
      <c r="V4" s="151">
        <v>-105105105</v>
      </c>
      <c r="X4">
        <v>0</v>
      </c>
      <c r="Z4" s="161">
        <v>0</v>
      </c>
      <c r="AA4" s="158">
        <v>1</v>
      </c>
      <c r="AB4" s="158">
        <f>AA4</f>
        <v>1</v>
      </c>
      <c r="AC4" s="163">
        <v>7.246376811594203E-3</v>
      </c>
      <c r="AD4" s="161">
        <v>50</v>
      </c>
      <c r="AE4" s="158">
        <v>26</v>
      </c>
      <c r="AF4" s="163">
        <v>0.18840579710144928</v>
      </c>
    </row>
    <row r="5" spans="1:32" ht="15.75" hidden="1" thickBot="1" x14ac:dyDescent="0.3">
      <c r="A5" t="s">
        <v>506</v>
      </c>
      <c r="B5" s="25"/>
      <c r="C5" s="10" t="s">
        <v>189</v>
      </c>
      <c r="D5">
        <v>0</v>
      </c>
      <c r="E5">
        <v>0</v>
      </c>
      <c r="F5">
        <v>128</v>
      </c>
      <c r="G5" s="168">
        <f t="shared" si="7"/>
        <v>0</v>
      </c>
      <c r="H5" s="168">
        <f t="shared" si="8"/>
        <v>0</v>
      </c>
      <c r="I5" s="168">
        <f t="shared" si="9"/>
        <v>1</v>
      </c>
      <c r="J5">
        <f t="shared" si="0"/>
        <v>128</v>
      </c>
      <c r="K5">
        <f t="shared" si="1"/>
        <v>128</v>
      </c>
      <c r="L5" s="168">
        <f t="shared" si="2"/>
        <v>0</v>
      </c>
      <c r="M5" s="168">
        <f t="shared" si="3"/>
        <v>-1</v>
      </c>
      <c r="N5" s="168">
        <f t="shared" si="4"/>
        <v>1</v>
      </c>
      <c r="O5" s="168">
        <f t="shared" si="5"/>
        <v>-1</v>
      </c>
      <c r="P5" s="169">
        <f t="shared" si="10"/>
        <v>3</v>
      </c>
      <c r="Q5" s="169">
        <f t="shared" si="11"/>
        <v>105</v>
      </c>
      <c r="R5" s="169">
        <f t="shared" si="12"/>
        <v>105</v>
      </c>
      <c r="S5" s="169">
        <f t="shared" si="13"/>
        <v>23</v>
      </c>
      <c r="T5" s="170">
        <f t="shared" si="6"/>
        <v>105</v>
      </c>
      <c r="U5" s="10" t="s">
        <v>190</v>
      </c>
      <c r="V5" s="151" t="s">
        <v>191</v>
      </c>
      <c r="X5">
        <v>50</v>
      </c>
      <c r="Z5" s="161">
        <v>50</v>
      </c>
      <c r="AA5" s="158">
        <v>26</v>
      </c>
      <c r="AB5" s="158">
        <f>AB4+AA5</f>
        <v>27</v>
      </c>
      <c r="AC5" s="163">
        <v>0.19565217391304349</v>
      </c>
      <c r="AD5" s="161">
        <v>100</v>
      </c>
      <c r="AE5" s="158">
        <v>24</v>
      </c>
      <c r="AF5" s="163">
        <v>0.36231884057971014</v>
      </c>
    </row>
    <row r="6" spans="1:32" ht="15.75" hidden="1" thickBot="1" x14ac:dyDescent="0.3">
      <c r="A6" t="s">
        <v>506</v>
      </c>
      <c r="B6" s="22"/>
      <c r="C6" s="10" t="s">
        <v>9</v>
      </c>
      <c r="D6">
        <v>0</v>
      </c>
      <c r="E6">
        <v>128</v>
      </c>
      <c r="F6">
        <v>0</v>
      </c>
      <c r="G6" s="168">
        <f t="shared" si="7"/>
        <v>0</v>
      </c>
      <c r="H6" s="168">
        <f t="shared" si="8"/>
        <v>1</v>
      </c>
      <c r="I6" s="168">
        <f t="shared" si="9"/>
        <v>0</v>
      </c>
      <c r="J6">
        <f t="shared" si="0"/>
        <v>128</v>
      </c>
      <c r="K6">
        <f t="shared" si="1"/>
        <v>128</v>
      </c>
      <c r="L6" s="168">
        <f t="shared" si="2"/>
        <v>-1</v>
      </c>
      <c r="M6" s="168">
        <f t="shared" si="3"/>
        <v>1</v>
      </c>
      <c r="N6" s="168">
        <f t="shared" si="4"/>
        <v>0</v>
      </c>
      <c r="O6" s="168">
        <f t="shared" si="5"/>
        <v>-1</v>
      </c>
      <c r="P6" s="169">
        <f t="shared" si="10"/>
        <v>2</v>
      </c>
      <c r="Q6" s="169">
        <f t="shared" si="11"/>
        <v>0</v>
      </c>
      <c r="R6" s="169">
        <f t="shared" si="12"/>
        <v>128</v>
      </c>
      <c r="S6" s="169">
        <f t="shared" si="13"/>
        <v>128</v>
      </c>
      <c r="T6" s="170">
        <f t="shared" si="6"/>
        <v>128</v>
      </c>
      <c r="U6" s="10" t="s">
        <v>182</v>
      </c>
      <c r="V6" s="151" t="s">
        <v>183</v>
      </c>
      <c r="X6">
        <v>100</v>
      </c>
      <c r="Z6" s="161">
        <v>100</v>
      </c>
      <c r="AA6" s="158">
        <v>24</v>
      </c>
      <c r="AB6" s="158">
        <f t="shared" ref="AB6:AB15" si="14">AB5+AA6</f>
        <v>51</v>
      </c>
      <c r="AC6" s="163">
        <v>0.36956521739130432</v>
      </c>
      <c r="AD6" s="161">
        <v>300</v>
      </c>
      <c r="AE6" s="158">
        <v>21</v>
      </c>
      <c r="AF6" s="163">
        <v>0.51449275362318836</v>
      </c>
    </row>
    <row r="7" spans="1:32" ht="15.75" hidden="1" thickBot="1" x14ac:dyDescent="0.3">
      <c r="A7" t="s">
        <v>506</v>
      </c>
      <c r="B7" s="19"/>
      <c r="C7" s="10" t="s">
        <v>175</v>
      </c>
      <c r="D7">
        <v>128</v>
      </c>
      <c r="E7">
        <v>128</v>
      </c>
      <c r="F7">
        <v>128</v>
      </c>
      <c r="G7" s="168">
        <f t="shared" si="7"/>
        <v>0.33333333333333331</v>
      </c>
      <c r="H7" s="168">
        <f t="shared" si="8"/>
        <v>0.33333333333333331</v>
      </c>
      <c r="I7" s="168">
        <f t="shared" si="9"/>
        <v>0.33333333333333331</v>
      </c>
      <c r="J7">
        <f t="shared" si="0"/>
        <v>384</v>
      </c>
      <c r="K7">
        <f t="shared" si="1"/>
        <v>256</v>
      </c>
      <c r="L7" s="168">
        <f t="shared" si="2"/>
        <v>0</v>
      </c>
      <c r="M7" s="168">
        <f t="shared" si="3"/>
        <v>0</v>
      </c>
      <c r="N7" s="168">
        <f t="shared" si="4"/>
        <v>0</v>
      </c>
      <c r="O7" s="168">
        <f t="shared" si="5"/>
        <v>0</v>
      </c>
      <c r="P7" s="169">
        <f t="shared" si="10"/>
        <v>0</v>
      </c>
      <c r="Q7" s="169">
        <f t="shared" si="11"/>
        <v>128</v>
      </c>
      <c r="R7" s="169">
        <f t="shared" si="12"/>
        <v>0</v>
      </c>
      <c r="S7" s="169">
        <f t="shared" si="13"/>
        <v>128</v>
      </c>
      <c r="T7" s="170">
        <f t="shared" si="6"/>
        <v>128</v>
      </c>
      <c r="U7" s="10" t="s">
        <v>176</v>
      </c>
      <c r="V7" s="151">
        <v>-128128128</v>
      </c>
      <c r="X7">
        <v>150</v>
      </c>
      <c r="Z7" s="161">
        <v>150</v>
      </c>
      <c r="AA7" s="158">
        <v>18</v>
      </c>
      <c r="AB7" s="158">
        <f t="shared" si="14"/>
        <v>69</v>
      </c>
      <c r="AC7" s="163">
        <v>0.5</v>
      </c>
      <c r="AD7" s="161">
        <v>150</v>
      </c>
      <c r="AE7" s="158">
        <v>18</v>
      </c>
      <c r="AF7" s="163">
        <v>0.64492753623188404</v>
      </c>
    </row>
    <row r="8" spans="1:32" ht="15.75" hidden="1" thickBot="1" x14ac:dyDescent="0.3">
      <c r="A8" t="s">
        <v>507</v>
      </c>
      <c r="B8" s="83"/>
      <c r="C8" s="10" t="s">
        <v>346</v>
      </c>
      <c r="D8">
        <v>0</v>
      </c>
      <c r="E8">
        <v>0</v>
      </c>
      <c r="F8">
        <v>139</v>
      </c>
      <c r="G8" s="168">
        <f t="shared" si="7"/>
        <v>0</v>
      </c>
      <c r="H8" s="168">
        <f t="shared" si="8"/>
        <v>0</v>
      </c>
      <c r="I8" s="168">
        <f t="shared" si="9"/>
        <v>1</v>
      </c>
      <c r="J8">
        <f t="shared" si="0"/>
        <v>139</v>
      </c>
      <c r="K8">
        <f t="shared" si="1"/>
        <v>139</v>
      </c>
      <c r="L8" s="168">
        <f t="shared" si="2"/>
        <v>0</v>
      </c>
      <c r="M8" s="168">
        <f t="shared" si="3"/>
        <v>-1</v>
      </c>
      <c r="N8" s="168">
        <f t="shared" si="4"/>
        <v>1</v>
      </c>
      <c r="O8" s="168">
        <f t="shared" si="5"/>
        <v>-1</v>
      </c>
      <c r="P8" s="169">
        <f t="shared" si="10"/>
        <v>3</v>
      </c>
      <c r="Q8" s="169">
        <f t="shared" si="11"/>
        <v>128</v>
      </c>
      <c r="R8" s="169">
        <f t="shared" si="12"/>
        <v>128</v>
      </c>
      <c r="S8" s="169">
        <f t="shared" si="13"/>
        <v>11</v>
      </c>
      <c r="T8" s="170">
        <f t="shared" si="6"/>
        <v>128</v>
      </c>
      <c r="U8" s="10" t="s">
        <v>347</v>
      </c>
      <c r="V8" s="151" t="s">
        <v>348</v>
      </c>
      <c r="X8">
        <v>200</v>
      </c>
      <c r="Z8" s="161">
        <v>200</v>
      </c>
      <c r="AA8" s="158">
        <v>16</v>
      </c>
      <c r="AB8" s="158">
        <f t="shared" si="14"/>
        <v>85</v>
      </c>
      <c r="AC8" s="163">
        <v>0.61594202898550721</v>
      </c>
      <c r="AD8" s="161">
        <v>200</v>
      </c>
      <c r="AE8" s="158">
        <v>16</v>
      </c>
      <c r="AF8" s="163">
        <v>0.76086956521739135</v>
      </c>
    </row>
    <row r="9" spans="1:32" ht="15.75" hidden="1" thickBot="1" x14ac:dyDescent="0.3">
      <c r="A9" t="s">
        <v>507</v>
      </c>
      <c r="B9" s="82"/>
      <c r="C9" s="10" t="s">
        <v>342</v>
      </c>
      <c r="D9">
        <v>25</v>
      </c>
      <c r="E9">
        <v>25</v>
      </c>
      <c r="F9">
        <v>112</v>
      </c>
      <c r="G9" s="168">
        <f t="shared" si="7"/>
        <v>0.15432098765432098</v>
      </c>
      <c r="H9" s="168">
        <f t="shared" si="8"/>
        <v>0.15432098765432098</v>
      </c>
      <c r="I9" s="168">
        <f t="shared" si="9"/>
        <v>0.69135802469135799</v>
      </c>
      <c r="J9">
        <f t="shared" si="0"/>
        <v>162</v>
      </c>
      <c r="K9">
        <f t="shared" si="1"/>
        <v>137</v>
      </c>
      <c r="L9" s="168">
        <f t="shared" si="2"/>
        <v>0</v>
      </c>
      <c r="M9" s="168">
        <f t="shared" si="3"/>
        <v>-0.63503649635036497</v>
      </c>
      <c r="N9" s="168">
        <f t="shared" si="4"/>
        <v>0.63503649635036497</v>
      </c>
      <c r="O9" s="168">
        <f t="shared" si="5"/>
        <v>-0.63503649635036497</v>
      </c>
      <c r="P9" s="169">
        <f t="shared" si="10"/>
        <v>3</v>
      </c>
      <c r="Q9" s="169">
        <f t="shared" si="11"/>
        <v>25</v>
      </c>
      <c r="R9" s="169">
        <f t="shared" si="12"/>
        <v>25</v>
      </c>
      <c r="S9" s="169">
        <f t="shared" si="13"/>
        <v>27</v>
      </c>
      <c r="T9" s="170">
        <f t="shared" si="6"/>
        <v>27</v>
      </c>
      <c r="U9" s="10" t="s">
        <v>343</v>
      </c>
      <c r="V9" s="151" t="s">
        <v>344</v>
      </c>
      <c r="X9">
        <v>250</v>
      </c>
      <c r="Z9" s="161">
        <v>250</v>
      </c>
      <c r="AA9" s="158">
        <v>9</v>
      </c>
      <c r="AB9" s="158">
        <f t="shared" si="14"/>
        <v>94</v>
      </c>
      <c r="AC9" s="163">
        <v>0.6811594202898551</v>
      </c>
      <c r="AD9" s="161">
        <v>250</v>
      </c>
      <c r="AE9" s="158">
        <v>9</v>
      </c>
      <c r="AF9" s="163">
        <v>0.82608695652173914</v>
      </c>
    </row>
    <row r="10" spans="1:32" ht="15.75" hidden="1" thickBot="1" x14ac:dyDescent="0.3">
      <c r="A10" t="s">
        <v>507</v>
      </c>
      <c r="B10" s="145"/>
      <c r="C10" s="10" t="s">
        <v>491</v>
      </c>
      <c r="D10">
        <v>169</v>
      </c>
      <c r="E10">
        <v>169</v>
      </c>
      <c r="F10">
        <v>169</v>
      </c>
      <c r="G10" s="168">
        <f t="shared" si="7"/>
        <v>0.33333333333333331</v>
      </c>
      <c r="H10" s="168">
        <f t="shared" si="8"/>
        <v>0.33333333333333331</v>
      </c>
      <c r="I10" s="168">
        <f t="shared" si="9"/>
        <v>0.33333333333333331</v>
      </c>
      <c r="J10">
        <f t="shared" si="0"/>
        <v>507</v>
      </c>
      <c r="K10">
        <f t="shared" si="1"/>
        <v>338</v>
      </c>
      <c r="L10" s="168">
        <f t="shared" si="2"/>
        <v>0</v>
      </c>
      <c r="M10" s="168">
        <f t="shared" si="3"/>
        <v>0</v>
      </c>
      <c r="N10" s="168">
        <f t="shared" si="4"/>
        <v>0</v>
      </c>
      <c r="O10" s="168">
        <f t="shared" si="5"/>
        <v>0</v>
      </c>
      <c r="P10" s="169">
        <f t="shared" si="10"/>
        <v>0</v>
      </c>
      <c r="Q10" s="169">
        <f t="shared" si="11"/>
        <v>144</v>
      </c>
      <c r="R10" s="169">
        <f t="shared" si="12"/>
        <v>144</v>
      </c>
      <c r="S10" s="169">
        <f t="shared" si="13"/>
        <v>57</v>
      </c>
      <c r="T10" s="170">
        <f t="shared" si="6"/>
        <v>144</v>
      </c>
      <c r="U10" s="10" t="s">
        <v>492</v>
      </c>
      <c r="V10" s="151">
        <v>-169169169</v>
      </c>
      <c r="X10">
        <v>300</v>
      </c>
      <c r="Z10" s="161">
        <v>300</v>
      </c>
      <c r="AA10" s="158">
        <v>21</v>
      </c>
      <c r="AB10" s="158">
        <f t="shared" si="14"/>
        <v>115</v>
      </c>
      <c r="AC10" s="163">
        <v>0.83333333333333337</v>
      </c>
      <c r="AD10" s="161">
        <v>450</v>
      </c>
      <c r="AE10" s="158">
        <v>6</v>
      </c>
      <c r="AF10" s="163">
        <v>0.86956521739130432</v>
      </c>
    </row>
    <row r="11" spans="1:32" ht="15.75" hidden="1" thickBot="1" x14ac:dyDescent="0.3">
      <c r="B11" s="87"/>
      <c r="C11" s="10" t="s">
        <v>358</v>
      </c>
      <c r="D11">
        <v>75</v>
      </c>
      <c r="E11">
        <v>0</v>
      </c>
      <c r="F11">
        <v>130</v>
      </c>
      <c r="G11" s="168">
        <f t="shared" si="7"/>
        <v>0.36585365853658536</v>
      </c>
      <c r="H11" s="168">
        <f t="shared" si="8"/>
        <v>0</v>
      </c>
      <c r="I11" s="168">
        <f t="shared" si="9"/>
        <v>0.63414634146341464</v>
      </c>
      <c r="J11">
        <f t="shared" si="0"/>
        <v>205</v>
      </c>
      <c r="K11">
        <f t="shared" si="1"/>
        <v>130</v>
      </c>
      <c r="L11" s="168">
        <f t="shared" si="2"/>
        <v>1</v>
      </c>
      <c r="M11" s="168">
        <f t="shared" si="3"/>
        <v>-1</v>
      </c>
      <c r="N11" s="168">
        <f t="shared" si="4"/>
        <v>0.26829268292682928</v>
      </c>
      <c r="O11" s="168">
        <f t="shared" si="5"/>
        <v>-0.26829268292682928</v>
      </c>
      <c r="P11" s="169">
        <f t="shared" si="10"/>
        <v>1</v>
      </c>
      <c r="Q11" s="169">
        <f t="shared" si="11"/>
        <v>94</v>
      </c>
      <c r="R11" s="169">
        <f t="shared" si="12"/>
        <v>169</v>
      </c>
      <c r="S11" s="169">
        <f t="shared" si="13"/>
        <v>39</v>
      </c>
      <c r="T11" s="170">
        <f t="shared" si="6"/>
        <v>169</v>
      </c>
      <c r="U11" s="10" t="s">
        <v>359</v>
      </c>
      <c r="V11" s="151" t="s">
        <v>360</v>
      </c>
      <c r="X11">
        <v>350</v>
      </c>
      <c r="Z11" s="161">
        <v>350</v>
      </c>
      <c r="AA11" s="158">
        <v>5</v>
      </c>
      <c r="AB11" s="158">
        <f t="shared" si="14"/>
        <v>120</v>
      </c>
      <c r="AC11" s="163">
        <v>0.86956521739130432</v>
      </c>
      <c r="AD11" s="161">
        <v>350</v>
      </c>
      <c r="AE11" s="158">
        <v>5</v>
      </c>
      <c r="AF11" s="163">
        <v>0.90579710144927539</v>
      </c>
    </row>
    <row r="12" spans="1:32" ht="15.75" hidden="1" thickBot="1" x14ac:dyDescent="0.3">
      <c r="A12" t="s">
        <v>507</v>
      </c>
      <c r="B12" s="84"/>
      <c r="C12" s="10" t="s">
        <v>349</v>
      </c>
      <c r="D12">
        <v>0</v>
      </c>
      <c r="E12">
        <v>0</v>
      </c>
      <c r="F12">
        <v>205</v>
      </c>
      <c r="G12" s="168">
        <f t="shared" si="7"/>
        <v>0</v>
      </c>
      <c r="H12" s="168">
        <f t="shared" si="8"/>
        <v>0</v>
      </c>
      <c r="I12" s="168">
        <f t="shared" si="9"/>
        <v>1</v>
      </c>
      <c r="J12">
        <f t="shared" si="0"/>
        <v>205</v>
      </c>
      <c r="K12">
        <f t="shared" si="1"/>
        <v>205</v>
      </c>
      <c r="L12" s="168">
        <f t="shared" si="2"/>
        <v>0</v>
      </c>
      <c r="M12" s="168">
        <f t="shared" si="3"/>
        <v>-1</v>
      </c>
      <c r="N12" s="168">
        <f t="shared" si="4"/>
        <v>1</v>
      </c>
      <c r="O12" s="168">
        <f t="shared" si="5"/>
        <v>-1</v>
      </c>
      <c r="P12" s="169">
        <f t="shared" si="10"/>
        <v>3</v>
      </c>
      <c r="Q12" s="169">
        <f t="shared" si="11"/>
        <v>75</v>
      </c>
      <c r="R12" s="169">
        <f t="shared" si="12"/>
        <v>0</v>
      </c>
      <c r="S12" s="169">
        <f t="shared" si="13"/>
        <v>75</v>
      </c>
      <c r="T12" s="170">
        <f t="shared" si="6"/>
        <v>75</v>
      </c>
      <c r="U12" s="10" t="s">
        <v>350</v>
      </c>
      <c r="V12" s="151" t="s">
        <v>351</v>
      </c>
      <c r="X12">
        <v>400</v>
      </c>
      <c r="Z12" s="161">
        <v>400</v>
      </c>
      <c r="AA12" s="158">
        <v>3</v>
      </c>
      <c r="AB12" s="158">
        <f t="shared" si="14"/>
        <v>123</v>
      </c>
      <c r="AC12" s="163">
        <v>0.89130434782608692</v>
      </c>
      <c r="AD12" s="161">
        <v>550</v>
      </c>
      <c r="AE12" s="158">
        <v>5</v>
      </c>
      <c r="AF12" s="163">
        <v>0.94202898550724634</v>
      </c>
    </row>
    <row r="13" spans="1:32" ht="15.75" hidden="1" thickBot="1" x14ac:dyDescent="0.3">
      <c r="B13" s="54"/>
      <c r="C13" s="10" t="s">
        <v>273</v>
      </c>
      <c r="D13">
        <v>34</v>
      </c>
      <c r="E13">
        <v>139</v>
      </c>
      <c r="F13">
        <v>34</v>
      </c>
      <c r="G13" s="168">
        <f t="shared" si="7"/>
        <v>0.16425120772946861</v>
      </c>
      <c r="H13" s="168">
        <f t="shared" si="8"/>
        <v>0.67149758454106279</v>
      </c>
      <c r="I13" s="168">
        <f t="shared" si="9"/>
        <v>0.16425120772946861</v>
      </c>
      <c r="J13">
        <f t="shared" si="0"/>
        <v>207</v>
      </c>
      <c r="K13">
        <f t="shared" si="1"/>
        <v>173</v>
      </c>
      <c r="L13" s="168">
        <f t="shared" si="2"/>
        <v>-0.60693641618497107</v>
      </c>
      <c r="M13" s="168">
        <f t="shared" si="3"/>
        <v>0.60693641618497107</v>
      </c>
      <c r="N13" s="168">
        <f t="shared" si="4"/>
        <v>0</v>
      </c>
      <c r="O13" s="168">
        <f t="shared" si="5"/>
        <v>-0.60693641618497107</v>
      </c>
      <c r="P13" s="169">
        <f t="shared" si="10"/>
        <v>2</v>
      </c>
      <c r="Q13" s="169">
        <f t="shared" si="11"/>
        <v>34</v>
      </c>
      <c r="R13" s="169">
        <f t="shared" si="12"/>
        <v>139</v>
      </c>
      <c r="S13" s="169">
        <f t="shared" si="13"/>
        <v>171</v>
      </c>
      <c r="T13" s="170">
        <f t="shared" si="6"/>
        <v>171</v>
      </c>
      <c r="U13" s="10" t="s">
        <v>274</v>
      </c>
      <c r="V13" s="151" t="s">
        <v>275</v>
      </c>
      <c r="X13">
        <v>450</v>
      </c>
      <c r="Z13" s="161">
        <v>450</v>
      </c>
      <c r="AA13" s="158">
        <v>6</v>
      </c>
      <c r="AB13" s="158">
        <f t="shared" si="14"/>
        <v>129</v>
      </c>
      <c r="AC13" s="163">
        <v>0.93478260869565222</v>
      </c>
      <c r="AD13" s="161">
        <v>500</v>
      </c>
      <c r="AE13" s="158">
        <v>4</v>
      </c>
      <c r="AF13" s="163">
        <v>0.97101449275362317</v>
      </c>
    </row>
    <row r="14" spans="1:32" ht="15.75" hidden="1" thickBot="1" x14ac:dyDescent="0.3">
      <c r="A14" t="s">
        <v>506</v>
      </c>
      <c r="B14" s="18"/>
      <c r="C14" s="10" t="s">
        <v>173</v>
      </c>
      <c r="D14">
        <v>192</v>
      </c>
      <c r="E14">
        <v>192</v>
      </c>
      <c r="F14">
        <v>192</v>
      </c>
      <c r="G14" s="168">
        <f t="shared" si="7"/>
        <v>0.33333333333333331</v>
      </c>
      <c r="H14" s="168">
        <f t="shared" si="8"/>
        <v>0.33333333333333331</v>
      </c>
      <c r="I14" s="168">
        <f t="shared" si="9"/>
        <v>0.33333333333333331</v>
      </c>
      <c r="J14">
        <f t="shared" si="0"/>
        <v>576</v>
      </c>
      <c r="K14">
        <f t="shared" si="1"/>
        <v>384</v>
      </c>
      <c r="L14" s="168">
        <f t="shared" si="2"/>
        <v>0</v>
      </c>
      <c r="M14" s="168">
        <f t="shared" si="3"/>
        <v>0</v>
      </c>
      <c r="N14" s="168">
        <f t="shared" si="4"/>
        <v>0</v>
      </c>
      <c r="O14" s="168">
        <f t="shared" si="5"/>
        <v>0</v>
      </c>
      <c r="P14" s="169">
        <f t="shared" si="10"/>
        <v>0</v>
      </c>
      <c r="Q14" s="169">
        <f t="shared" si="11"/>
        <v>158</v>
      </c>
      <c r="R14" s="169">
        <f t="shared" si="12"/>
        <v>53</v>
      </c>
      <c r="S14" s="169">
        <f t="shared" si="13"/>
        <v>158</v>
      </c>
      <c r="T14" s="170">
        <f t="shared" si="6"/>
        <v>158</v>
      </c>
      <c r="U14" s="10" t="s">
        <v>174</v>
      </c>
      <c r="V14" s="151">
        <v>-192192192</v>
      </c>
      <c r="X14">
        <v>500</v>
      </c>
      <c r="Z14" s="161">
        <v>500</v>
      </c>
      <c r="AA14" s="158">
        <v>4</v>
      </c>
      <c r="AB14" s="158">
        <f t="shared" si="14"/>
        <v>133</v>
      </c>
      <c r="AC14" s="163">
        <v>0.96376811594202894</v>
      </c>
      <c r="AD14" s="161">
        <v>400</v>
      </c>
      <c r="AE14" s="158">
        <v>3</v>
      </c>
      <c r="AF14" s="163">
        <v>0.99275362318840576</v>
      </c>
    </row>
    <row r="15" spans="1:32" ht="15.75" hidden="1" thickBot="1" x14ac:dyDescent="0.3">
      <c r="A15" t="s">
        <v>507</v>
      </c>
      <c r="B15" s="146"/>
      <c r="C15" s="10" t="s">
        <v>494</v>
      </c>
      <c r="D15">
        <v>211</v>
      </c>
      <c r="E15">
        <v>211</v>
      </c>
      <c r="F15">
        <v>211</v>
      </c>
      <c r="G15" s="168">
        <f t="shared" si="7"/>
        <v>0.33333333333333331</v>
      </c>
      <c r="H15" s="168">
        <f t="shared" si="8"/>
        <v>0.33333333333333331</v>
      </c>
      <c r="I15" s="168">
        <f t="shared" si="9"/>
        <v>0.33333333333333331</v>
      </c>
      <c r="J15">
        <f t="shared" si="0"/>
        <v>633</v>
      </c>
      <c r="K15">
        <f t="shared" si="1"/>
        <v>422</v>
      </c>
      <c r="L15" s="168">
        <f t="shared" si="2"/>
        <v>0</v>
      </c>
      <c r="M15" s="168">
        <f t="shared" si="3"/>
        <v>0</v>
      </c>
      <c r="N15" s="168">
        <f t="shared" si="4"/>
        <v>0</v>
      </c>
      <c r="O15" s="168">
        <f t="shared" si="5"/>
        <v>0</v>
      </c>
      <c r="P15" s="169">
        <f t="shared" si="10"/>
        <v>0</v>
      </c>
      <c r="Q15" s="169">
        <f t="shared" si="11"/>
        <v>19</v>
      </c>
      <c r="R15" s="169">
        <f t="shared" si="12"/>
        <v>19</v>
      </c>
      <c r="S15" s="169">
        <f t="shared" si="13"/>
        <v>19</v>
      </c>
      <c r="T15" s="170">
        <f t="shared" si="6"/>
        <v>19</v>
      </c>
      <c r="U15" s="10" t="s">
        <v>495</v>
      </c>
      <c r="V15" s="151">
        <v>-211211211</v>
      </c>
      <c r="X15">
        <v>550</v>
      </c>
      <c r="Z15" s="161">
        <v>550</v>
      </c>
      <c r="AA15" s="158">
        <v>5</v>
      </c>
      <c r="AB15" s="158">
        <f t="shared" si="14"/>
        <v>138</v>
      </c>
      <c r="AC15" s="163">
        <v>1</v>
      </c>
      <c r="AD15" s="161">
        <v>0</v>
      </c>
      <c r="AE15" s="158">
        <v>1</v>
      </c>
      <c r="AF15" s="163">
        <v>1</v>
      </c>
    </row>
    <row r="16" spans="1:32" ht="15.75" hidden="1" thickBot="1" x14ac:dyDescent="0.3">
      <c r="A16" t="s">
        <v>507</v>
      </c>
      <c r="B16" s="147"/>
      <c r="C16" s="10" t="s">
        <v>496</v>
      </c>
      <c r="D16">
        <v>220</v>
      </c>
      <c r="E16">
        <v>220</v>
      </c>
      <c r="F16">
        <v>220</v>
      </c>
      <c r="G16" s="168">
        <f t="shared" si="7"/>
        <v>0.33333333333333331</v>
      </c>
      <c r="H16" s="168">
        <f t="shared" si="8"/>
        <v>0.33333333333333331</v>
      </c>
      <c r="I16" s="168">
        <f t="shared" si="9"/>
        <v>0.33333333333333331</v>
      </c>
      <c r="J16">
        <f t="shared" si="0"/>
        <v>660</v>
      </c>
      <c r="K16">
        <f t="shared" si="1"/>
        <v>440</v>
      </c>
      <c r="L16" s="168">
        <f t="shared" si="2"/>
        <v>0</v>
      </c>
      <c r="M16" s="168">
        <f t="shared" si="3"/>
        <v>0</v>
      </c>
      <c r="N16" s="168">
        <f t="shared" si="4"/>
        <v>0</v>
      </c>
      <c r="O16" s="168">
        <f t="shared" si="5"/>
        <v>0</v>
      </c>
      <c r="P16" s="169">
        <f t="shared" si="10"/>
        <v>0</v>
      </c>
      <c r="Q16" s="169">
        <f t="shared" si="11"/>
        <v>9</v>
      </c>
      <c r="R16" s="169">
        <f t="shared" si="12"/>
        <v>9</v>
      </c>
      <c r="S16" s="169">
        <f t="shared" si="13"/>
        <v>9</v>
      </c>
      <c r="T16" s="170">
        <f t="shared" si="6"/>
        <v>9</v>
      </c>
      <c r="U16" s="10" t="s">
        <v>497</v>
      </c>
      <c r="V16" s="151">
        <v>-220220220</v>
      </c>
      <c r="Z16" s="159" t="s">
        <v>510</v>
      </c>
      <c r="AA16" s="159">
        <v>0</v>
      </c>
      <c r="AB16" s="159"/>
      <c r="AC16" s="164">
        <v>1</v>
      </c>
      <c r="AD16" s="162" t="s">
        <v>510</v>
      </c>
      <c r="AE16" s="159">
        <v>0</v>
      </c>
      <c r="AF16" s="164">
        <v>1</v>
      </c>
    </row>
    <row r="17" spans="1:22" ht="15.75" hidden="1" thickBot="1" x14ac:dyDescent="0.3">
      <c r="A17" t="s">
        <v>507</v>
      </c>
      <c r="B17" s="148"/>
      <c r="C17" s="10" t="s">
        <v>498</v>
      </c>
      <c r="D17">
        <v>245</v>
      </c>
      <c r="E17">
        <v>245</v>
      </c>
      <c r="F17">
        <v>245</v>
      </c>
      <c r="G17" s="168">
        <f t="shared" si="7"/>
        <v>0.33333333333333331</v>
      </c>
      <c r="H17" s="168">
        <f t="shared" si="8"/>
        <v>0.33333333333333331</v>
      </c>
      <c r="I17" s="168">
        <f t="shared" si="9"/>
        <v>0.33333333333333331</v>
      </c>
      <c r="J17">
        <f t="shared" si="0"/>
        <v>735</v>
      </c>
      <c r="K17">
        <f t="shared" si="1"/>
        <v>490</v>
      </c>
      <c r="L17" s="168">
        <f t="shared" si="2"/>
        <v>0</v>
      </c>
      <c r="M17" s="168">
        <f t="shared" si="3"/>
        <v>0</v>
      </c>
      <c r="N17" s="168">
        <f t="shared" si="4"/>
        <v>0</v>
      </c>
      <c r="O17" s="168">
        <f t="shared" si="5"/>
        <v>0</v>
      </c>
      <c r="P17" s="169">
        <f t="shared" si="10"/>
        <v>0</v>
      </c>
      <c r="Q17" s="169">
        <f t="shared" si="11"/>
        <v>25</v>
      </c>
      <c r="R17" s="169">
        <f t="shared" si="12"/>
        <v>25</v>
      </c>
      <c r="S17" s="169">
        <f t="shared" si="13"/>
        <v>25</v>
      </c>
      <c r="T17" s="170">
        <f t="shared" si="6"/>
        <v>25</v>
      </c>
      <c r="U17" s="10" t="s">
        <v>499</v>
      </c>
      <c r="V17" s="151">
        <v>-245245245</v>
      </c>
    </row>
    <row r="18" spans="1:22" ht="15.75" hidden="1" thickBot="1" x14ac:dyDescent="0.3">
      <c r="A18" t="s">
        <v>506</v>
      </c>
      <c r="B18" s="11"/>
      <c r="C18" s="10" t="s">
        <v>8</v>
      </c>
      <c r="D18">
        <v>255</v>
      </c>
      <c r="E18">
        <v>255</v>
      </c>
      <c r="F18">
        <v>255</v>
      </c>
      <c r="G18" s="168">
        <f t="shared" si="7"/>
        <v>0.33333333333333331</v>
      </c>
      <c r="H18" s="168">
        <f t="shared" si="8"/>
        <v>0.33333333333333331</v>
      </c>
      <c r="I18" s="168">
        <f t="shared" si="9"/>
        <v>0.33333333333333331</v>
      </c>
      <c r="J18">
        <f t="shared" si="0"/>
        <v>765</v>
      </c>
      <c r="K18">
        <f t="shared" si="1"/>
        <v>510</v>
      </c>
      <c r="L18" s="168">
        <f t="shared" si="2"/>
        <v>0</v>
      </c>
      <c r="M18" s="168">
        <f t="shared" si="3"/>
        <v>0</v>
      </c>
      <c r="N18" s="168">
        <f t="shared" si="4"/>
        <v>0</v>
      </c>
      <c r="O18" s="168">
        <f t="shared" si="5"/>
        <v>0</v>
      </c>
      <c r="P18" s="169">
        <f t="shared" si="10"/>
        <v>0</v>
      </c>
      <c r="Q18" s="169">
        <f t="shared" si="11"/>
        <v>10</v>
      </c>
      <c r="R18" s="169">
        <f t="shared" si="12"/>
        <v>10</v>
      </c>
      <c r="S18" s="169">
        <f t="shared" si="13"/>
        <v>10</v>
      </c>
      <c r="T18" s="170">
        <f t="shared" si="6"/>
        <v>10</v>
      </c>
      <c r="U18" s="10" t="s">
        <v>157</v>
      </c>
      <c r="V18" s="151">
        <v>-255255255</v>
      </c>
    </row>
    <row r="19" spans="1:22" ht="15.75" hidden="1" thickBot="1" x14ac:dyDescent="0.3">
      <c r="A19" t="s">
        <v>506</v>
      </c>
      <c r="B19" s="14"/>
      <c r="C19" s="10" t="s">
        <v>10</v>
      </c>
      <c r="D19">
        <v>0</v>
      </c>
      <c r="E19">
        <v>0</v>
      </c>
      <c r="F19">
        <v>255</v>
      </c>
      <c r="G19" s="168">
        <f t="shared" si="7"/>
        <v>0</v>
      </c>
      <c r="H19" s="168">
        <f t="shared" si="8"/>
        <v>0</v>
      </c>
      <c r="I19" s="168">
        <f t="shared" si="9"/>
        <v>1</v>
      </c>
      <c r="J19">
        <f t="shared" si="0"/>
        <v>255</v>
      </c>
      <c r="K19">
        <f t="shared" si="1"/>
        <v>255</v>
      </c>
      <c r="L19" s="168">
        <f t="shared" si="2"/>
        <v>0</v>
      </c>
      <c r="M19" s="168">
        <f t="shared" si="3"/>
        <v>-1</v>
      </c>
      <c r="N19" s="168">
        <f t="shared" si="4"/>
        <v>1</v>
      </c>
      <c r="O19" s="168">
        <f t="shared" si="5"/>
        <v>-1</v>
      </c>
      <c r="P19" s="169">
        <f t="shared" si="10"/>
        <v>3</v>
      </c>
      <c r="Q19" s="169">
        <f t="shared" si="11"/>
        <v>255</v>
      </c>
      <c r="R19" s="169">
        <f t="shared" si="12"/>
        <v>255</v>
      </c>
      <c r="S19" s="169">
        <f t="shared" si="13"/>
        <v>0</v>
      </c>
      <c r="T19" s="170">
        <f t="shared" si="6"/>
        <v>255</v>
      </c>
      <c r="U19" s="10" t="s">
        <v>163</v>
      </c>
      <c r="V19" s="151" t="s">
        <v>164</v>
      </c>
    </row>
    <row r="20" spans="1:22" ht="15.75" hidden="1" thickBot="1" x14ac:dyDescent="0.3">
      <c r="A20" t="s">
        <v>506</v>
      </c>
      <c r="B20" s="13"/>
      <c r="C20" s="10" t="s">
        <v>160</v>
      </c>
      <c r="D20">
        <v>0</v>
      </c>
      <c r="E20">
        <v>255</v>
      </c>
      <c r="F20">
        <v>0</v>
      </c>
      <c r="G20" s="168">
        <f t="shared" si="7"/>
        <v>0</v>
      </c>
      <c r="H20" s="168">
        <f t="shared" si="8"/>
        <v>1</v>
      </c>
      <c r="I20" s="168">
        <f t="shared" si="9"/>
        <v>0</v>
      </c>
      <c r="J20">
        <f t="shared" si="0"/>
        <v>255</v>
      </c>
      <c r="K20">
        <f t="shared" si="1"/>
        <v>255</v>
      </c>
      <c r="L20" s="168">
        <f t="shared" si="2"/>
        <v>-1</v>
      </c>
      <c r="M20" s="168">
        <f t="shared" si="3"/>
        <v>1</v>
      </c>
      <c r="N20" s="168">
        <f t="shared" si="4"/>
        <v>0</v>
      </c>
      <c r="O20" s="168">
        <f t="shared" si="5"/>
        <v>-1</v>
      </c>
      <c r="P20" s="169">
        <f t="shared" si="10"/>
        <v>2</v>
      </c>
      <c r="Q20" s="169">
        <f t="shared" si="11"/>
        <v>0</v>
      </c>
      <c r="R20" s="169">
        <f t="shared" si="12"/>
        <v>255</v>
      </c>
      <c r="S20" s="169">
        <f t="shared" si="13"/>
        <v>255</v>
      </c>
      <c r="T20" s="170">
        <f t="shared" si="6"/>
        <v>255</v>
      </c>
      <c r="U20" s="10" t="s">
        <v>161</v>
      </c>
      <c r="V20" s="151" t="s">
        <v>162</v>
      </c>
    </row>
    <row r="21" spans="1:22" ht="15.75" hidden="1" thickBot="1" x14ac:dyDescent="0.3">
      <c r="B21" s="21"/>
      <c r="C21" s="10" t="s">
        <v>146</v>
      </c>
      <c r="D21">
        <v>128</v>
      </c>
      <c r="E21">
        <v>128</v>
      </c>
      <c r="F21">
        <v>0</v>
      </c>
      <c r="G21" s="168">
        <f t="shared" si="7"/>
        <v>0.5</v>
      </c>
      <c r="H21" s="168">
        <f t="shared" si="8"/>
        <v>0.5</v>
      </c>
      <c r="I21" s="168">
        <f t="shared" si="9"/>
        <v>0</v>
      </c>
      <c r="J21">
        <f t="shared" si="0"/>
        <v>256</v>
      </c>
      <c r="K21">
        <f t="shared" si="1"/>
        <v>128</v>
      </c>
      <c r="L21" s="168">
        <f t="shared" si="2"/>
        <v>0</v>
      </c>
      <c r="M21" s="168">
        <f t="shared" si="3"/>
        <v>1</v>
      </c>
      <c r="N21" s="168">
        <f t="shared" si="4"/>
        <v>-1</v>
      </c>
      <c r="O21" s="168">
        <f t="shared" si="5"/>
        <v>0</v>
      </c>
      <c r="P21" s="169">
        <f t="shared" si="10"/>
        <v>2</v>
      </c>
      <c r="Q21" s="169">
        <f t="shared" si="11"/>
        <v>128</v>
      </c>
      <c r="R21" s="169">
        <f t="shared" si="12"/>
        <v>127</v>
      </c>
      <c r="S21" s="169">
        <f t="shared" si="13"/>
        <v>0</v>
      </c>
      <c r="T21" s="170">
        <f t="shared" si="6"/>
        <v>128</v>
      </c>
      <c r="U21" s="10" t="s">
        <v>180</v>
      </c>
      <c r="V21" s="151" t="s">
        <v>181</v>
      </c>
    </row>
    <row r="22" spans="1:22" ht="15.75" hidden="1" thickBot="1" x14ac:dyDescent="0.3">
      <c r="B22" s="23"/>
      <c r="C22" s="10" t="s">
        <v>14</v>
      </c>
      <c r="D22">
        <v>128</v>
      </c>
      <c r="E22">
        <v>0</v>
      </c>
      <c r="F22">
        <v>128</v>
      </c>
      <c r="G22" s="168">
        <f t="shared" si="7"/>
        <v>0.5</v>
      </c>
      <c r="H22" s="168">
        <f t="shared" si="8"/>
        <v>0</v>
      </c>
      <c r="I22" s="168">
        <f t="shared" si="9"/>
        <v>0.5</v>
      </c>
      <c r="J22">
        <f t="shared" si="0"/>
        <v>256</v>
      </c>
      <c r="K22">
        <f t="shared" si="1"/>
        <v>128</v>
      </c>
      <c r="L22" s="168">
        <f t="shared" si="2"/>
        <v>1</v>
      </c>
      <c r="M22" s="168">
        <f t="shared" si="3"/>
        <v>-1</v>
      </c>
      <c r="N22" s="168">
        <f t="shared" si="4"/>
        <v>0</v>
      </c>
      <c r="O22" s="168">
        <f t="shared" si="5"/>
        <v>0</v>
      </c>
      <c r="P22" s="169">
        <f t="shared" si="10"/>
        <v>1</v>
      </c>
      <c r="Q22" s="169">
        <f t="shared" si="11"/>
        <v>0</v>
      </c>
      <c r="R22" s="169">
        <f t="shared" si="12"/>
        <v>128</v>
      </c>
      <c r="S22" s="169">
        <f t="shared" si="13"/>
        <v>128</v>
      </c>
      <c r="T22" s="170">
        <f t="shared" si="6"/>
        <v>128</v>
      </c>
      <c r="U22" s="10" t="s">
        <v>184</v>
      </c>
      <c r="V22" s="151" t="s">
        <v>185</v>
      </c>
    </row>
    <row r="23" spans="1:22" ht="15.75" hidden="1" thickBot="1" x14ac:dyDescent="0.3">
      <c r="A23" t="s">
        <v>506</v>
      </c>
      <c r="B23" s="24"/>
      <c r="C23" s="10" t="s">
        <v>186</v>
      </c>
      <c r="D23">
        <v>0</v>
      </c>
      <c r="E23">
        <v>128</v>
      </c>
      <c r="F23">
        <v>128</v>
      </c>
      <c r="G23" s="168">
        <f t="shared" si="7"/>
        <v>0</v>
      </c>
      <c r="H23" s="168">
        <f t="shared" si="8"/>
        <v>0.5</v>
      </c>
      <c r="I23" s="168">
        <f t="shared" si="9"/>
        <v>0.5</v>
      </c>
      <c r="J23">
        <f t="shared" si="0"/>
        <v>256</v>
      </c>
      <c r="K23">
        <f t="shared" si="1"/>
        <v>256</v>
      </c>
      <c r="L23" s="168">
        <f t="shared" si="2"/>
        <v>-1</v>
      </c>
      <c r="M23" s="168">
        <f t="shared" si="3"/>
        <v>0</v>
      </c>
      <c r="N23" s="168">
        <f t="shared" si="4"/>
        <v>1</v>
      </c>
      <c r="O23" s="168">
        <f t="shared" si="5"/>
        <v>-1</v>
      </c>
      <c r="P23" s="169">
        <f t="shared" si="10"/>
        <v>3</v>
      </c>
      <c r="Q23" s="169">
        <f t="shared" si="11"/>
        <v>128</v>
      </c>
      <c r="R23" s="169">
        <f t="shared" si="12"/>
        <v>128</v>
      </c>
      <c r="S23" s="169">
        <f t="shared" si="13"/>
        <v>0</v>
      </c>
      <c r="T23" s="170">
        <f t="shared" si="6"/>
        <v>128</v>
      </c>
      <c r="U23" s="10" t="s">
        <v>187</v>
      </c>
      <c r="V23" s="151" t="s">
        <v>188</v>
      </c>
    </row>
    <row r="24" spans="1:22" ht="15.75" hidden="1" thickBot="1" x14ac:dyDescent="0.3">
      <c r="B24" s="88"/>
      <c r="C24" s="10" t="s">
        <v>361</v>
      </c>
      <c r="D24">
        <v>72</v>
      </c>
      <c r="E24">
        <v>61</v>
      </c>
      <c r="F24">
        <v>139</v>
      </c>
      <c r="G24" s="168">
        <f t="shared" si="7"/>
        <v>0.26470588235294118</v>
      </c>
      <c r="H24" s="168">
        <f t="shared" si="8"/>
        <v>0.22426470588235295</v>
      </c>
      <c r="I24" s="168">
        <f t="shared" si="9"/>
        <v>0.51102941176470584</v>
      </c>
      <c r="J24">
        <f t="shared" si="0"/>
        <v>272</v>
      </c>
      <c r="K24">
        <f t="shared" si="1"/>
        <v>200</v>
      </c>
      <c r="L24" s="168">
        <f t="shared" si="2"/>
        <v>8.2706766917293228E-2</v>
      </c>
      <c r="M24" s="168">
        <f t="shared" si="3"/>
        <v>-0.39</v>
      </c>
      <c r="N24" s="168">
        <f t="shared" si="4"/>
        <v>0.31753554502369669</v>
      </c>
      <c r="O24" s="168">
        <f t="shared" si="5"/>
        <v>-0.31753554502369669</v>
      </c>
      <c r="P24" s="169">
        <f t="shared" si="10"/>
        <v>3</v>
      </c>
      <c r="Q24" s="169">
        <f t="shared" si="11"/>
        <v>72</v>
      </c>
      <c r="R24" s="169">
        <f t="shared" si="12"/>
        <v>67</v>
      </c>
      <c r="S24" s="169">
        <f t="shared" si="13"/>
        <v>11</v>
      </c>
      <c r="T24" s="170">
        <f t="shared" si="6"/>
        <v>72</v>
      </c>
      <c r="U24" s="10" t="s">
        <v>362</v>
      </c>
      <c r="V24" s="151" t="s">
        <v>363</v>
      </c>
    </row>
    <row r="25" spans="1:22" ht="15.75" hidden="1" thickBot="1" x14ac:dyDescent="0.3">
      <c r="B25" s="61"/>
      <c r="C25" s="10" t="s">
        <v>292</v>
      </c>
      <c r="D25">
        <v>46</v>
      </c>
      <c r="E25">
        <v>139</v>
      </c>
      <c r="F25">
        <v>87</v>
      </c>
      <c r="G25" s="168">
        <f t="shared" si="7"/>
        <v>0.16911764705882354</v>
      </c>
      <c r="H25" s="168">
        <f t="shared" si="8"/>
        <v>0.51102941176470584</v>
      </c>
      <c r="I25" s="168">
        <f t="shared" si="9"/>
        <v>0.31985294117647056</v>
      </c>
      <c r="J25">
        <f t="shared" si="0"/>
        <v>272</v>
      </c>
      <c r="K25">
        <f t="shared" si="1"/>
        <v>226</v>
      </c>
      <c r="L25" s="168">
        <f t="shared" si="2"/>
        <v>-0.50270270270270268</v>
      </c>
      <c r="M25" s="168">
        <f t="shared" si="3"/>
        <v>0.23008849557522124</v>
      </c>
      <c r="N25" s="168">
        <f t="shared" si="4"/>
        <v>0.30827067669172931</v>
      </c>
      <c r="O25" s="168">
        <f t="shared" si="5"/>
        <v>-0.50270270270270268</v>
      </c>
      <c r="P25" s="169">
        <f t="shared" si="10"/>
        <v>3</v>
      </c>
      <c r="Q25" s="169">
        <f t="shared" si="11"/>
        <v>26</v>
      </c>
      <c r="R25" s="169">
        <f t="shared" si="12"/>
        <v>78</v>
      </c>
      <c r="S25" s="169">
        <f t="shared" si="13"/>
        <v>52</v>
      </c>
      <c r="T25" s="170">
        <f t="shared" si="6"/>
        <v>78</v>
      </c>
      <c r="U25" s="10" t="s">
        <v>293</v>
      </c>
      <c r="V25" s="151" t="s">
        <v>294</v>
      </c>
    </row>
    <row r="26" spans="1:22" ht="15.75" hidden="1" thickBot="1" x14ac:dyDescent="0.3">
      <c r="B26" s="92"/>
      <c r="C26" s="10" t="s">
        <v>371</v>
      </c>
      <c r="D26">
        <v>139</v>
      </c>
      <c r="E26">
        <v>0</v>
      </c>
      <c r="F26">
        <v>139</v>
      </c>
      <c r="G26" s="168">
        <f t="shared" si="7"/>
        <v>0.5</v>
      </c>
      <c r="H26" s="168">
        <f t="shared" si="8"/>
        <v>0</v>
      </c>
      <c r="I26" s="168">
        <f t="shared" si="9"/>
        <v>0.5</v>
      </c>
      <c r="J26">
        <f t="shared" si="0"/>
        <v>278</v>
      </c>
      <c r="K26">
        <f t="shared" si="1"/>
        <v>139</v>
      </c>
      <c r="L26" s="168">
        <f t="shared" si="2"/>
        <v>1</v>
      </c>
      <c r="M26" s="168">
        <f t="shared" si="3"/>
        <v>-1</v>
      </c>
      <c r="N26" s="168">
        <f t="shared" si="4"/>
        <v>0</v>
      </c>
      <c r="O26" s="168">
        <f t="shared" si="5"/>
        <v>0</v>
      </c>
      <c r="P26" s="169">
        <f t="shared" si="10"/>
        <v>1</v>
      </c>
      <c r="Q26" s="169">
        <f t="shared" si="11"/>
        <v>93</v>
      </c>
      <c r="R26" s="169">
        <f t="shared" si="12"/>
        <v>139</v>
      </c>
      <c r="S26" s="169">
        <f t="shared" si="13"/>
        <v>52</v>
      </c>
      <c r="T26" s="170">
        <f t="shared" si="6"/>
        <v>139</v>
      </c>
      <c r="U26" s="10" t="s">
        <v>372</v>
      </c>
      <c r="V26" s="151" t="s">
        <v>373</v>
      </c>
    </row>
    <row r="27" spans="1:22" ht="15.75" hidden="1" thickBot="1" x14ac:dyDescent="0.3">
      <c r="A27" t="s">
        <v>507</v>
      </c>
      <c r="B27" s="66"/>
      <c r="C27" s="10" t="s">
        <v>305</v>
      </c>
      <c r="D27">
        <v>0</v>
      </c>
      <c r="E27">
        <v>139</v>
      </c>
      <c r="F27">
        <v>139</v>
      </c>
      <c r="G27" s="168">
        <f t="shared" si="7"/>
        <v>0</v>
      </c>
      <c r="H27" s="168">
        <f t="shared" si="8"/>
        <v>0.5</v>
      </c>
      <c r="I27" s="168">
        <f t="shared" si="9"/>
        <v>0.5</v>
      </c>
      <c r="J27">
        <f t="shared" si="0"/>
        <v>278</v>
      </c>
      <c r="K27">
        <f t="shared" si="1"/>
        <v>278</v>
      </c>
      <c r="L27" s="168">
        <f t="shared" si="2"/>
        <v>-1</v>
      </c>
      <c r="M27" s="168">
        <f t="shared" si="3"/>
        <v>0</v>
      </c>
      <c r="N27" s="168">
        <f t="shared" si="4"/>
        <v>1</v>
      </c>
      <c r="O27" s="168">
        <f t="shared" si="5"/>
        <v>-1</v>
      </c>
      <c r="P27" s="169">
        <f t="shared" si="10"/>
        <v>3</v>
      </c>
      <c r="Q27" s="169">
        <f t="shared" si="11"/>
        <v>139</v>
      </c>
      <c r="R27" s="169">
        <f t="shared" si="12"/>
        <v>139</v>
      </c>
      <c r="S27" s="169">
        <f t="shared" si="13"/>
        <v>0</v>
      </c>
      <c r="T27" s="170">
        <f t="shared" si="6"/>
        <v>139</v>
      </c>
      <c r="U27" s="10" t="s">
        <v>306</v>
      </c>
      <c r="V27" s="151" t="s">
        <v>307</v>
      </c>
    </row>
    <row r="28" spans="1:22" ht="15.75" hidden="1" thickBot="1" x14ac:dyDescent="0.3">
      <c r="B28" s="49"/>
      <c r="C28" s="10" t="s">
        <v>257</v>
      </c>
      <c r="D28">
        <v>107</v>
      </c>
      <c r="E28">
        <v>142</v>
      </c>
      <c r="F28">
        <v>35</v>
      </c>
      <c r="G28" s="168">
        <f t="shared" si="7"/>
        <v>0.37676056338028169</v>
      </c>
      <c r="H28" s="168">
        <f t="shared" si="8"/>
        <v>0.5</v>
      </c>
      <c r="I28" s="168">
        <f t="shared" si="9"/>
        <v>0.12323943661971831</v>
      </c>
      <c r="J28">
        <f t="shared" si="0"/>
        <v>284</v>
      </c>
      <c r="K28">
        <f t="shared" si="1"/>
        <v>177</v>
      </c>
      <c r="L28" s="168">
        <f t="shared" si="2"/>
        <v>-0.14056224899598393</v>
      </c>
      <c r="M28" s="168">
        <f t="shared" si="3"/>
        <v>0.60451977401129942</v>
      </c>
      <c r="N28" s="168">
        <f t="shared" si="4"/>
        <v>-0.50704225352112675</v>
      </c>
      <c r="O28" s="168">
        <f t="shared" si="5"/>
        <v>-0.14056224899598393</v>
      </c>
      <c r="P28" s="169">
        <f t="shared" si="10"/>
        <v>2</v>
      </c>
      <c r="Q28" s="169">
        <f t="shared" si="11"/>
        <v>107</v>
      </c>
      <c r="R28" s="169">
        <f t="shared" si="12"/>
        <v>3</v>
      </c>
      <c r="S28" s="169">
        <f t="shared" si="13"/>
        <v>104</v>
      </c>
      <c r="T28" s="170">
        <f t="shared" si="6"/>
        <v>107</v>
      </c>
      <c r="U28" s="10" t="s">
        <v>258</v>
      </c>
      <c r="V28" s="151" t="s">
        <v>259</v>
      </c>
    </row>
    <row r="29" spans="1:22" ht="15.75" thickBot="1" x14ac:dyDescent="0.3">
      <c r="A29" t="s">
        <v>506</v>
      </c>
      <c r="B29" s="20"/>
      <c r="C29" s="10" t="s">
        <v>177</v>
      </c>
      <c r="D29">
        <v>128</v>
      </c>
      <c r="E29">
        <v>0</v>
      </c>
      <c r="F29">
        <v>0</v>
      </c>
      <c r="G29" s="168">
        <f t="shared" si="7"/>
        <v>1</v>
      </c>
      <c r="H29" s="168">
        <f t="shared" si="8"/>
        <v>0</v>
      </c>
      <c r="I29" s="168">
        <f t="shared" si="9"/>
        <v>0</v>
      </c>
      <c r="J29">
        <f t="shared" si="0"/>
        <v>128</v>
      </c>
      <c r="K29">
        <f t="shared" si="1"/>
        <v>0</v>
      </c>
      <c r="L29" s="168">
        <f t="shared" si="2"/>
        <v>1</v>
      </c>
      <c r="M29" s="168">
        <f t="shared" si="3"/>
        <v>0</v>
      </c>
      <c r="N29" s="168">
        <f t="shared" si="4"/>
        <v>-1</v>
      </c>
      <c r="O29" s="168">
        <f t="shared" si="5"/>
        <v>1</v>
      </c>
      <c r="P29" s="169">
        <f t="shared" si="10"/>
        <v>1</v>
      </c>
      <c r="Q29" s="169">
        <f t="shared" si="11"/>
        <v>21</v>
      </c>
      <c r="R29" s="169">
        <f t="shared" si="12"/>
        <v>142</v>
      </c>
      <c r="S29" s="169">
        <f t="shared" si="13"/>
        <v>35</v>
      </c>
      <c r="T29" s="170">
        <f t="shared" si="6"/>
        <v>142</v>
      </c>
      <c r="U29" s="10" t="s">
        <v>178</v>
      </c>
      <c r="V29" s="151" t="s">
        <v>179</v>
      </c>
    </row>
    <row r="30" spans="1:22" ht="15.75" thickBot="1" x14ac:dyDescent="0.3">
      <c r="A30" t="s">
        <v>507</v>
      </c>
      <c r="B30" s="27"/>
      <c r="C30" s="10" t="s">
        <v>195</v>
      </c>
      <c r="D30">
        <v>139</v>
      </c>
      <c r="E30">
        <v>0</v>
      </c>
      <c r="F30">
        <v>0</v>
      </c>
      <c r="G30" s="168">
        <f t="shared" si="7"/>
        <v>1</v>
      </c>
      <c r="H30" s="168">
        <f t="shared" si="8"/>
        <v>0</v>
      </c>
      <c r="I30" s="168">
        <f t="shared" si="9"/>
        <v>0</v>
      </c>
      <c r="J30">
        <f t="shared" si="0"/>
        <v>139</v>
      </c>
      <c r="K30">
        <f t="shared" si="1"/>
        <v>0</v>
      </c>
      <c r="L30" s="168">
        <f t="shared" si="2"/>
        <v>1</v>
      </c>
      <c r="M30" s="168">
        <f t="shared" si="3"/>
        <v>0</v>
      </c>
      <c r="N30" s="168">
        <f t="shared" si="4"/>
        <v>-1</v>
      </c>
      <c r="O30" s="168">
        <f t="shared" si="5"/>
        <v>1</v>
      </c>
      <c r="P30" s="169">
        <f t="shared" si="10"/>
        <v>1</v>
      </c>
      <c r="Q30" s="169">
        <f t="shared" si="11"/>
        <v>11</v>
      </c>
      <c r="R30" s="169">
        <f t="shared" si="12"/>
        <v>0</v>
      </c>
      <c r="S30" s="169">
        <f t="shared" si="13"/>
        <v>0</v>
      </c>
      <c r="T30" s="170">
        <f t="shared" si="6"/>
        <v>11</v>
      </c>
      <c r="U30" s="10" t="s">
        <v>196</v>
      </c>
      <c r="V30" s="151" t="s">
        <v>197</v>
      </c>
    </row>
    <row r="31" spans="1:22" ht="15.75" hidden="1" thickBot="1" x14ac:dyDescent="0.3">
      <c r="B31" s="55"/>
      <c r="C31" s="10" t="s">
        <v>277</v>
      </c>
      <c r="D31">
        <v>50</v>
      </c>
      <c r="E31">
        <v>205</v>
      </c>
      <c r="F31">
        <v>50</v>
      </c>
      <c r="G31" s="168">
        <f t="shared" si="7"/>
        <v>0.16393442622950818</v>
      </c>
      <c r="H31" s="168">
        <f t="shared" si="8"/>
        <v>0.67213114754098358</v>
      </c>
      <c r="I31" s="168">
        <f t="shared" si="9"/>
        <v>0.16393442622950818</v>
      </c>
      <c r="J31">
        <f t="shared" si="0"/>
        <v>305</v>
      </c>
      <c r="K31">
        <f t="shared" si="1"/>
        <v>255</v>
      </c>
      <c r="L31" s="168">
        <f t="shared" si="2"/>
        <v>-0.60784313725490191</v>
      </c>
      <c r="M31" s="168">
        <f t="shared" si="3"/>
        <v>0.60784313725490191</v>
      </c>
      <c r="N31" s="168">
        <f t="shared" si="4"/>
        <v>0</v>
      </c>
      <c r="O31" s="168">
        <f t="shared" si="5"/>
        <v>-0.60784313725490191</v>
      </c>
      <c r="P31" s="169">
        <f t="shared" si="10"/>
        <v>2</v>
      </c>
      <c r="Q31" s="169">
        <f t="shared" si="11"/>
        <v>89</v>
      </c>
      <c r="R31" s="169">
        <f t="shared" si="12"/>
        <v>205</v>
      </c>
      <c r="S31" s="169">
        <f t="shared" si="13"/>
        <v>50</v>
      </c>
      <c r="T31" s="170">
        <f t="shared" si="6"/>
        <v>205</v>
      </c>
      <c r="U31" s="10" t="s">
        <v>278</v>
      </c>
      <c r="V31" s="151" t="s">
        <v>279</v>
      </c>
    </row>
    <row r="32" spans="1:22" ht="15.75" thickBot="1" x14ac:dyDescent="0.3">
      <c r="B32" s="115"/>
      <c r="C32" s="10" t="s">
        <v>424</v>
      </c>
      <c r="D32">
        <v>139</v>
      </c>
      <c r="E32">
        <v>69</v>
      </c>
      <c r="F32">
        <v>19</v>
      </c>
      <c r="G32" s="168">
        <f t="shared" si="7"/>
        <v>0.61233480176211452</v>
      </c>
      <c r="H32" s="168">
        <f t="shared" si="8"/>
        <v>0.30396475770925108</v>
      </c>
      <c r="I32" s="168">
        <f t="shared" si="9"/>
        <v>8.3700440528634359E-2</v>
      </c>
      <c r="J32">
        <f t="shared" si="0"/>
        <v>227</v>
      </c>
      <c r="K32">
        <f t="shared" si="1"/>
        <v>88</v>
      </c>
      <c r="L32" s="168">
        <f t="shared" si="2"/>
        <v>0.33653846153846156</v>
      </c>
      <c r="M32" s="168">
        <f t="shared" si="3"/>
        <v>0.56818181818181823</v>
      </c>
      <c r="N32" s="168">
        <f t="shared" si="4"/>
        <v>-0.759493670886076</v>
      </c>
      <c r="O32" s="168">
        <f t="shared" si="5"/>
        <v>0.33653846153846156</v>
      </c>
      <c r="P32" s="169">
        <f t="shared" si="10"/>
        <v>2</v>
      </c>
      <c r="Q32" s="169">
        <f t="shared" si="11"/>
        <v>89</v>
      </c>
      <c r="R32" s="169">
        <f t="shared" si="12"/>
        <v>136</v>
      </c>
      <c r="S32" s="169">
        <f t="shared" si="13"/>
        <v>31</v>
      </c>
      <c r="T32" s="170">
        <f t="shared" si="6"/>
        <v>136</v>
      </c>
      <c r="U32" s="10" t="s">
        <v>425</v>
      </c>
      <c r="V32" s="151" t="s">
        <v>426</v>
      </c>
    </row>
    <row r="33" spans="1:22" ht="15.75" hidden="1" thickBot="1" x14ac:dyDescent="0.3">
      <c r="B33" s="102"/>
      <c r="C33" s="10" t="s">
        <v>397</v>
      </c>
      <c r="D33">
        <v>255</v>
      </c>
      <c r="E33">
        <v>20</v>
      </c>
      <c r="F33">
        <v>147</v>
      </c>
      <c r="G33" s="168">
        <f t="shared" si="7"/>
        <v>0.60426540284360186</v>
      </c>
      <c r="H33" s="168">
        <f t="shared" si="8"/>
        <v>4.7393364928909949E-2</v>
      </c>
      <c r="I33" s="168">
        <f t="shared" si="9"/>
        <v>0.34834123222748814</v>
      </c>
      <c r="J33">
        <f t="shared" si="0"/>
        <v>422</v>
      </c>
      <c r="K33">
        <f t="shared" si="1"/>
        <v>167</v>
      </c>
      <c r="L33" s="168">
        <f t="shared" si="2"/>
        <v>0.8545454545454545</v>
      </c>
      <c r="M33" s="168">
        <f t="shared" si="3"/>
        <v>-0.76047904191616766</v>
      </c>
      <c r="N33" s="168">
        <f t="shared" si="4"/>
        <v>-0.26865671641791045</v>
      </c>
      <c r="O33" s="168">
        <f t="shared" si="5"/>
        <v>0.26865671641791045</v>
      </c>
      <c r="P33" s="169">
        <f t="shared" si="10"/>
        <v>1</v>
      </c>
      <c r="Q33" s="169">
        <f t="shared" si="11"/>
        <v>116</v>
      </c>
      <c r="R33" s="169">
        <f t="shared" si="12"/>
        <v>49</v>
      </c>
      <c r="S33" s="169">
        <f t="shared" si="13"/>
        <v>128</v>
      </c>
      <c r="T33" s="170">
        <f t="shared" si="6"/>
        <v>128</v>
      </c>
      <c r="U33" s="10" t="s">
        <v>398</v>
      </c>
      <c r="V33" s="151" t="s">
        <v>399</v>
      </c>
    </row>
    <row r="34" spans="1:22" ht="15.75" hidden="1" thickBot="1" x14ac:dyDescent="0.3">
      <c r="B34" s="100"/>
      <c r="C34" s="10" t="s">
        <v>392</v>
      </c>
      <c r="D34">
        <v>199</v>
      </c>
      <c r="E34">
        <v>21</v>
      </c>
      <c r="F34">
        <v>133</v>
      </c>
      <c r="G34" s="168">
        <f t="shared" si="7"/>
        <v>0.5637393767705382</v>
      </c>
      <c r="H34" s="168">
        <f t="shared" si="8"/>
        <v>5.9490084985835696E-2</v>
      </c>
      <c r="I34" s="168">
        <f t="shared" si="9"/>
        <v>0.37677053824362605</v>
      </c>
      <c r="J34">
        <f t="shared" ref="J34:J65" si="15">D34+E34+F34</f>
        <v>353</v>
      </c>
      <c r="K34">
        <f t="shared" ref="K34:K65" si="16">J34-D34</f>
        <v>154</v>
      </c>
      <c r="L34" s="168">
        <f t="shared" ref="L34:L65" si="17">IF( (D34+E34)=0,0,(D34-E34)/(D34+E34))</f>
        <v>0.80909090909090908</v>
      </c>
      <c r="M34" s="168">
        <f t="shared" ref="M34:M65" si="18">IF( (E34+F34)=0,0,(E34-F34)/(E34+F34))</f>
        <v>-0.72727272727272729</v>
      </c>
      <c r="N34" s="168">
        <f t="shared" ref="N34:N65" si="19">IF( (F34+D34)=0,0,(F34-D34)/(F34+D34))</f>
        <v>-0.19879518072289157</v>
      </c>
      <c r="O34" s="168">
        <f t="shared" ref="O34:O65" si="20">MIN(L34,-N34)</f>
        <v>0.19879518072289157</v>
      </c>
      <c r="P34" s="169">
        <f t="shared" si="10"/>
        <v>1</v>
      </c>
      <c r="Q34" s="169">
        <f t="shared" si="11"/>
        <v>56</v>
      </c>
      <c r="R34" s="169">
        <f t="shared" si="12"/>
        <v>1</v>
      </c>
      <c r="S34" s="169">
        <f t="shared" si="13"/>
        <v>14</v>
      </c>
      <c r="T34" s="170">
        <f t="shared" ref="T34:T65" si="21">MAX(Q34:S34)</f>
        <v>56</v>
      </c>
      <c r="U34" s="10" t="s">
        <v>393</v>
      </c>
      <c r="V34" s="151" t="s">
        <v>394</v>
      </c>
    </row>
    <row r="35" spans="1:22" ht="15.75" thickBot="1" x14ac:dyDescent="0.3">
      <c r="B35" s="116"/>
      <c r="C35" s="10" t="s">
        <v>427</v>
      </c>
      <c r="D35">
        <v>160</v>
      </c>
      <c r="E35">
        <v>82</v>
      </c>
      <c r="F35">
        <v>45</v>
      </c>
      <c r="G35" s="168">
        <f t="shared" ref="G35:G66" si="22">D35/$J35</f>
        <v>0.55749128919860624</v>
      </c>
      <c r="H35" s="168">
        <f t="shared" ref="H35:H66" si="23">E35/$J35</f>
        <v>0.2857142857142857</v>
      </c>
      <c r="I35" s="168">
        <f t="shared" ref="I35:I66" si="24">F35/$J35</f>
        <v>0.156794425087108</v>
      </c>
      <c r="J35">
        <f t="shared" si="15"/>
        <v>287</v>
      </c>
      <c r="K35">
        <f t="shared" si="16"/>
        <v>127</v>
      </c>
      <c r="L35" s="168">
        <f t="shared" si="17"/>
        <v>0.32231404958677684</v>
      </c>
      <c r="M35" s="168">
        <f t="shared" si="18"/>
        <v>0.29133858267716534</v>
      </c>
      <c r="N35" s="168">
        <f t="shared" si="19"/>
        <v>-0.56097560975609762</v>
      </c>
      <c r="O35" s="168">
        <f t="shared" si="20"/>
        <v>0.32231404958677684</v>
      </c>
      <c r="P35" s="169">
        <f t="shared" ref="P35:P66" si="25">IF(AND(D35=E35,E35=F35),0,MATCH(MAX(L35:N35),L35:N35,0))</f>
        <v>1</v>
      </c>
      <c r="Q35" s="169">
        <f t="shared" ref="Q35:Q66" si="26">ABS(D35-D34)</f>
        <v>39</v>
      </c>
      <c r="R35" s="169">
        <f t="shared" ref="R35:R66" si="27">ABS(E35-E34)</f>
        <v>61</v>
      </c>
      <c r="S35" s="169">
        <f t="shared" ref="S35:S66" si="28">ABS(F35-F34)</f>
        <v>88</v>
      </c>
      <c r="T35" s="170">
        <f t="shared" si="21"/>
        <v>88</v>
      </c>
      <c r="U35" s="10" t="s">
        <v>428</v>
      </c>
      <c r="V35" s="151" t="s">
        <v>429</v>
      </c>
    </row>
    <row r="36" spans="1:22" ht="15.75" hidden="1" thickBot="1" x14ac:dyDescent="0.3">
      <c r="B36" s="63"/>
      <c r="C36" s="10" t="s">
        <v>297</v>
      </c>
      <c r="D36">
        <v>60</v>
      </c>
      <c r="E36">
        <v>179</v>
      </c>
      <c r="F36">
        <v>113</v>
      </c>
      <c r="G36" s="168">
        <f t="shared" si="22"/>
        <v>0.17045454545454544</v>
      </c>
      <c r="H36" s="168">
        <f t="shared" si="23"/>
        <v>0.50852272727272729</v>
      </c>
      <c r="I36" s="168">
        <f t="shared" si="24"/>
        <v>0.32102272727272729</v>
      </c>
      <c r="J36">
        <f t="shared" si="15"/>
        <v>352</v>
      </c>
      <c r="K36">
        <f t="shared" si="16"/>
        <v>292</v>
      </c>
      <c r="L36" s="168">
        <f t="shared" si="17"/>
        <v>-0.497907949790795</v>
      </c>
      <c r="M36" s="168">
        <f t="shared" si="18"/>
        <v>0.22602739726027396</v>
      </c>
      <c r="N36" s="168">
        <f t="shared" si="19"/>
        <v>0.30635838150289019</v>
      </c>
      <c r="O36" s="168">
        <f t="shared" si="20"/>
        <v>-0.497907949790795</v>
      </c>
      <c r="P36" s="169">
        <f t="shared" si="25"/>
        <v>3</v>
      </c>
      <c r="Q36" s="169">
        <f t="shared" si="26"/>
        <v>100</v>
      </c>
      <c r="R36" s="169">
        <f t="shared" si="27"/>
        <v>97</v>
      </c>
      <c r="S36" s="169">
        <f t="shared" si="28"/>
        <v>68</v>
      </c>
      <c r="T36" s="170">
        <f t="shared" si="21"/>
        <v>100</v>
      </c>
      <c r="U36" s="10" t="s">
        <v>298</v>
      </c>
      <c r="V36" s="151">
        <v>-60179113</v>
      </c>
    </row>
    <row r="37" spans="1:22" ht="15.75" thickBot="1" x14ac:dyDescent="0.3">
      <c r="B37" s="28"/>
      <c r="C37" s="10" t="s">
        <v>198</v>
      </c>
      <c r="D37">
        <v>165</v>
      </c>
      <c r="E37">
        <v>42</v>
      </c>
      <c r="F37">
        <v>42</v>
      </c>
      <c r="G37" s="168">
        <f t="shared" si="22"/>
        <v>0.66265060240963858</v>
      </c>
      <c r="H37" s="168">
        <f t="shared" si="23"/>
        <v>0.16867469879518071</v>
      </c>
      <c r="I37" s="168">
        <f t="shared" si="24"/>
        <v>0.16867469879518071</v>
      </c>
      <c r="J37">
        <f t="shared" si="15"/>
        <v>249</v>
      </c>
      <c r="K37">
        <f t="shared" si="16"/>
        <v>84</v>
      </c>
      <c r="L37" s="168">
        <f t="shared" si="17"/>
        <v>0.59420289855072461</v>
      </c>
      <c r="M37" s="168">
        <f t="shared" si="18"/>
        <v>0</v>
      </c>
      <c r="N37" s="168">
        <f t="shared" si="19"/>
        <v>-0.59420289855072461</v>
      </c>
      <c r="O37" s="168">
        <f t="shared" si="20"/>
        <v>0.59420289855072461</v>
      </c>
      <c r="P37" s="169">
        <f t="shared" si="25"/>
        <v>1</v>
      </c>
      <c r="Q37" s="169">
        <f t="shared" si="26"/>
        <v>105</v>
      </c>
      <c r="R37" s="169">
        <f t="shared" si="27"/>
        <v>137</v>
      </c>
      <c r="S37" s="169">
        <f t="shared" si="28"/>
        <v>71</v>
      </c>
      <c r="T37" s="170">
        <f t="shared" si="21"/>
        <v>137</v>
      </c>
      <c r="U37" s="10" t="s">
        <v>199</v>
      </c>
      <c r="V37" s="151" t="s">
        <v>200</v>
      </c>
    </row>
    <row r="38" spans="1:22" ht="15.75" hidden="1" thickBot="1" x14ac:dyDescent="0.3">
      <c r="B38" s="93"/>
      <c r="C38" s="10" t="s">
        <v>374</v>
      </c>
      <c r="D38">
        <v>148</v>
      </c>
      <c r="E38">
        <v>0</v>
      </c>
      <c r="F38">
        <v>211</v>
      </c>
      <c r="G38" s="168">
        <f t="shared" si="22"/>
        <v>0.41225626740947074</v>
      </c>
      <c r="H38" s="168">
        <f t="shared" si="23"/>
        <v>0</v>
      </c>
      <c r="I38" s="168">
        <f t="shared" si="24"/>
        <v>0.58774373259052926</v>
      </c>
      <c r="J38">
        <f t="shared" si="15"/>
        <v>359</v>
      </c>
      <c r="K38">
        <f t="shared" si="16"/>
        <v>211</v>
      </c>
      <c r="L38" s="168">
        <f t="shared" si="17"/>
        <v>1</v>
      </c>
      <c r="M38" s="168">
        <f t="shared" si="18"/>
        <v>-1</v>
      </c>
      <c r="N38" s="168">
        <f t="shared" si="19"/>
        <v>0.17548746518105848</v>
      </c>
      <c r="O38" s="168">
        <f t="shared" si="20"/>
        <v>-0.17548746518105848</v>
      </c>
      <c r="P38" s="169">
        <f t="shared" si="25"/>
        <v>1</v>
      </c>
      <c r="Q38" s="169">
        <f t="shared" si="26"/>
        <v>17</v>
      </c>
      <c r="R38" s="169">
        <f t="shared" si="27"/>
        <v>42</v>
      </c>
      <c r="S38" s="169">
        <f t="shared" si="28"/>
        <v>169</v>
      </c>
      <c r="T38" s="170">
        <f t="shared" si="21"/>
        <v>169</v>
      </c>
      <c r="U38" s="10" t="s">
        <v>375</v>
      </c>
      <c r="V38" s="151" t="s">
        <v>376</v>
      </c>
    </row>
    <row r="39" spans="1:22" ht="15.75" hidden="1" thickBot="1" x14ac:dyDescent="0.3">
      <c r="B39" s="50"/>
      <c r="C39" s="10" t="s">
        <v>260</v>
      </c>
      <c r="D39">
        <v>124</v>
      </c>
      <c r="E39">
        <v>252</v>
      </c>
      <c r="F39">
        <v>0</v>
      </c>
      <c r="G39" s="168">
        <f t="shared" si="22"/>
        <v>0.32978723404255317</v>
      </c>
      <c r="H39" s="168">
        <f t="shared" si="23"/>
        <v>0.67021276595744683</v>
      </c>
      <c r="I39" s="168">
        <f t="shared" si="24"/>
        <v>0</v>
      </c>
      <c r="J39">
        <f t="shared" si="15"/>
        <v>376</v>
      </c>
      <c r="K39">
        <f t="shared" si="16"/>
        <v>252</v>
      </c>
      <c r="L39" s="168">
        <f t="shared" si="17"/>
        <v>-0.34042553191489361</v>
      </c>
      <c r="M39" s="168">
        <f t="shared" si="18"/>
        <v>1</v>
      </c>
      <c r="N39" s="168">
        <f t="shared" si="19"/>
        <v>-1</v>
      </c>
      <c r="O39" s="168">
        <f t="shared" si="20"/>
        <v>-0.34042553191489361</v>
      </c>
      <c r="P39" s="169">
        <f t="shared" si="25"/>
        <v>2</v>
      </c>
      <c r="Q39" s="169">
        <f t="shared" si="26"/>
        <v>24</v>
      </c>
      <c r="R39" s="169">
        <f t="shared" si="27"/>
        <v>252</v>
      </c>
      <c r="S39" s="169">
        <f t="shared" si="28"/>
        <v>211</v>
      </c>
      <c r="T39" s="170">
        <f t="shared" si="21"/>
        <v>252</v>
      </c>
      <c r="U39" s="10" t="s">
        <v>261</v>
      </c>
      <c r="V39" s="151" t="s">
        <v>262</v>
      </c>
    </row>
    <row r="40" spans="1:22" ht="15.75" thickBot="1" x14ac:dyDescent="0.3">
      <c r="B40" s="29"/>
      <c r="C40" s="10" t="s">
        <v>201</v>
      </c>
      <c r="D40">
        <v>178</v>
      </c>
      <c r="E40">
        <v>34</v>
      </c>
      <c r="F40">
        <v>34</v>
      </c>
      <c r="G40" s="168">
        <f t="shared" si="22"/>
        <v>0.72357723577235777</v>
      </c>
      <c r="H40" s="168">
        <f t="shared" si="23"/>
        <v>0.13821138211382114</v>
      </c>
      <c r="I40" s="168">
        <f t="shared" si="24"/>
        <v>0.13821138211382114</v>
      </c>
      <c r="J40">
        <f t="shared" si="15"/>
        <v>246</v>
      </c>
      <c r="K40">
        <f t="shared" si="16"/>
        <v>68</v>
      </c>
      <c r="L40" s="168">
        <f t="shared" si="17"/>
        <v>0.67924528301886788</v>
      </c>
      <c r="M40" s="168">
        <f t="shared" si="18"/>
        <v>0</v>
      </c>
      <c r="N40" s="168">
        <f t="shared" si="19"/>
        <v>-0.67924528301886788</v>
      </c>
      <c r="O40" s="168">
        <f t="shared" si="20"/>
        <v>0.67924528301886788</v>
      </c>
      <c r="P40" s="169">
        <f t="shared" si="25"/>
        <v>1</v>
      </c>
      <c r="Q40" s="169">
        <f t="shared" si="26"/>
        <v>54</v>
      </c>
      <c r="R40" s="169">
        <f t="shared" si="27"/>
        <v>218</v>
      </c>
      <c r="S40" s="169">
        <f t="shared" si="28"/>
        <v>34</v>
      </c>
      <c r="T40" s="170">
        <f t="shared" si="21"/>
        <v>218</v>
      </c>
      <c r="U40" s="10" t="s">
        <v>202</v>
      </c>
      <c r="V40" s="151" t="s">
        <v>203</v>
      </c>
    </row>
    <row r="41" spans="1:22" ht="15.75" thickBot="1" x14ac:dyDescent="0.3">
      <c r="B41" s="42"/>
      <c r="C41" s="10" t="s">
        <v>237</v>
      </c>
      <c r="D41">
        <v>184</v>
      </c>
      <c r="E41">
        <v>134</v>
      </c>
      <c r="F41">
        <v>11</v>
      </c>
      <c r="G41" s="168">
        <f t="shared" si="22"/>
        <v>0.55927051671732519</v>
      </c>
      <c r="H41" s="168">
        <f t="shared" si="23"/>
        <v>0.40729483282674772</v>
      </c>
      <c r="I41" s="168">
        <f t="shared" si="24"/>
        <v>3.3434650455927049E-2</v>
      </c>
      <c r="J41">
        <f t="shared" si="15"/>
        <v>329</v>
      </c>
      <c r="K41">
        <f t="shared" si="16"/>
        <v>145</v>
      </c>
      <c r="L41" s="168">
        <f t="shared" si="17"/>
        <v>0.15723270440251572</v>
      </c>
      <c r="M41" s="168">
        <f t="shared" si="18"/>
        <v>0.84827586206896555</v>
      </c>
      <c r="N41" s="168">
        <f t="shared" si="19"/>
        <v>-0.88717948717948714</v>
      </c>
      <c r="O41" s="168">
        <f t="shared" si="20"/>
        <v>0.15723270440251572</v>
      </c>
      <c r="P41" s="169">
        <f t="shared" si="25"/>
        <v>2</v>
      </c>
      <c r="Q41" s="169">
        <f t="shared" si="26"/>
        <v>6</v>
      </c>
      <c r="R41" s="169">
        <f t="shared" si="27"/>
        <v>100</v>
      </c>
      <c r="S41" s="169">
        <f t="shared" si="28"/>
        <v>23</v>
      </c>
      <c r="T41" s="170">
        <f t="shared" si="21"/>
        <v>100</v>
      </c>
      <c r="U41" s="10" t="s">
        <v>238</v>
      </c>
      <c r="V41" s="151" t="s">
        <v>239</v>
      </c>
    </row>
    <row r="42" spans="1:22" ht="15.75" hidden="1" thickBot="1" x14ac:dyDescent="0.3">
      <c r="B42" s="51"/>
      <c r="C42" s="10" t="s">
        <v>263</v>
      </c>
      <c r="D42">
        <v>127</v>
      </c>
      <c r="E42">
        <v>255</v>
      </c>
      <c r="F42">
        <v>0</v>
      </c>
      <c r="G42" s="168">
        <f t="shared" si="22"/>
        <v>0.33246073298429318</v>
      </c>
      <c r="H42" s="168">
        <f t="shared" si="23"/>
        <v>0.66753926701570676</v>
      </c>
      <c r="I42" s="168">
        <f t="shared" si="24"/>
        <v>0</v>
      </c>
      <c r="J42">
        <f t="shared" si="15"/>
        <v>382</v>
      </c>
      <c r="K42">
        <f t="shared" si="16"/>
        <v>255</v>
      </c>
      <c r="L42" s="168">
        <f t="shared" si="17"/>
        <v>-0.33507853403141363</v>
      </c>
      <c r="M42" s="168">
        <f t="shared" si="18"/>
        <v>1</v>
      </c>
      <c r="N42" s="168">
        <f t="shared" si="19"/>
        <v>-1</v>
      </c>
      <c r="O42" s="168">
        <f t="shared" si="20"/>
        <v>-0.33507853403141363</v>
      </c>
      <c r="P42" s="169">
        <f t="shared" si="25"/>
        <v>2</v>
      </c>
      <c r="Q42" s="169">
        <f t="shared" si="26"/>
        <v>57</v>
      </c>
      <c r="R42" s="169">
        <f t="shared" si="27"/>
        <v>121</v>
      </c>
      <c r="S42" s="169">
        <f t="shared" si="28"/>
        <v>11</v>
      </c>
      <c r="T42" s="170">
        <f t="shared" si="21"/>
        <v>121</v>
      </c>
      <c r="U42" s="10" t="s">
        <v>264</v>
      </c>
      <c r="V42" s="151" t="s">
        <v>265</v>
      </c>
    </row>
    <row r="43" spans="1:22" ht="15.75" hidden="1" thickBot="1" x14ac:dyDescent="0.3">
      <c r="A43" t="s">
        <v>507</v>
      </c>
      <c r="B43" s="60"/>
      <c r="C43" s="10" t="s">
        <v>289</v>
      </c>
      <c r="D43">
        <v>0</v>
      </c>
      <c r="E43">
        <v>255</v>
      </c>
      <c r="F43">
        <v>127</v>
      </c>
      <c r="G43" s="168">
        <f t="shared" si="22"/>
        <v>0</v>
      </c>
      <c r="H43" s="168">
        <f t="shared" si="23"/>
        <v>0.66753926701570676</v>
      </c>
      <c r="I43" s="168">
        <f t="shared" si="24"/>
        <v>0.33246073298429318</v>
      </c>
      <c r="J43">
        <f t="shared" si="15"/>
        <v>382</v>
      </c>
      <c r="K43">
        <f t="shared" si="16"/>
        <v>382</v>
      </c>
      <c r="L43" s="168">
        <f t="shared" si="17"/>
        <v>-1</v>
      </c>
      <c r="M43" s="168">
        <f t="shared" si="18"/>
        <v>0.33507853403141363</v>
      </c>
      <c r="N43" s="168">
        <f t="shared" si="19"/>
        <v>1</v>
      </c>
      <c r="O43" s="168">
        <f t="shared" si="20"/>
        <v>-1</v>
      </c>
      <c r="P43" s="169">
        <f t="shared" si="25"/>
        <v>3</v>
      </c>
      <c r="Q43" s="169">
        <f t="shared" si="26"/>
        <v>127</v>
      </c>
      <c r="R43" s="169">
        <f t="shared" si="27"/>
        <v>0</v>
      </c>
      <c r="S43" s="169">
        <f t="shared" si="28"/>
        <v>127</v>
      </c>
      <c r="T43" s="170">
        <f t="shared" si="21"/>
        <v>127</v>
      </c>
      <c r="U43" s="10" t="s">
        <v>290</v>
      </c>
      <c r="V43" s="151" t="s">
        <v>291</v>
      </c>
    </row>
    <row r="44" spans="1:22" ht="15.75" thickBot="1" x14ac:dyDescent="0.3">
      <c r="B44" s="33"/>
      <c r="C44" s="10" t="s">
        <v>214</v>
      </c>
      <c r="D44">
        <v>205</v>
      </c>
      <c r="E44">
        <v>92</v>
      </c>
      <c r="F44">
        <v>92</v>
      </c>
      <c r="G44" s="168">
        <f t="shared" si="22"/>
        <v>0.52699228791773778</v>
      </c>
      <c r="H44" s="168">
        <f t="shared" si="23"/>
        <v>0.23650385604113111</v>
      </c>
      <c r="I44" s="168">
        <f t="shared" si="24"/>
        <v>0.23650385604113111</v>
      </c>
      <c r="J44">
        <f t="shared" si="15"/>
        <v>389</v>
      </c>
      <c r="K44">
        <f t="shared" si="16"/>
        <v>184</v>
      </c>
      <c r="L44" s="168">
        <f t="shared" si="17"/>
        <v>0.38047138047138046</v>
      </c>
      <c r="M44" s="168">
        <f t="shared" si="18"/>
        <v>0</v>
      </c>
      <c r="N44" s="168">
        <f t="shared" si="19"/>
        <v>-0.38047138047138046</v>
      </c>
      <c r="O44" s="168">
        <f t="shared" si="20"/>
        <v>0.38047138047138046</v>
      </c>
      <c r="P44" s="169">
        <f t="shared" si="25"/>
        <v>1</v>
      </c>
      <c r="Q44" s="169">
        <f t="shared" si="26"/>
        <v>205</v>
      </c>
      <c r="R44" s="169">
        <f t="shared" si="27"/>
        <v>163</v>
      </c>
      <c r="S44" s="169">
        <f t="shared" si="28"/>
        <v>35</v>
      </c>
      <c r="T44" s="170">
        <f t="shared" si="21"/>
        <v>205</v>
      </c>
      <c r="U44" s="10" t="s">
        <v>215</v>
      </c>
      <c r="V44" s="151" t="s">
        <v>216</v>
      </c>
    </row>
    <row r="45" spans="1:22" ht="15.75" thickBot="1" x14ac:dyDescent="0.3">
      <c r="B45" s="118"/>
      <c r="C45" s="10" t="s">
        <v>433</v>
      </c>
      <c r="D45">
        <v>205</v>
      </c>
      <c r="E45">
        <v>133</v>
      </c>
      <c r="F45">
        <v>63</v>
      </c>
      <c r="G45" s="168">
        <f t="shared" si="22"/>
        <v>0.51122194513715713</v>
      </c>
      <c r="H45" s="168">
        <f t="shared" si="23"/>
        <v>0.33167082294264338</v>
      </c>
      <c r="I45" s="168">
        <f t="shared" si="24"/>
        <v>0.15710723192019951</v>
      </c>
      <c r="J45">
        <f t="shared" si="15"/>
        <v>401</v>
      </c>
      <c r="K45">
        <f t="shared" si="16"/>
        <v>196</v>
      </c>
      <c r="L45" s="168">
        <f t="shared" si="17"/>
        <v>0.21301775147928995</v>
      </c>
      <c r="M45" s="168">
        <f t="shared" si="18"/>
        <v>0.35714285714285715</v>
      </c>
      <c r="N45" s="168">
        <f t="shared" si="19"/>
        <v>-0.52985074626865669</v>
      </c>
      <c r="O45" s="168">
        <f t="shared" si="20"/>
        <v>0.21301775147928995</v>
      </c>
      <c r="P45" s="169">
        <f t="shared" si="25"/>
        <v>2</v>
      </c>
      <c r="Q45" s="169">
        <f t="shared" si="26"/>
        <v>0</v>
      </c>
      <c r="R45" s="169">
        <f t="shared" si="27"/>
        <v>41</v>
      </c>
      <c r="S45" s="169">
        <f t="shared" si="28"/>
        <v>29</v>
      </c>
      <c r="T45" s="170">
        <f t="shared" si="21"/>
        <v>41</v>
      </c>
      <c r="U45" s="10" t="s">
        <v>434</v>
      </c>
      <c r="V45" s="151" t="s">
        <v>435</v>
      </c>
    </row>
    <row r="46" spans="1:22" ht="15.75" thickBot="1" x14ac:dyDescent="0.3">
      <c r="B46" s="117"/>
      <c r="C46" s="10" t="s">
        <v>430</v>
      </c>
      <c r="D46">
        <v>210</v>
      </c>
      <c r="E46">
        <v>105</v>
      </c>
      <c r="F46">
        <v>30</v>
      </c>
      <c r="G46" s="168">
        <f t="shared" si="22"/>
        <v>0.60869565217391308</v>
      </c>
      <c r="H46" s="168">
        <f t="shared" si="23"/>
        <v>0.30434782608695654</v>
      </c>
      <c r="I46" s="168">
        <f t="shared" si="24"/>
        <v>8.6956521739130432E-2</v>
      </c>
      <c r="J46">
        <f t="shared" si="15"/>
        <v>345</v>
      </c>
      <c r="K46">
        <f t="shared" si="16"/>
        <v>135</v>
      </c>
      <c r="L46" s="168">
        <f t="shared" si="17"/>
        <v>0.33333333333333331</v>
      </c>
      <c r="M46" s="168">
        <f t="shared" si="18"/>
        <v>0.55555555555555558</v>
      </c>
      <c r="N46" s="168">
        <f t="shared" si="19"/>
        <v>-0.75</v>
      </c>
      <c r="O46" s="168">
        <f t="shared" si="20"/>
        <v>0.33333333333333331</v>
      </c>
      <c r="P46" s="169">
        <f t="shared" si="25"/>
        <v>2</v>
      </c>
      <c r="Q46" s="169">
        <f t="shared" si="26"/>
        <v>5</v>
      </c>
      <c r="R46" s="169">
        <f t="shared" si="27"/>
        <v>28</v>
      </c>
      <c r="S46" s="169">
        <f t="shared" si="28"/>
        <v>33</v>
      </c>
      <c r="T46" s="170">
        <f t="shared" si="21"/>
        <v>33</v>
      </c>
      <c r="U46" s="10" t="s">
        <v>431</v>
      </c>
      <c r="V46" s="151" t="s">
        <v>432</v>
      </c>
    </row>
    <row r="47" spans="1:22" ht="15.75" hidden="1" thickBot="1" x14ac:dyDescent="0.3">
      <c r="B47" s="122"/>
      <c r="C47" s="10" t="s">
        <v>443</v>
      </c>
      <c r="D47">
        <v>188</v>
      </c>
      <c r="E47">
        <v>143</v>
      </c>
      <c r="F47">
        <v>143</v>
      </c>
      <c r="G47" s="168">
        <f t="shared" si="22"/>
        <v>0.39662447257383965</v>
      </c>
      <c r="H47" s="168">
        <f t="shared" si="23"/>
        <v>0.30168776371308015</v>
      </c>
      <c r="I47" s="168">
        <f t="shared" si="24"/>
        <v>0.30168776371308015</v>
      </c>
      <c r="J47">
        <f t="shared" si="15"/>
        <v>474</v>
      </c>
      <c r="K47">
        <f t="shared" si="16"/>
        <v>286</v>
      </c>
      <c r="L47" s="168">
        <f t="shared" si="17"/>
        <v>0.13595166163141995</v>
      </c>
      <c r="M47" s="168">
        <f t="shared" si="18"/>
        <v>0</v>
      </c>
      <c r="N47" s="168">
        <f t="shared" si="19"/>
        <v>-0.13595166163141995</v>
      </c>
      <c r="O47" s="168">
        <f t="shared" si="20"/>
        <v>0.13595166163141995</v>
      </c>
      <c r="P47" s="169">
        <f t="shared" si="25"/>
        <v>1</v>
      </c>
      <c r="Q47" s="169">
        <f t="shared" si="26"/>
        <v>22</v>
      </c>
      <c r="R47" s="169">
        <f t="shared" si="27"/>
        <v>38</v>
      </c>
      <c r="S47" s="169">
        <f t="shared" si="28"/>
        <v>113</v>
      </c>
      <c r="T47" s="170">
        <f t="shared" si="21"/>
        <v>113</v>
      </c>
      <c r="U47" s="10" t="s">
        <v>444</v>
      </c>
      <c r="V47" s="151">
        <v>-188143143</v>
      </c>
    </row>
    <row r="48" spans="1:22" ht="15.75" hidden="1" thickBot="1" x14ac:dyDescent="0.3">
      <c r="B48" s="85"/>
      <c r="C48" s="10" t="s">
        <v>353</v>
      </c>
      <c r="D48">
        <v>65</v>
      </c>
      <c r="E48">
        <v>105</v>
      </c>
      <c r="F48">
        <v>225</v>
      </c>
      <c r="G48" s="168">
        <f t="shared" si="22"/>
        <v>0.16455696202531644</v>
      </c>
      <c r="H48" s="168">
        <f t="shared" si="23"/>
        <v>0.26582278481012656</v>
      </c>
      <c r="I48" s="168">
        <f t="shared" si="24"/>
        <v>0.569620253164557</v>
      </c>
      <c r="J48">
        <f t="shared" si="15"/>
        <v>395</v>
      </c>
      <c r="K48">
        <f t="shared" si="16"/>
        <v>330</v>
      </c>
      <c r="L48" s="168">
        <f t="shared" si="17"/>
        <v>-0.23529411764705882</v>
      </c>
      <c r="M48" s="168">
        <f t="shared" si="18"/>
        <v>-0.36363636363636365</v>
      </c>
      <c r="N48" s="168">
        <f t="shared" si="19"/>
        <v>0.55172413793103448</v>
      </c>
      <c r="O48" s="168">
        <f t="shared" si="20"/>
        <v>-0.55172413793103448</v>
      </c>
      <c r="P48" s="169">
        <f t="shared" si="25"/>
        <v>3</v>
      </c>
      <c r="Q48" s="169">
        <f t="shared" si="26"/>
        <v>123</v>
      </c>
      <c r="R48" s="169">
        <f t="shared" si="27"/>
        <v>38</v>
      </c>
      <c r="S48" s="169">
        <f t="shared" si="28"/>
        <v>82</v>
      </c>
      <c r="T48" s="170">
        <f t="shared" si="21"/>
        <v>123</v>
      </c>
      <c r="U48" s="10" t="s">
        <v>354</v>
      </c>
      <c r="V48" s="151">
        <v>-65105225</v>
      </c>
    </row>
    <row r="49" spans="1:22" ht="15.75" hidden="1" thickBot="1" x14ac:dyDescent="0.3">
      <c r="B49" s="101"/>
      <c r="C49" s="10" t="s">
        <v>395</v>
      </c>
      <c r="D49">
        <v>219</v>
      </c>
      <c r="E49">
        <v>112</v>
      </c>
      <c r="F49">
        <v>147</v>
      </c>
      <c r="G49" s="168">
        <f t="shared" si="22"/>
        <v>0.45815899581589958</v>
      </c>
      <c r="H49" s="168">
        <f t="shared" si="23"/>
        <v>0.23430962343096234</v>
      </c>
      <c r="I49" s="168">
        <f t="shared" si="24"/>
        <v>0.30753138075313807</v>
      </c>
      <c r="J49">
        <f t="shared" si="15"/>
        <v>478</v>
      </c>
      <c r="K49">
        <f t="shared" si="16"/>
        <v>259</v>
      </c>
      <c r="L49" s="168">
        <f t="shared" si="17"/>
        <v>0.32326283987915405</v>
      </c>
      <c r="M49" s="168">
        <f t="shared" si="18"/>
        <v>-0.13513513513513514</v>
      </c>
      <c r="N49" s="168">
        <f t="shared" si="19"/>
        <v>-0.19672131147540983</v>
      </c>
      <c r="O49" s="168">
        <f t="shared" si="20"/>
        <v>0.19672131147540983</v>
      </c>
      <c r="P49" s="169">
        <f t="shared" si="25"/>
        <v>1</v>
      </c>
      <c r="Q49" s="169">
        <f t="shared" si="26"/>
        <v>154</v>
      </c>
      <c r="R49" s="169">
        <f t="shared" si="27"/>
        <v>7</v>
      </c>
      <c r="S49" s="169">
        <f t="shared" si="28"/>
        <v>78</v>
      </c>
      <c r="T49" s="170">
        <f t="shared" si="21"/>
        <v>154</v>
      </c>
      <c r="U49" s="10" t="s">
        <v>396</v>
      </c>
      <c r="V49" s="151">
        <v>-219112147</v>
      </c>
    </row>
    <row r="50" spans="1:22" ht="15.75" hidden="1" thickBot="1" x14ac:dyDescent="0.3">
      <c r="B50" s="89"/>
      <c r="C50" s="10" t="s">
        <v>364</v>
      </c>
      <c r="D50">
        <v>106</v>
      </c>
      <c r="E50">
        <v>90</v>
      </c>
      <c r="F50">
        <v>205</v>
      </c>
      <c r="G50" s="168">
        <f t="shared" si="22"/>
        <v>0.26433915211970077</v>
      </c>
      <c r="H50" s="168">
        <f t="shared" si="23"/>
        <v>0.22443890274314215</v>
      </c>
      <c r="I50" s="168">
        <f t="shared" si="24"/>
        <v>0.51122194513715713</v>
      </c>
      <c r="J50">
        <f t="shared" si="15"/>
        <v>401</v>
      </c>
      <c r="K50">
        <f t="shared" si="16"/>
        <v>295</v>
      </c>
      <c r="L50" s="168">
        <f t="shared" si="17"/>
        <v>8.1632653061224483E-2</v>
      </c>
      <c r="M50" s="168">
        <f t="shared" si="18"/>
        <v>-0.38983050847457629</v>
      </c>
      <c r="N50" s="168">
        <f t="shared" si="19"/>
        <v>0.31832797427652731</v>
      </c>
      <c r="O50" s="168">
        <f t="shared" si="20"/>
        <v>-0.31832797427652731</v>
      </c>
      <c r="P50" s="169">
        <f t="shared" si="25"/>
        <v>3</v>
      </c>
      <c r="Q50" s="169">
        <f t="shared" si="26"/>
        <v>113</v>
      </c>
      <c r="R50" s="169">
        <f t="shared" si="27"/>
        <v>22</v>
      </c>
      <c r="S50" s="169">
        <f t="shared" si="28"/>
        <v>58</v>
      </c>
      <c r="T50" s="170">
        <f t="shared" si="21"/>
        <v>113</v>
      </c>
      <c r="U50" s="10" t="s">
        <v>365</v>
      </c>
      <c r="V50" s="151" t="s">
        <v>366</v>
      </c>
    </row>
    <row r="51" spans="1:22" ht="15.75" hidden="1" thickBot="1" x14ac:dyDescent="0.3">
      <c r="A51" t="s">
        <v>507</v>
      </c>
      <c r="B51" s="59"/>
      <c r="C51" s="10" t="s">
        <v>286</v>
      </c>
      <c r="D51">
        <v>0</v>
      </c>
      <c r="E51">
        <v>250</v>
      </c>
      <c r="F51">
        <v>154</v>
      </c>
      <c r="G51" s="168">
        <f t="shared" si="22"/>
        <v>0</v>
      </c>
      <c r="H51" s="168">
        <f t="shared" si="23"/>
        <v>0.61881188118811881</v>
      </c>
      <c r="I51" s="168">
        <f t="shared" si="24"/>
        <v>0.38118811881188119</v>
      </c>
      <c r="J51">
        <f t="shared" si="15"/>
        <v>404</v>
      </c>
      <c r="K51">
        <f t="shared" si="16"/>
        <v>404</v>
      </c>
      <c r="L51" s="168">
        <f t="shared" si="17"/>
        <v>-1</v>
      </c>
      <c r="M51" s="168">
        <f t="shared" si="18"/>
        <v>0.23762376237623761</v>
      </c>
      <c r="N51" s="168">
        <f t="shared" si="19"/>
        <v>1</v>
      </c>
      <c r="O51" s="168">
        <f t="shared" si="20"/>
        <v>-1</v>
      </c>
      <c r="P51" s="169">
        <f t="shared" si="25"/>
        <v>3</v>
      </c>
      <c r="Q51" s="169">
        <f t="shared" si="26"/>
        <v>106</v>
      </c>
      <c r="R51" s="169">
        <f t="shared" si="27"/>
        <v>160</v>
      </c>
      <c r="S51" s="169">
        <f t="shared" si="28"/>
        <v>51</v>
      </c>
      <c r="T51" s="170">
        <f t="shared" si="21"/>
        <v>160</v>
      </c>
      <c r="U51" s="10" t="s">
        <v>287</v>
      </c>
      <c r="V51" s="151" t="s">
        <v>288</v>
      </c>
    </row>
    <row r="52" spans="1:22" ht="15.75" hidden="1" thickBot="1" x14ac:dyDescent="0.3">
      <c r="B52" s="94"/>
      <c r="C52" s="10" t="s">
        <v>377</v>
      </c>
      <c r="D52">
        <v>153</v>
      </c>
      <c r="E52">
        <v>50</v>
      </c>
      <c r="F52">
        <v>204</v>
      </c>
      <c r="G52" s="168">
        <f t="shared" si="22"/>
        <v>0.37592137592137592</v>
      </c>
      <c r="H52" s="168">
        <f t="shared" si="23"/>
        <v>0.12285012285012285</v>
      </c>
      <c r="I52" s="168">
        <f t="shared" si="24"/>
        <v>0.50122850122850127</v>
      </c>
      <c r="J52">
        <f t="shared" si="15"/>
        <v>407</v>
      </c>
      <c r="K52">
        <f t="shared" si="16"/>
        <v>254</v>
      </c>
      <c r="L52" s="168">
        <f t="shared" si="17"/>
        <v>0.5073891625615764</v>
      </c>
      <c r="M52" s="168">
        <f t="shared" si="18"/>
        <v>-0.60629921259842523</v>
      </c>
      <c r="N52" s="168">
        <f t="shared" si="19"/>
        <v>0.14285714285714285</v>
      </c>
      <c r="O52" s="168">
        <f t="shared" si="20"/>
        <v>-0.14285714285714285</v>
      </c>
      <c r="P52" s="169">
        <f t="shared" si="25"/>
        <v>1</v>
      </c>
      <c r="Q52" s="169">
        <f t="shared" si="26"/>
        <v>153</v>
      </c>
      <c r="R52" s="169">
        <f t="shared" si="27"/>
        <v>200</v>
      </c>
      <c r="S52" s="169">
        <f t="shared" si="28"/>
        <v>50</v>
      </c>
      <c r="T52" s="170">
        <f t="shared" si="21"/>
        <v>200</v>
      </c>
      <c r="U52" s="10" t="s">
        <v>378</v>
      </c>
      <c r="V52" s="151" t="s">
        <v>379</v>
      </c>
    </row>
    <row r="53" spans="1:22" ht="15.75" hidden="1" thickBot="1" x14ac:dyDescent="0.3">
      <c r="B53" s="86"/>
      <c r="C53" s="10" t="s">
        <v>355</v>
      </c>
      <c r="D53">
        <v>138</v>
      </c>
      <c r="E53">
        <v>43</v>
      </c>
      <c r="F53">
        <v>226</v>
      </c>
      <c r="G53" s="168">
        <f t="shared" si="22"/>
        <v>0.33906633906633904</v>
      </c>
      <c r="H53" s="168">
        <f t="shared" si="23"/>
        <v>0.10565110565110565</v>
      </c>
      <c r="I53" s="168">
        <f t="shared" si="24"/>
        <v>0.55528255528255532</v>
      </c>
      <c r="J53">
        <f t="shared" si="15"/>
        <v>407</v>
      </c>
      <c r="K53">
        <f t="shared" si="16"/>
        <v>269</v>
      </c>
      <c r="L53" s="168">
        <f t="shared" si="17"/>
        <v>0.52486187845303867</v>
      </c>
      <c r="M53" s="168">
        <f t="shared" si="18"/>
        <v>-0.6802973977695167</v>
      </c>
      <c r="N53" s="168">
        <f t="shared" si="19"/>
        <v>0.24175824175824176</v>
      </c>
      <c r="O53" s="168">
        <f t="shared" si="20"/>
        <v>-0.24175824175824176</v>
      </c>
      <c r="P53" s="169">
        <f t="shared" si="25"/>
        <v>1</v>
      </c>
      <c r="Q53" s="169">
        <f t="shared" si="26"/>
        <v>15</v>
      </c>
      <c r="R53" s="169">
        <f t="shared" si="27"/>
        <v>7</v>
      </c>
      <c r="S53" s="169">
        <f t="shared" si="28"/>
        <v>22</v>
      </c>
      <c r="T53" s="170">
        <f t="shared" si="21"/>
        <v>22</v>
      </c>
      <c r="U53" s="10" t="s">
        <v>356</v>
      </c>
      <c r="V53" s="151" t="s">
        <v>357</v>
      </c>
    </row>
    <row r="54" spans="1:22" ht="15.75" hidden="1" thickBot="1" x14ac:dyDescent="0.3">
      <c r="B54" s="95"/>
      <c r="C54" s="10" t="s">
        <v>380</v>
      </c>
      <c r="D54">
        <v>186</v>
      </c>
      <c r="E54">
        <v>85</v>
      </c>
      <c r="F54">
        <v>211</v>
      </c>
      <c r="G54" s="168">
        <f t="shared" si="22"/>
        <v>0.38589211618257263</v>
      </c>
      <c r="H54" s="168">
        <f t="shared" si="23"/>
        <v>0.17634854771784234</v>
      </c>
      <c r="I54" s="168">
        <f t="shared" si="24"/>
        <v>0.43775933609958506</v>
      </c>
      <c r="J54">
        <f t="shared" si="15"/>
        <v>482</v>
      </c>
      <c r="K54">
        <f t="shared" si="16"/>
        <v>296</v>
      </c>
      <c r="L54" s="168">
        <f t="shared" si="17"/>
        <v>0.37269372693726938</v>
      </c>
      <c r="M54" s="168">
        <f t="shared" si="18"/>
        <v>-0.42567567567567566</v>
      </c>
      <c r="N54" s="168">
        <f t="shared" si="19"/>
        <v>6.2972292191435769E-2</v>
      </c>
      <c r="O54" s="168">
        <f t="shared" si="20"/>
        <v>-6.2972292191435769E-2</v>
      </c>
      <c r="P54" s="169">
        <f t="shared" si="25"/>
        <v>1</v>
      </c>
      <c r="Q54" s="169">
        <f t="shared" si="26"/>
        <v>48</v>
      </c>
      <c r="R54" s="169">
        <f t="shared" si="27"/>
        <v>42</v>
      </c>
      <c r="S54" s="169">
        <f t="shared" si="28"/>
        <v>15</v>
      </c>
      <c r="T54" s="170">
        <f t="shared" si="21"/>
        <v>48</v>
      </c>
      <c r="U54" s="10" t="s">
        <v>381</v>
      </c>
      <c r="V54" s="151" t="s">
        <v>382</v>
      </c>
    </row>
    <row r="55" spans="1:22" ht="15.75" hidden="1" thickBot="1" x14ac:dyDescent="0.3">
      <c r="B55" s="47"/>
      <c r="C55" s="10" t="s">
        <v>251</v>
      </c>
      <c r="D55">
        <v>154</v>
      </c>
      <c r="E55">
        <v>205</v>
      </c>
      <c r="F55">
        <v>50</v>
      </c>
      <c r="G55" s="168">
        <f t="shared" si="22"/>
        <v>0.37652811735941322</v>
      </c>
      <c r="H55" s="168">
        <f t="shared" si="23"/>
        <v>0.5012224938875306</v>
      </c>
      <c r="I55" s="168">
        <f t="shared" si="24"/>
        <v>0.12224938875305623</v>
      </c>
      <c r="J55">
        <f t="shared" si="15"/>
        <v>409</v>
      </c>
      <c r="K55">
        <f t="shared" si="16"/>
        <v>255</v>
      </c>
      <c r="L55" s="168">
        <f t="shared" si="17"/>
        <v>-0.14206128133704735</v>
      </c>
      <c r="M55" s="168">
        <f t="shared" si="18"/>
        <v>0.60784313725490191</v>
      </c>
      <c r="N55" s="168">
        <f t="shared" si="19"/>
        <v>-0.50980392156862742</v>
      </c>
      <c r="O55" s="168">
        <f t="shared" si="20"/>
        <v>-0.14206128133704735</v>
      </c>
      <c r="P55" s="169">
        <f t="shared" si="25"/>
        <v>2</v>
      </c>
      <c r="Q55" s="169">
        <f t="shared" si="26"/>
        <v>32</v>
      </c>
      <c r="R55" s="169">
        <f t="shared" si="27"/>
        <v>120</v>
      </c>
      <c r="S55" s="169">
        <f t="shared" si="28"/>
        <v>161</v>
      </c>
      <c r="T55" s="170">
        <f t="shared" si="21"/>
        <v>161</v>
      </c>
      <c r="U55" s="10" t="s">
        <v>252</v>
      </c>
      <c r="V55" s="151" t="s">
        <v>253</v>
      </c>
    </row>
    <row r="56" spans="1:22" ht="15.75" thickBot="1" x14ac:dyDescent="0.3">
      <c r="B56" s="43"/>
      <c r="C56" s="10" t="s">
        <v>240</v>
      </c>
      <c r="D56">
        <v>218</v>
      </c>
      <c r="E56">
        <v>165</v>
      </c>
      <c r="F56">
        <v>32</v>
      </c>
      <c r="G56" s="168">
        <f t="shared" si="22"/>
        <v>0.52530120481927711</v>
      </c>
      <c r="H56" s="168">
        <f t="shared" si="23"/>
        <v>0.39759036144578314</v>
      </c>
      <c r="I56" s="168">
        <f t="shared" si="24"/>
        <v>7.7108433734939766E-2</v>
      </c>
      <c r="J56">
        <f t="shared" si="15"/>
        <v>415</v>
      </c>
      <c r="K56">
        <f t="shared" si="16"/>
        <v>197</v>
      </c>
      <c r="L56" s="168">
        <f t="shared" si="17"/>
        <v>0.13838120104438642</v>
      </c>
      <c r="M56" s="168">
        <f t="shared" si="18"/>
        <v>0.67512690355329952</v>
      </c>
      <c r="N56" s="168">
        <f t="shared" si="19"/>
        <v>-0.74399999999999999</v>
      </c>
      <c r="O56" s="168">
        <f t="shared" si="20"/>
        <v>0.13838120104438642</v>
      </c>
      <c r="P56" s="169">
        <f t="shared" si="25"/>
        <v>2</v>
      </c>
      <c r="Q56" s="169">
        <f t="shared" si="26"/>
        <v>64</v>
      </c>
      <c r="R56" s="169">
        <f t="shared" si="27"/>
        <v>40</v>
      </c>
      <c r="S56" s="169">
        <f t="shared" si="28"/>
        <v>18</v>
      </c>
      <c r="T56" s="170">
        <f t="shared" si="21"/>
        <v>64</v>
      </c>
      <c r="U56" s="10" t="s">
        <v>241</v>
      </c>
      <c r="V56" s="151" t="s">
        <v>242</v>
      </c>
    </row>
    <row r="57" spans="1:22" ht="15.75" hidden="1" thickBot="1" x14ac:dyDescent="0.3">
      <c r="B57" s="34"/>
      <c r="C57" s="10" t="s">
        <v>217</v>
      </c>
      <c r="D57">
        <v>240</v>
      </c>
      <c r="E57">
        <v>128</v>
      </c>
      <c r="F57">
        <v>128</v>
      </c>
      <c r="G57" s="168">
        <f t="shared" si="22"/>
        <v>0.4838709677419355</v>
      </c>
      <c r="H57" s="168">
        <f t="shared" si="23"/>
        <v>0.25806451612903225</v>
      </c>
      <c r="I57" s="168">
        <f t="shared" si="24"/>
        <v>0.25806451612903225</v>
      </c>
      <c r="J57">
        <f t="shared" si="15"/>
        <v>496</v>
      </c>
      <c r="K57">
        <f t="shared" si="16"/>
        <v>256</v>
      </c>
      <c r="L57" s="168">
        <f t="shared" si="17"/>
        <v>0.30434782608695654</v>
      </c>
      <c r="M57" s="168">
        <f t="shared" si="18"/>
        <v>0</v>
      </c>
      <c r="N57" s="168">
        <f t="shared" si="19"/>
        <v>-0.30434782608695654</v>
      </c>
      <c r="O57" s="168">
        <f t="shared" si="20"/>
        <v>0.30434782608695654</v>
      </c>
      <c r="P57" s="169">
        <f t="shared" si="25"/>
        <v>1</v>
      </c>
      <c r="Q57" s="169">
        <f t="shared" si="26"/>
        <v>22</v>
      </c>
      <c r="R57" s="169">
        <f t="shared" si="27"/>
        <v>37</v>
      </c>
      <c r="S57" s="169">
        <f t="shared" si="28"/>
        <v>96</v>
      </c>
      <c r="T57" s="170">
        <f t="shared" si="21"/>
        <v>96</v>
      </c>
      <c r="U57" s="10" t="s">
        <v>218</v>
      </c>
      <c r="V57" s="151">
        <v>-240128128</v>
      </c>
    </row>
    <row r="58" spans="1:22" ht="15.75" hidden="1" thickBot="1" x14ac:dyDescent="0.3">
      <c r="A58" t="s">
        <v>507</v>
      </c>
      <c r="B58" s="68"/>
      <c r="C58" s="10" t="s">
        <v>312</v>
      </c>
      <c r="D58">
        <v>0</v>
      </c>
      <c r="E58">
        <v>206</v>
      </c>
      <c r="F58">
        <v>209</v>
      </c>
      <c r="G58" s="168">
        <f t="shared" si="22"/>
        <v>0</v>
      </c>
      <c r="H58" s="168">
        <f t="shared" si="23"/>
        <v>0.4963855421686747</v>
      </c>
      <c r="I58" s="168">
        <f t="shared" si="24"/>
        <v>0.5036144578313253</v>
      </c>
      <c r="J58">
        <f t="shared" si="15"/>
        <v>415</v>
      </c>
      <c r="K58">
        <f t="shared" si="16"/>
        <v>415</v>
      </c>
      <c r="L58" s="168">
        <f t="shared" si="17"/>
        <v>-1</v>
      </c>
      <c r="M58" s="168">
        <f t="shared" si="18"/>
        <v>-7.2289156626506026E-3</v>
      </c>
      <c r="N58" s="168">
        <f t="shared" si="19"/>
        <v>1</v>
      </c>
      <c r="O58" s="168">
        <f t="shared" si="20"/>
        <v>-1</v>
      </c>
      <c r="P58" s="169">
        <f t="shared" si="25"/>
        <v>3</v>
      </c>
      <c r="Q58" s="169">
        <f t="shared" si="26"/>
        <v>240</v>
      </c>
      <c r="R58" s="169">
        <f t="shared" si="27"/>
        <v>78</v>
      </c>
      <c r="S58" s="169">
        <f t="shared" si="28"/>
        <v>81</v>
      </c>
      <c r="T58" s="170">
        <f t="shared" si="21"/>
        <v>240</v>
      </c>
      <c r="U58" s="10" t="s">
        <v>313</v>
      </c>
      <c r="V58" s="151" t="s">
        <v>314</v>
      </c>
    </row>
    <row r="59" spans="1:22" ht="15.75" hidden="1" thickBot="1" x14ac:dyDescent="0.3">
      <c r="B59" s="35"/>
      <c r="C59" s="10" t="s">
        <v>219</v>
      </c>
      <c r="D59">
        <v>233</v>
      </c>
      <c r="E59">
        <v>150</v>
      </c>
      <c r="F59">
        <v>122</v>
      </c>
      <c r="G59" s="168">
        <f t="shared" si="22"/>
        <v>0.46138613861386141</v>
      </c>
      <c r="H59" s="168">
        <f t="shared" si="23"/>
        <v>0.29702970297029702</v>
      </c>
      <c r="I59" s="168">
        <f t="shared" si="24"/>
        <v>0.24158415841584158</v>
      </c>
      <c r="J59">
        <f t="shared" si="15"/>
        <v>505</v>
      </c>
      <c r="K59">
        <f t="shared" si="16"/>
        <v>272</v>
      </c>
      <c r="L59" s="168">
        <f t="shared" si="17"/>
        <v>0.21671018276762402</v>
      </c>
      <c r="M59" s="168">
        <f t="shared" si="18"/>
        <v>0.10294117647058823</v>
      </c>
      <c r="N59" s="168">
        <f t="shared" si="19"/>
        <v>-0.3126760563380282</v>
      </c>
      <c r="O59" s="168">
        <f t="shared" si="20"/>
        <v>0.21671018276762402</v>
      </c>
      <c r="P59" s="169">
        <f t="shared" si="25"/>
        <v>1</v>
      </c>
      <c r="Q59" s="169">
        <f t="shared" si="26"/>
        <v>233</v>
      </c>
      <c r="R59" s="169">
        <f t="shared" si="27"/>
        <v>56</v>
      </c>
      <c r="S59" s="169">
        <f t="shared" si="28"/>
        <v>87</v>
      </c>
      <c r="T59" s="170">
        <f t="shared" si="21"/>
        <v>233</v>
      </c>
      <c r="U59" s="10" t="s">
        <v>220</v>
      </c>
      <c r="V59" s="151">
        <v>-233150122</v>
      </c>
    </row>
    <row r="60" spans="1:22" ht="15.75" hidden="1" thickBot="1" x14ac:dyDescent="0.3">
      <c r="B60" s="37"/>
      <c r="C60" s="10" t="s">
        <v>223</v>
      </c>
      <c r="D60">
        <v>255</v>
      </c>
      <c r="E60">
        <v>160</v>
      </c>
      <c r="F60">
        <v>122</v>
      </c>
      <c r="G60" s="168">
        <f t="shared" si="22"/>
        <v>0.47486033519553073</v>
      </c>
      <c r="H60" s="168">
        <f t="shared" si="23"/>
        <v>0.297951582867784</v>
      </c>
      <c r="I60" s="168">
        <f t="shared" si="24"/>
        <v>0.2271880819366853</v>
      </c>
      <c r="J60">
        <f t="shared" si="15"/>
        <v>537</v>
      </c>
      <c r="K60">
        <f t="shared" si="16"/>
        <v>282</v>
      </c>
      <c r="L60" s="168">
        <f t="shared" si="17"/>
        <v>0.2289156626506024</v>
      </c>
      <c r="M60" s="168">
        <f t="shared" si="18"/>
        <v>0.13475177304964539</v>
      </c>
      <c r="N60" s="168">
        <f t="shared" si="19"/>
        <v>-0.35278514588859416</v>
      </c>
      <c r="O60" s="168">
        <f t="shared" si="20"/>
        <v>0.2289156626506024</v>
      </c>
      <c r="P60" s="169">
        <f t="shared" si="25"/>
        <v>1</v>
      </c>
      <c r="Q60" s="169">
        <f t="shared" si="26"/>
        <v>22</v>
      </c>
      <c r="R60" s="169">
        <f t="shared" si="27"/>
        <v>10</v>
      </c>
      <c r="S60" s="169">
        <f t="shared" si="28"/>
        <v>0</v>
      </c>
      <c r="T60" s="170">
        <f t="shared" si="21"/>
        <v>22</v>
      </c>
      <c r="U60" s="10" t="s">
        <v>224</v>
      </c>
      <c r="V60" s="151">
        <v>-255160122</v>
      </c>
    </row>
    <row r="61" spans="1:22" ht="15.75" hidden="1" thickBot="1" x14ac:dyDescent="0.3">
      <c r="B61" s="103"/>
      <c r="C61" s="10" t="s">
        <v>400</v>
      </c>
      <c r="D61">
        <v>255</v>
      </c>
      <c r="E61">
        <v>105</v>
      </c>
      <c r="F61">
        <v>180</v>
      </c>
      <c r="G61" s="168">
        <f t="shared" si="22"/>
        <v>0.47222222222222221</v>
      </c>
      <c r="H61" s="168">
        <f t="shared" si="23"/>
        <v>0.19444444444444445</v>
      </c>
      <c r="I61" s="168">
        <f t="shared" si="24"/>
        <v>0.33333333333333331</v>
      </c>
      <c r="J61">
        <f t="shared" si="15"/>
        <v>540</v>
      </c>
      <c r="K61">
        <f t="shared" si="16"/>
        <v>285</v>
      </c>
      <c r="L61" s="168">
        <f t="shared" si="17"/>
        <v>0.41666666666666669</v>
      </c>
      <c r="M61" s="168">
        <f t="shared" si="18"/>
        <v>-0.26315789473684209</v>
      </c>
      <c r="N61" s="168">
        <f t="shared" si="19"/>
        <v>-0.17241379310344829</v>
      </c>
      <c r="O61" s="168">
        <f t="shared" si="20"/>
        <v>0.17241379310344829</v>
      </c>
      <c r="P61" s="169">
        <f t="shared" si="25"/>
        <v>1</v>
      </c>
      <c r="Q61" s="169">
        <f t="shared" si="26"/>
        <v>0</v>
      </c>
      <c r="R61" s="169">
        <f t="shared" si="27"/>
        <v>55</v>
      </c>
      <c r="S61" s="169">
        <f t="shared" si="28"/>
        <v>58</v>
      </c>
      <c r="T61" s="170">
        <f t="shared" si="21"/>
        <v>58</v>
      </c>
      <c r="U61" s="10" t="s">
        <v>401</v>
      </c>
      <c r="V61" s="151">
        <v>-255105180</v>
      </c>
    </row>
    <row r="62" spans="1:22" ht="15.75" hidden="1" thickBot="1" x14ac:dyDescent="0.3">
      <c r="A62" t="s">
        <v>506</v>
      </c>
      <c r="B62" s="78"/>
      <c r="C62" s="10" t="s">
        <v>334</v>
      </c>
      <c r="D62">
        <v>30</v>
      </c>
      <c r="E62">
        <v>144</v>
      </c>
      <c r="F62">
        <v>255</v>
      </c>
      <c r="G62" s="168">
        <f t="shared" si="22"/>
        <v>6.9930069930069935E-2</v>
      </c>
      <c r="H62" s="168">
        <f t="shared" si="23"/>
        <v>0.33566433566433568</v>
      </c>
      <c r="I62" s="168">
        <f t="shared" si="24"/>
        <v>0.59440559440559437</v>
      </c>
      <c r="J62">
        <f t="shared" si="15"/>
        <v>429</v>
      </c>
      <c r="K62">
        <f t="shared" si="16"/>
        <v>399</v>
      </c>
      <c r="L62" s="168">
        <f t="shared" si="17"/>
        <v>-0.65517241379310343</v>
      </c>
      <c r="M62" s="168">
        <f t="shared" si="18"/>
        <v>-0.2781954887218045</v>
      </c>
      <c r="N62" s="168">
        <f t="shared" si="19"/>
        <v>0.78947368421052633</v>
      </c>
      <c r="O62" s="168">
        <f t="shared" si="20"/>
        <v>-0.78947368421052633</v>
      </c>
      <c r="P62" s="169">
        <f t="shared" si="25"/>
        <v>3</v>
      </c>
      <c r="Q62" s="169">
        <f t="shared" si="26"/>
        <v>225</v>
      </c>
      <c r="R62" s="169">
        <f t="shared" si="27"/>
        <v>39</v>
      </c>
      <c r="S62" s="169">
        <f t="shared" si="28"/>
        <v>75</v>
      </c>
      <c r="T62" s="170">
        <f t="shared" si="21"/>
        <v>225</v>
      </c>
      <c r="U62" s="10" t="s">
        <v>335</v>
      </c>
      <c r="V62" s="151">
        <v>-30144255</v>
      </c>
    </row>
    <row r="63" spans="1:22" ht="15.75" hidden="1" thickBot="1" x14ac:dyDescent="0.3">
      <c r="A63" t="s">
        <v>506</v>
      </c>
      <c r="B63" s="77"/>
      <c r="C63" s="10" t="s">
        <v>331</v>
      </c>
      <c r="D63">
        <v>0</v>
      </c>
      <c r="E63">
        <v>191</v>
      </c>
      <c r="F63">
        <v>255</v>
      </c>
      <c r="G63" s="168">
        <f t="shared" si="22"/>
        <v>0</v>
      </c>
      <c r="H63" s="168">
        <f t="shared" si="23"/>
        <v>0.4282511210762332</v>
      </c>
      <c r="I63" s="168">
        <f t="shared" si="24"/>
        <v>0.5717488789237668</v>
      </c>
      <c r="J63">
        <f t="shared" si="15"/>
        <v>446</v>
      </c>
      <c r="K63">
        <f t="shared" si="16"/>
        <v>446</v>
      </c>
      <c r="L63" s="168">
        <f t="shared" si="17"/>
        <v>-1</v>
      </c>
      <c r="M63" s="168">
        <f t="shared" si="18"/>
        <v>-0.14349775784753363</v>
      </c>
      <c r="N63" s="168">
        <f t="shared" si="19"/>
        <v>1</v>
      </c>
      <c r="O63" s="168">
        <f t="shared" si="20"/>
        <v>-1</v>
      </c>
      <c r="P63" s="169">
        <f t="shared" si="25"/>
        <v>3</v>
      </c>
      <c r="Q63" s="169">
        <f t="shared" si="26"/>
        <v>30</v>
      </c>
      <c r="R63" s="169">
        <f t="shared" si="27"/>
        <v>47</v>
      </c>
      <c r="S63" s="169">
        <f t="shared" si="28"/>
        <v>0</v>
      </c>
      <c r="T63" s="170">
        <f t="shared" si="21"/>
        <v>47</v>
      </c>
      <c r="U63" s="10" t="s">
        <v>332</v>
      </c>
      <c r="V63" s="151" t="s">
        <v>333</v>
      </c>
    </row>
    <row r="64" spans="1:22" ht="15.75" hidden="1" thickBot="1" x14ac:dyDescent="0.3">
      <c r="B64" s="99"/>
      <c r="C64" s="10" t="s">
        <v>390</v>
      </c>
      <c r="D64">
        <v>218</v>
      </c>
      <c r="E64">
        <v>112</v>
      </c>
      <c r="F64">
        <v>214</v>
      </c>
      <c r="G64" s="168">
        <f t="shared" si="22"/>
        <v>0.40073529411764708</v>
      </c>
      <c r="H64" s="168">
        <f t="shared" si="23"/>
        <v>0.20588235294117646</v>
      </c>
      <c r="I64" s="168">
        <f t="shared" si="24"/>
        <v>0.39338235294117646</v>
      </c>
      <c r="J64">
        <f t="shared" si="15"/>
        <v>544</v>
      </c>
      <c r="K64">
        <f t="shared" si="16"/>
        <v>326</v>
      </c>
      <c r="L64" s="168">
        <f t="shared" si="17"/>
        <v>0.32121212121212123</v>
      </c>
      <c r="M64" s="168">
        <f t="shared" si="18"/>
        <v>-0.31288343558282211</v>
      </c>
      <c r="N64" s="168">
        <f t="shared" si="19"/>
        <v>-9.2592592592592587E-3</v>
      </c>
      <c r="O64" s="168">
        <f t="shared" si="20"/>
        <v>9.2592592592592587E-3</v>
      </c>
      <c r="P64" s="169">
        <f t="shared" si="25"/>
        <v>1</v>
      </c>
      <c r="Q64" s="169">
        <f t="shared" si="26"/>
        <v>218</v>
      </c>
      <c r="R64" s="169">
        <f t="shared" si="27"/>
        <v>79</v>
      </c>
      <c r="S64" s="169">
        <f t="shared" si="28"/>
        <v>41</v>
      </c>
      <c r="T64" s="170">
        <f t="shared" si="21"/>
        <v>218</v>
      </c>
      <c r="U64" s="10" t="s">
        <v>391</v>
      </c>
      <c r="V64" s="151">
        <v>-218112214</v>
      </c>
    </row>
    <row r="65" spans="1:22" ht="15.75" hidden="1" thickBot="1" x14ac:dyDescent="0.3">
      <c r="B65" s="90"/>
      <c r="C65" s="10" t="s">
        <v>367</v>
      </c>
      <c r="D65">
        <v>123</v>
      </c>
      <c r="E65">
        <v>104</v>
      </c>
      <c r="F65">
        <v>238</v>
      </c>
      <c r="G65" s="168">
        <f t="shared" si="22"/>
        <v>0.26451612903225807</v>
      </c>
      <c r="H65" s="168">
        <f t="shared" si="23"/>
        <v>0.22365591397849463</v>
      </c>
      <c r="I65" s="168">
        <f t="shared" si="24"/>
        <v>0.51182795698924732</v>
      </c>
      <c r="J65">
        <f t="shared" si="15"/>
        <v>465</v>
      </c>
      <c r="K65">
        <f t="shared" si="16"/>
        <v>342</v>
      </c>
      <c r="L65" s="168">
        <f t="shared" si="17"/>
        <v>8.3700440528634359E-2</v>
      </c>
      <c r="M65" s="168">
        <f t="shared" si="18"/>
        <v>-0.391812865497076</v>
      </c>
      <c r="N65" s="168">
        <f t="shared" si="19"/>
        <v>0.31855955678670361</v>
      </c>
      <c r="O65" s="168">
        <f t="shared" si="20"/>
        <v>-0.31855955678670361</v>
      </c>
      <c r="P65" s="169">
        <f t="shared" si="25"/>
        <v>3</v>
      </c>
      <c r="Q65" s="169">
        <f t="shared" si="26"/>
        <v>95</v>
      </c>
      <c r="R65" s="169">
        <f t="shared" si="27"/>
        <v>8</v>
      </c>
      <c r="S65" s="169">
        <f t="shared" si="28"/>
        <v>24</v>
      </c>
      <c r="T65" s="170">
        <f t="shared" si="21"/>
        <v>95</v>
      </c>
      <c r="U65" s="10" t="s">
        <v>368</v>
      </c>
      <c r="V65" s="151">
        <v>-123104238</v>
      </c>
    </row>
    <row r="66" spans="1:22" ht="15.75" hidden="1" thickBot="1" x14ac:dyDescent="0.3">
      <c r="B66" s="97"/>
      <c r="C66" s="10" t="s">
        <v>386</v>
      </c>
      <c r="D66">
        <v>221</v>
      </c>
      <c r="E66">
        <v>160</v>
      </c>
      <c r="F66">
        <v>221</v>
      </c>
      <c r="G66" s="168">
        <f t="shared" si="22"/>
        <v>0.36710963455149503</v>
      </c>
      <c r="H66" s="168">
        <f t="shared" si="23"/>
        <v>0.26578073089700999</v>
      </c>
      <c r="I66" s="168">
        <f t="shared" si="24"/>
        <v>0.36710963455149503</v>
      </c>
      <c r="J66">
        <f t="shared" ref="J66:J97" si="29">D66+E66+F66</f>
        <v>602</v>
      </c>
      <c r="K66">
        <f t="shared" ref="K66:K97" si="30">J66-D66</f>
        <v>381</v>
      </c>
      <c r="L66" s="168">
        <f t="shared" ref="L66:L97" si="31">IF( (D66+E66)=0,0,(D66-E66)/(D66+E66))</f>
        <v>0.16010498687664043</v>
      </c>
      <c r="M66" s="168">
        <f t="shared" ref="M66:M97" si="32">IF( (E66+F66)=0,0,(E66-F66)/(E66+F66))</f>
        <v>-0.16010498687664043</v>
      </c>
      <c r="N66" s="168">
        <f t="shared" ref="N66:N97" si="33">IF( (F66+D66)=0,0,(F66-D66)/(F66+D66))</f>
        <v>0</v>
      </c>
      <c r="O66" s="168">
        <f t="shared" ref="O66:O97" si="34">MIN(L66,-N66)</f>
        <v>0</v>
      </c>
      <c r="P66" s="169">
        <f t="shared" si="25"/>
        <v>1</v>
      </c>
      <c r="Q66" s="169">
        <f t="shared" si="26"/>
        <v>98</v>
      </c>
      <c r="R66" s="169">
        <f t="shared" si="27"/>
        <v>56</v>
      </c>
      <c r="S66" s="169">
        <f t="shared" si="28"/>
        <v>17</v>
      </c>
      <c r="T66" s="170">
        <f t="shared" ref="T66:T97" si="35">MAX(Q66:S66)</f>
        <v>98</v>
      </c>
      <c r="U66" s="10" t="s">
        <v>387</v>
      </c>
      <c r="V66" s="151">
        <v>-221160221</v>
      </c>
    </row>
    <row r="67" spans="1:22" ht="15.75" hidden="1" thickBot="1" x14ac:dyDescent="0.3">
      <c r="B67" s="98"/>
      <c r="C67" s="10" t="s">
        <v>388</v>
      </c>
      <c r="D67">
        <v>238</v>
      </c>
      <c r="E67">
        <v>130</v>
      </c>
      <c r="F67">
        <v>238</v>
      </c>
      <c r="G67" s="168">
        <f t="shared" ref="G67:G98" si="36">D67/$J67</f>
        <v>0.39273927392739272</v>
      </c>
      <c r="H67" s="168">
        <f t="shared" ref="H67:H98" si="37">E67/$J67</f>
        <v>0.21452145214521451</v>
      </c>
      <c r="I67" s="168">
        <f t="shared" ref="I67:I98" si="38">F67/$J67</f>
        <v>0.39273927392739272</v>
      </c>
      <c r="J67">
        <f t="shared" si="29"/>
        <v>606</v>
      </c>
      <c r="K67">
        <f t="shared" si="30"/>
        <v>368</v>
      </c>
      <c r="L67" s="168">
        <f t="shared" si="31"/>
        <v>0.29347826086956524</v>
      </c>
      <c r="M67" s="168">
        <f t="shared" si="32"/>
        <v>-0.29347826086956524</v>
      </c>
      <c r="N67" s="168">
        <f t="shared" si="33"/>
        <v>0</v>
      </c>
      <c r="O67" s="168">
        <f t="shared" si="34"/>
        <v>0</v>
      </c>
      <c r="P67" s="169">
        <f t="shared" ref="P67:P98" si="39">IF(AND(D67=E67,E67=F67),0,MATCH(MAX(L67:N67),L67:N67,0))</f>
        <v>1</v>
      </c>
      <c r="Q67" s="169">
        <f t="shared" ref="Q67:Q98" si="40">ABS(D67-D66)</f>
        <v>17</v>
      </c>
      <c r="R67" s="169">
        <f t="shared" ref="R67:R98" si="41">ABS(E67-E66)</f>
        <v>30</v>
      </c>
      <c r="S67" s="169">
        <f t="shared" ref="S67:S98" si="42">ABS(F67-F66)</f>
        <v>17</v>
      </c>
      <c r="T67" s="170">
        <f t="shared" si="35"/>
        <v>30</v>
      </c>
      <c r="U67" s="10" t="s">
        <v>389</v>
      </c>
      <c r="V67" s="151">
        <v>-238130238</v>
      </c>
    </row>
    <row r="68" spans="1:22" ht="15.75" hidden="1" thickBot="1" x14ac:dyDescent="0.3">
      <c r="B68" s="96"/>
      <c r="C68" s="10" t="s">
        <v>384</v>
      </c>
      <c r="D68">
        <v>216</v>
      </c>
      <c r="E68">
        <v>191</v>
      </c>
      <c r="F68">
        <v>216</v>
      </c>
      <c r="G68" s="168">
        <f t="shared" si="36"/>
        <v>0.3467094703049759</v>
      </c>
      <c r="H68" s="168">
        <f t="shared" si="37"/>
        <v>0.30658105939004815</v>
      </c>
      <c r="I68" s="168">
        <f t="shared" si="38"/>
        <v>0.3467094703049759</v>
      </c>
      <c r="J68">
        <f t="shared" si="29"/>
        <v>623</v>
      </c>
      <c r="K68">
        <f t="shared" si="30"/>
        <v>407</v>
      </c>
      <c r="L68" s="168">
        <f t="shared" si="31"/>
        <v>6.1425061425061427E-2</v>
      </c>
      <c r="M68" s="168">
        <f t="shared" si="32"/>
        <v>-6.1425061425061427E-2</v>
      </c>
      <c r="N68" s="168">
        <f t="shared" si="33"/>
        <v>0</v>
      </c>
      <c r="O68" s="168">
        <f t="shared" si="34"/>
        <v>0</v>
      </c>
      <c r="P68" s="169">
        <f t="shared" si="39"/>
        <v>1</v>
      </c>
      <c r="Q68" s="169">
        <f t="shared" si="40"/>
        <v>22</v>
      </c>
      <c r="R68" s="169">
        <f t="shared" si="41"/>
        <v>61</v>
      </c>
      <c r="S68" s="169">
        <f t="shared" si="42"/>
        <v>22</v>
      </c>
      <c r="T68" s="170">
        <f t="shared" si="35"/>
        <v>61</v>
      </c>
      <c r="U68" s="10" t="s">
        <v>385</v>
      </c>
      <c r="V68" s="151">
        <v>-216191216</v>
      </c>
    </row>
    <row r="69" spans="1:22" ht="15.75" hidden="1" thickBot="1" x14ac:dyDescent="0.3">
      <c r="B69" s="52"/>
      <c r="C69" s="10" t="s">
        <v>266</v>
      </c>
      <c r="D69">
        <v>173</v>
      </c>
      <c r="E69">
        <v>255</v>
      </c>
      <c r="F69">
        <v>47</v>
      </c>
      <c r="G69" s="168">
        <f t="shared" si="36"/>
        <v>0.36421052631578948</v>
      </c>
      <c r="H69" s="168">
        <f t="shared" si="37"/>
        <v>0.5368421052631579</v>
      </c>
      <c r="I69" s="168">
        <f t="shared" si="38"/>
        <v>9.8947368421052631E-2</v>
      </c>
      <c r="J69">
        <f t="shared" si="29"/>
        <v>475</v>
      </c>
      <c r="K69">
        <f t="shared" si="30"/>
        <v>302</v>
      </c>
      <c r="L69" s="168">
        <f t="shared" si="31"/>
        <v>-0.19158878504672897</v>
      </c>
      <c r="M69" s="168">
        <f t="shared" si="32"/>
        <v>0.6887417218543046</v>
      </c>
      <c r="N69" s="168">
        <f t="shared" si="33"/>
        <v>-0.57272727272727275</v>
      </c>
      <c r="O69" s="168">
        <f t="shared" si="34"/>
        <v>-0.19158878504672897</v>
      </c>
      <c r="P69" s="169">
        <f t="shared" si="39"/>
        <v>2</v>
      </c>
      <c r="Q69" s="169">
        <f t="shared" si="40"/>
        <v>43</v>
      </c>
      <c r="R69" s="169">
        <f t="shared" si="41"/>
        <v>64</v>
      </c>
      <c r="S69" s="169">
        <f t="shared" si="42"/>
        <v>169</v>
      </c>
      <c r="T69" s="170">
        <f t="shared" si="35"/>
        <v>169</v>
      </c>
      <c r="U69" s="10" t="s">
        <v>267</v>
      </c>
      <c r="V69" s="151" t="s">
        <v>268</v>
      </c>
    </row>
    <row r="70" spans="1:22" ht="15.75" hidden="1" thickBot="1" x14ac:dyDescent="0.3">
      <c r="B70" s="104"/>
      <c r="C70" s="10" t="s">
        <v>402</v>
      </c>
      <c r="D70">
        <v>255</v>
      </c>
      <c r="E70">
        <v>182</v>
      </c>
      <c r="F70">
        <v>193</v>
      </c>
      <c r="G70" s="168">
        <f t="shared" si="36"/>
        <v>0.40476190476190477</v>
      </c>
      <c r="H70" s="168">
        <f t="shared" si="37"/>
        <v>0.28888888888888886</v>
      </c>
      <c r="I70" s="168">
        <f t="shared" si="38"/>
        <v>0.30634920634920637</v>
      </c>
      <c r="J70">
        <f t="shared" si="29"/>
        <v>630</v>
      </c>
      <c r="K70">
        <f t="shared" si="30"/>
        <v>375</v>
      </c>
      <c r="L70" s="168">
        <f t="shared" si="31"/>
        <v>0.16704805491990846</v>
      </c>
      <c r="M70" s="168">
        <f t="shared" si="32"/>
        <v>-2.9333333333333333E-2</v>
      </c>
      <c r="N70" s="168">
        <f t="shared" si="33"/>
        <v>-0.13839285714285715</v>
      </c>
      <c r="O70" s="168">
        <f t="shared" si="34"/>
        <v>0.13839285714285715</v>
      </c>
      <c r="P70" s="169">
        <f t="shared" si="39"/>
        <v>1</v>
      </c>
      <c r="Q70" s="169">
        <f t="shared" si="40"/>
        <v>82</v>
      </c>
      <c r="R70" s="169">
        <f t="shared" si="41"/>
        <v>73</v>
      </c>
      <c r="S70" s="169">
        <f t="shared" si="42"/>
        <v>146</v>
      </c>
      <c r="T70" s="170">
        <f t="shared" si="35"/>
        <v>146</v>
      </c>
      <c r="U70" s="10" t="s">
        <v>403</v>
      </c>
      <c r="V70" s="151">
        <v>-255182193</v>
      </c>
    </row>
    <row r="71" spans="1:22" ht="15.75" hidden="1" thickBot="1" x14ac:dyDescent="0.3">
      <c r="B71" s="105"/>
      <c r="C71" s="10" t="s">
        <v>404</v>
      </c>
      <c r="D71">
        <v>255</v>
      </c>
      <c r="E71">
        <v>192</v>
      </c>
      <c r="F71">
        <v>203</v>
      </c>
      <c r="G71" s="168">
        <f t="shared" si="36"/>
        <v>0.3923076923076923</v>
      </c>
      <c r="H71" s="168">
        <f t="shared" si="37"/>
        <v>0.29538461538461541</v>
      </c>
      <c r="I71" s="168">
        <f t="shared" si="38"/>
        <v>0.31230769230769229</v>
      </c>
      <c r="J71">
        <f t="shared" si="29"/>
        <v>650</v>
      </c>
      <c r="K71">
        <f t="shared" si="30"/>
        <v>395</v>
      </c>
      <c r="L71" s="168">
        <f t="shared" si="31"/>
        <v>0.14093959731543623</v>
      </c>
      <c r="M71" s="168">
        <f t="shared" si="32"/>
        <v>-2.7848101265822784E-2</v>
      </c>
      <c r="N71" s="168">
        <f t="shared" si="33"/>
        <v>-0.11353711790393013</v>
      </c>
      <c r="O71" s="168">
        <f t="shared" si="34"/>
        <v>0.11353711790393013</v>
      </c>
      <c r="P71" s="169">
        <f t="shared" si="39"/>
        <v>1</v>
      </c>
      <c r="Q71" s="169">
        <f t="shared" si="40"/>
        <v>0</v>
      </c>
      <c r="R71" s="169">
        <f t="shared" si="41"/>
        <v>10</v>
      </c>
      <c r="S71" s="169">
        <f t="shared" si="42"/>
        <v>10</v>
      </c>
      <c r="T71" s="170">
        <f t="shared" si="35"/>
        <v>10</v>
      </c>
      <c r="U71" s="10" t="s">
        <v>405</v>
      </c>
      <c r="V71" s="151">
        <v>-255192203</v>
      </c>
    </row>
    <row r="72" spans="1:22" ht="15.75" hidden="1" thickBot="1" x14ac:dyDescent="0.3">
      <c r="B72" s="126"/>
      <c r="C72" s="10" t="s">
        <v>451</v>
      </c>
      <c r="D72">
        <v>255</v>
      </c>
      <c r="E72">
        <v>228</v>
      </c>
      <c r="F72">
        <v>225</v>
      </c>
      <c r="G72" s="168">
        <f t="shared" si="36"/>
        <v>0.36016949152542371</v>
      </c>
      <c r="H72" s="168">
        <f t="shared" si="37"/>
        <v>0.32203389830508472</v>
      </c>
      <c r="I72" s="168">
        <f t="shared" si="38"/>
        <v>0.31779661016949151</v>
      </c>
      <c r="J72">
        <f t="shared" si="29"/>
        <v>708</v>
      </c>
      <c r="K72">
        <f t="shared" si="30"/>
        <v>453</v>
      </c>
      <c r="L72" s="168">
        <f t="shared" si="31"/>
        <v>5.5900621118012424E-2</v>
      </c>
      <c r="M72" s="168">
        <f t="shared" si="32"/>
        <v>6.6225165562913907E-3</v>
      </c>
      <c r="N72" s="168">
        <f t="shared" si="33"/>
        <v>-6.25E-2</v>
      </c>
      <c r="O72" s="168">
        <f t="shared" si="34"/>
        <v>5.5900621118012424E-2</v>
      </c>
      <c r="P72" s="169">
        <f t="shared" si="39"/>
        <v>1</v>
      </c>
      <c r="Q72" s="169">
        <f t="shared" si="40"/>
        <v>0</v>
      </c>
      <c r="R72" s="169">
        <f t="shared" si="41"/>
        <v>36</v>
      </c>
      <c r="S72" s="169">
        <f t="shared" si="42"/>
        <v>22</v>
      </c>
      <c r="T72" s="170">
        <f t="shared" si="35"/>
        <v>36</v>
      </c>
      <c r="U72" s="10" t="s">
        <v>452</v>
      </c>
      <c r="V72" s="151">
        <v>-255228225</v>
      </c>
    </row>
    <row r="73" spans="1:22" ht="15.75" hidden="1" thickBot="1" x14ac:dyDescent="0.3">
      <c r="B73" s="131"/>
      <c r="C73" s="10" t="s">
        <v>461</v>
      </c>
      <c r="D73">
        <v>255</v>
      </c>
      <c r="E73">
        <v>245</v>
      </c>
      <c r="F73">
        <v>238</v>
      </c>
      <c r="G73" s="168">
        <f t="shared" si="36"/>
        <v>0.34552845528455284</v>
      </c>
      <c r="H73" s="168">
        <f t="shared" si="37"/>
        <v>0.33197831978319781</v>
      </c>
      <c r="I73" s="168">
        <f t="shared" si="38"/>
        <v>0.3224932249322493</v>
      </c>
      <c r="J73">
        <f t="shared" si="29"/>
        <v>738</v>
      </c>
      <c r="K73">
        <f t="shared" si="30"/>
        <v>483</v>
      </c>
      <c r="L73" s="168">
        <f t="shared" si="31"/>
        <v>0.02</v>
      </c>
      <c r="M73" s="168">
        <f t="shared" si="32"/>
        <v>1.4492753623188406E-2</v>
      </c>
      <c r="N73" s="168">
        <f t="shared" si="33"/>
        <v>-3.4482758620689655E-2</v>
      </c>
      <c r="O73" s="168">
        <f t="shared" si="34"/>
        <v>0.02</v>
      </c>
      <c r="P73" s="169">
        <f t="shared" si="39"/>
        <v>1</v>
      </c>
      <c r="Q73" s="169">
        <f t="shared" si="40"/>
        <v>0</v>
      </c>
      <c r="R73" s="169">
        <f t="shared" si="41"/>
        <v>17</v>
      </c>
      <c r="S73" s="169">
        <f t="shared" si="42"/>
        <v>13</v>
      </c>
      <c r="T73" s="170">
        <f t="shared" si="35"/>
        <v>17</v>
      </c>
      <c r="U73" s="10" t="s">
        <v>462</v>
      </c>
      <c r="V73" s="151">
        <v>-255245238</v>
      </c>
    </row>
    <row r="74" spans="1:22" ht="15.75" hidden="1" thickBot="1" x14ac:dyDescent="0.3">
      <c r="B74" s="127"/>
      <c r="C74" s="10" t="s">
        <v>453</v>
      </c>
      <c r="D74">
        <v>255</v>
      </c>
      <c r="E74">
        <v>240</v>
      </c>
      <c r="F74">
        <v>245</v>
      </c>
      <c r="G74" s="168">
        <f t="shared" si="36"/>
        <v>0.34459459459459457</v>
      </c>
      <c r="H74" s="168">
        <f t="shared" si="37"/>
        <v>0.32432432432432434</v>
      </c>
      <c r="I74" s="168">
        <f t="shared" si="38"/>
        <v>0.33108108108108109</v>
      </c>
      <c r="J74">
        <f t="shared" si="29"/>
        <v>740</v>
      </c>
      <c r="K74">
        <f t="shared" si="30"/>
        <v>485</v>
      </c>
      <c r="L74" s="168">
        <f t="shared" si="31"/>
        <v>3.0303030303030304E-2</v>
      </c>
      <c r="M74" s="168">
        <f t="shared" si="32"/>
        <v>-1.0309278350515464E-2</v>
      </c>
      <c r="N74" s="168">
        <f t="shared" si="33"/>
        <v>-0.02</v>
      </c>
      <c r="O74" s="168">
        <f t="shared" si="34"/>
        <v>0.02</v>
      </c>
      <c r="P74" s="169">
        <f t="shared" si="39"/>
        <v>1</v>
      </c>
      <c r="Q74" s="169">
        <f t="shared" si="40"/>
        <v>0</v>
      </c>
      <c r="R74" s="169">
        <f t="shared" si="41"/>
        <v>5</v>
      </c>
      <c r="S74" s="169">
        <f t="shared" si="42"/>
        <v>7</v>
      </c>
      <c r="T74" s="170">
        <f t="shared" si="35"/>
        <v>7</v>
      </c>
      <c r="U74" s="10" t="s">
        <v>454</v>
      </c>
      <c r="V74" s="151">
        <v>-255240245</v>
      </c>
    </row>
    <row r="75" spans="1:22" ht="15.75" hidden="1" thickBot="1" x14ac:dyDescent="0.3">
      <c r="B75" s="143"/>
      <c r="C75" s="10" t="s">
        <v>485</v>
      </c>
      <c r="D75">
        <v>255</v>
      </c>
      <c r="E75">
        <v>250</v>
      </c>
      <c r="F75">
        <v>250</v>
      </c>
      <c r="G75" s="168">
        <f t="shared" si="36"/>
        <v>0.33774834437086093</v>
      </c>
      <c r="H75" s="168">
        <f t="shared" si="37"/>
        <v>0.33112582781456956</v>
      </c>
      <c r="I75" s="168">
        <f t="shared" si="38"/>
        <v>0.33112582781456956</v>
      </c>
      <c r="J75">
        <f t="shared" si="29"/>
        <v>755</v>
      </c>
      <c r="K75">
        <f t="shared" si="30"/>
        <v>500</v>
      </c>
      <c r="L75" s="168">
        <f t="shared" si="31"/>
        <v>9.9009900990099011E-3</v>
      </c>
      <c r="M75" s="168">
        <f t="shared" si="32"/>
        <v>0</v>
      </c>
      <c r="N75" s="168">
        <f t="shared" si="33"/>
        <v>-9.9009900990099011E-3</v>
      </c>
      <c r="O75" s="168">
        <f t="shared" si="34"/>
        <v>9.9009900990099011E-3</v>
      </c>
      <c r="P75" s="169">
        <f t="shared" si="39"/>
        <v>1</v>
      </c>
      <c r="Q75" s="169">
        <f t="shared" si="40"/>
        <v>0</v>
      </c>
      <c r="R75" s="169">
        <f t="shared" si="41"/>
        <v>10</v>
      </c>
      <c r="S75" s="169">
        <f t="shared" si="42"/>
        <v>5</v>
      </c>
      <c r="T75" s="170">
        <f t="shared" si="35"/>
        <v>10</v>
      </c>
      <c r="U75" s="10" t="s">
        <v>486</v>
      </c>
      <c r="V75" s="151">
        <v>-255250250</v>
      </c>
    </row>
    <row r="76" spans="1:22" ht="15.75" thickBot="1" x14ac:dyDescent="0.3">
      <c r="B76" s="30"/>
      <c r="C76" s="10" t="s">
        <v>204</v>
      </c>
      <c r="D76">
        <v>220</v>
      </c>
      <c r="E76">
        <v>20</v>
      </c>
      <c r="F76">
        <v>60</v>
      </c>
      <c r="G76" s="168">
        <f t="shared" si="36"/>
        <v>0.73333333333333328</v>
      </c>
      <c r="H76" s="168">
        <f t="shared" si="37"/>
        <v>6.6666666666666666E-2</v>
      </c>
      <c r="I76" s="168">
        <f t="shared" si="38"/>
        <v>0.2</v>
      </c>
      <c r="J76">
        <f t="shared" si="29"/>
        <v>300</v>
      </c>
      <c r="K76">
        <f t="shared" si="30"/>
        <v>80</v>
      </c>
      <c r="L76" s="168">
        <f t="shared" si="31"/>
        <v>0.83333333333333337</v>
      </c>
      <c r="M76" s="168">
        <f t="shared" si="32"/>
        <v>-0.5</v>
      </c>
      <c r="N76" s="168">
        <f t="shared" si="33"/>
        <v>-0.5714285714285714</v>
      </c>
      <c r="O76" s="168">
        <f t="shared" si="34"/>
        <v>0.5714285714285714</v>
      </c>
      <c r="P76" s="169">
        <f t="shared" si="39"/>
        <v>1</v>
      </c>
      <c r="Q76" s="169">
        <f t="shared" si="40"/>
        <v>35</v>
      </c>
      <c r="R76" s="169">
        <f t="shared" si="41"/>
        <v>230</v>
      </c>
      <c r="S76" s="169">
        <f t="shared" si="42"/>
        <v>190</v>
      </c>
      <c r="T76" s="170">
        <f t="shared" si="35"/>
        <v>230</v>
      </c>
      <c r="U76" s="10" t="s">
        <v>205</v>
      </c>
      <c r="V76" s="151" t="s">
        <v>206</v>
      </c>
    </row>
    <row r="77" spans="1:22" ht="15.75" hidden="1" thickBot="1" x14ac:dyDescent="0.3">
      <c r="B77" s="48"/>
      <c r="C77" s="10" t="s">
        <v>254</v>
      </c>
      <c r="D77">
        <v>85</v>
      </c>
      <c r="E77">
        <v>107</v>
      </c>
      <c r="F77">
        <v>47</v>
      </c>
      <c r="G77" s="168">
        <f t="shared" si="36"/>
        <v>0.35564853556485354</v>
      </c>
      <c r="H77" s="168">
        <f t="shared" si="37"/>
        <v>0.44769874476987448</v>
      </c>
      <c r="I77" s="168">
        <f t="shared" si="38"/>
        <v>0.19665271966527198</v>
      </c>
      <c r="J77">
        <f t="shared" si="29"/>
        <v>239</v>
      </c>
      <c r="K77">
        <f t="shared" si="30"/>
        <v>154</v>
      </c>
      <c r="L77" s="168">
        <f t="shared" si="31"/>
        <v>-0.11458333333333333</v>
      </c>
      <c r="M77" s="168">
        <f t="shared" si="32"/>
        <v>0.38961038961038963</v>
      </c>
      <c r="N77" s="168">
        <f t="shared" si="33"/>
        <v>-0.2878787878787879</v>
      </c>
      <c r="O77" s="168">
        <f t="shared" si="34"/>
        <v>-0.11458333333333333</v>
      </c>
      <c r="P77" s="169">
        <f t="shared" si="39"/>
        <v>2</v>
      </c>
      <c r="Q77" s="169">
        <f t="shared" si="40"/>
        <v>135</v>
      </c>
      <c r="R77" s="169">
        <f t="shared" si="41"/>
        <v>87</v>
      </c>
      <c r="S77" s="169">
        <f t="shared" si="42"/>
        <v>13</v>
      </c>
      <c r="T77" s="170">
        <f t="shared" si="35"/>
        <v>135</v>
      </c>
      <c r="U77" s="10" t="s">
        <v>255</v>
      </c>
      <c r="V77" s="151" t="s">
        <v>256</v>
      </c>
    </row>
    <row r="78" spans="1:22" ht="15.75" thickBot="1" x14ac:dyDescent="0.3">
      <c r="B78" s="36"/>
      <c r="C78" s="10" t="s">
        <v>221</v>
      </c>
      <c r="D78">
        <v>250</v>
      </c>
      <c r="E78">
        <v>128</v>
      </c>
      <c r="F78">
        <v>114</v>
      </c>
      <c r="G78" s="168">
        <f t="shared" si="36"/>
        <v>0.50813008130081305</v>
      </c>
      <c r="H78" s="168">
        <f t="shared" si="37"/>
        <v>0.26016260162601629</v>
      </c>
      <c r="I78" s="168">
        <f t="shared" si="38"/>
        <v>0.23170731707317074</v>
      </c>
      <c r="J78">
        <f t="shared" si="29"/>
        <v>492</v>
      </c>
      <c r="K78">
        <f t="shared" si="30"/>
        <v>242</v>
      </c>
      <c r="L78" s="168">
        <f t="shared" si="31"/>
        <v>0.32275132275132273</v>
      </c>
      <c r="M78" s="168">
        <f t="shared" si="32"/>
        <v>5.7851239669421489E-2</v>
      </c>
      <c r="N78" s="168">
        <f t="shared" si="33"/>
        <v>-0.37362637362637363</v>
      </c>
      <c r="O78" s="168">
        <f t="shared" si="34"/>
        <v>0.32275132275132273</v>
      </c>
      <c r="P78" s="169">
        <f t="shared" si="39"/>
        <v>1</v>
      </c>
      <c r="Q78" s="169">
        <f t="shared" si="40"/>
        <v>165</v>
      </c>
      <c r="R78" s="169">
        <f t="shared" si="41"/>
        <v>21</v>
      </c>
      <c r="S78" s="169">
        <f t="shared" si="42"/>
        <v>67</v>
      </c>
      <c r="T78" s="170">
        <f t="shared" si="35"/>
        <v>165</v>
      </c>
      <c r="U78" s="10" t="s">
        <v>222</v>
      </c>
      <c r="V78" s="151">
        <v>-250128114</v>
      </c>
    </row>
    <row r="79" spans="1:22" ht="15.75" thickBot="1" x14ac:dyDescent="0.3">
      <c r="A79" t="s">
        <v>506</v>
      </c>
      <c r="B79" s="12"/>
      <c r="C79" s="10" t="s">
        <v>38</v>
      </c>
      <c r="D79">
        <v>255</v>
      </c>
      <c r="E79">
        <v>0</v>
      </c>
      <c r="F79">
        <v>0</v>
      </c>
      <c r="G79" s="168">
        <f t="shared" si="36"/>
        <v>1</v>
      </c>
      <c r="H79" s="168">
        <f t="shared" si="37"/>
        <v>0</v>
      </c>
      <c r="I79" s="168">
        <f t="shared" si="38"/>
        <v>0</v>
      </c>
      <c r="J79">
        <f t="shared" si="29"/>
        <v>255</v>
      </c>
      <c r="K79">
        <f t="shared" si="30"/>
        <v>0</v>
      </c>
      <c r="L79" s="168">
        <f t="shared" si="31"/>
        <v>1</v>
      </c>
      <c r="M79" s="168">
        <f t="shared" si="32"/>
        <v>0</v>
      </c>
      <c r="N79" s="168">
        <f t="shared" si="33"/>
        <v>-1</v>
      </c>
      <c r="O79" s="168">
        <f t="shared" si="34"/>
        <v>1</v>
      </c>
      <c r="P79" s="169">
        <f t="shared" si="39"/>
        <v>1</v>
      </c>
      <c r="Q79" s="169">
        <f t="shared" si="40"/>
        <v>5</v>
      </c>
      <c r="R79" s="169">
        <f t="shared" si="41"/>
        <v>128</v>
      </c>
      <c r="S79" s="169">
        <f t="shared" si="42"/>
        <v>114</v>
      </c>
      <c r="T79" s="170">
        <f t="shared" si="35"/>
        <v>128</v>
      </c>
      <c r="U79" s="10" t="s">
        <v>158</v>
      </c>
      <c r="V79" s="151" t="s">
        <v>159</v>
      </c>
    </row>
    <row r="80" spans="1:22" ht="15.75" thickBot="1" x14ac:dyDescent="0.3">
      <c r="B80" s="38"/>
      <c r="C80" s="10" t="s">
        <v>225</v>
      </c>
      <c r="D80">
        <v>255</v>
      </c>
      <c r="E80">
        <v>69</v>
      </c>
      <c r="F80">
        <v>0</v>
      </c>
      <c r="G80" s="168">
        <f t="shared" si="36"/>
        <v>0.78703703703703709</v>
      </c>
      <c r="H80" s="168">
        <f t="shared" si="37"/>
        <v>0.21296296296296297</v>
      </c>
      <c r="I80" s="168">
        <f t="shared" si="38"/>
        <v>0</v>
      </c>
      <c r="J80">
        <f t="shared" si="29"/>
        <v>324</v>
      </c>
      <c r="K80">
        <f t="shared" si="30"/>
        <v>69</v>
      </c>
      <c r="L80" s="168">
        <f t="shared" si="31"/>
        <v>0.57407407407407407</v>
      </c>
      <c r="M80" s="168">
        <f t="shared" si="32"/>
        <v>1</v>
      </c>
      <c r="N80" s="168">
        <f t="shared" si="33"/>
        <v>-1</v>
      </c>
      <c r="O80" s="168">
        <f t="shared" si="34"/>
        <v>0.57407407407407407</v>
      </c>
      <c r="P80" s="169">
        <f t="shared" si="39"/>
        <v>2</v>
      </c>
      <c r="Q80" s="169">
        <f t="shared" si="40"/>
        <v>0</v>
      </c>
      <c r="R80" s="169">
        <f t="shared" si="41"/>
        <v>69</v>
      </c>
      <c r="S80" s="169">
        <f t="shared" si="42"/>
        <v>0</v>
      </c>
      <c r="T80" s="170">
        <f t="shared" si="35"/>
        <v>69</v>
      </c>
      <c r="U80" s="10" t="s">
        <v>226</v>
      </c>
      <c r="V80" s="151" t="s">
        <v>227</v>
      </c>
    </row>
    <row r="81" spans="1:22" ht="15.75" thickBot="1" x14ac:dyDescent="0.3">
      <c r="B81" s="31"/>
      <c r="C81" s="10" t="s">
        <v>208</v>
      </c>
      <c r="D81">
        <v>255</v>
      </c>
      <c r="E81">
        <v>99</v>
      </c>
      <c r="F81">
        <v>71</v>
      </c>
      <c r="G81" s="168">
        <f t="shared" si="36"/>
        <v>0.6</v>
      </c>
      <c r="H81" s="168">
        <f t="shared" si="37"/>
        <v>0.23294117647058823</v>
      </c>
      <c r="I81" s="168">
        <f t="shared" si="38"/>
        <v>0.16705882352941176</v>
      </c>
      <c r="J81">
        <f t="shared" si="29"/>
        <v>425</v>
      </c>
      <c r="K81">
        <f t="shared" si="30"/>
        <v>170</v>
      </c>
      <c r="L81" s="168">
        <f t="shared" si="31"/>
        <v>0.44067796610169491</v>
      </c>
      <c r="M81" s="168">
        <f t="shared" si="32"/>
        <v>0.16470588235294117</v>
      </c>
      <c r="N81" s="168">
        <f t="shared" si="33"/>
        <v>-0.56441717791411039</v>
      </c>
      <c r="O81" s="168">
        <f t="shared" si="34"/>
        <v>0.44067796610169491</v>
      </c>
      <c r="P81" s="169">
        <f t="shared" si="39"/>
        <v>1</v>
      </c>
      <c r="Q81" s="169">
        <f t="shared" si="40"/>
        <v>0</v>
      </c>
      <c r="R81" s="169">
        <f t="shared" si="41"/>
        <v>30</v>
      </c>
      <c r="S81" s="169">
        <f t="shared" si="42"/>
        <v>71</v>
      </c>
      <c r="T81" s="170">
        <f t="shared" si="35"/>
        <v>71</v>
      </c>
      <c r="U81" s="10" t="s">
        <v>209</v>
      </c>
      <c r="V81" s="151" t="s">
        <v>210</v>
      </c>
    </row>
    <row r="82" spans="1:22" ht="15.75" thickBot="1" x14ac:dyDescent="0.3">
      <c r="B82" s="32"/>
      <c r="C82" s="10" t="s">
        <v>211</v>
      </c>
      <c r="D82">
        <v>255</v>
      </c>
      <c r="E82">
        <v>127</v>
      </c>
      <c r="F82">
        <v>80</v>
      </c>
      <c r="G82" s="168">
        <f t="shared" si="36"/>
        <v>0.55194805194805197</v>
      </c>
      <c r="H82" s="168">
        <f t="shared" si="37"/>
        <v>0.27489177489177491</v>
      </c>
      <c r="I82" s="168">
        <f t="shared" si="38"/>
        <v>0.17316017316017315</v>
      </c>
      <c r="J82">
        <f t="shared" si="29"/>
        <v>462</v>
      </c>
      <c r="K82">
        <f t="shared" si="30"/>
        <v>207</v>
      </c>
      <c r="L82" s="168">
        <f t="shared" si="31"/>
        <v>0.33507853403141363</v>
      </c>
      <c r="M82" s="168">
        <f t="shared" si="32"/>
        <v>0.22705314009661837</v>
      </c>
      <c r="N82" s="168">
        <f t="shared" si="33"/>
        <v>-0.52238805970149249</v>
      </c>
      <c r="O82" s="168">
        <f t="shared" si="34"/>
        <v>0.33507853403141363</v>
      </c>
      <c r="P82" s="169">
        <f t="shared" si="39"/>
        <v>1</v>
      </c>
      <c r="Q82" s="169">
        <f t="shared" si="40"/>
        <v>0</v>
      </c>
      <c r="R82" s="169">
        <f t="shared" si="41"/>
        <v>28</v>
      </c>
      <c r="S82" s="169">
        <f t="shared" si="42"/>
        <v>9</v>
      </c>
      <c r="T82" s="170">
        <f t="shared" si="35"/>
        <v>28</v>
      </c>
      <c r="U82" s="10" t="s">
        <v>212</v>
      </c>
      <c r="V82" s="151" t="s">
        <v>213</v>
      </c>
    </row>
    <row r="83" spans="1:22" ht="15.75" hidden="1" thickBot="1" x14ac:dyDescent="0.3">
      <c r="B83" s="17"/>
      <c r="C83" s="10" t="s">
        <v>170</v>
      </c>
      <c r="D83">
        <v>255</v>
      </c>
      <c r="E83">
        <v>0</v>
      </c>
      <c r="F83">
        <v>255</v>
      </c>
      <c r="G83" s="168">
        <f t="shared" si="36"/>
        <v>0.5</v>
      </c>
      <c r="H83" s="168">
        <f t="shared" si="37"/>
        <v>0</v>
      </c>
      <c r="I83" s="168">
        <f t="shared" si="38"/>
        <v>0.5</v>
      </c>
      <c r="J83">
        <f t="shared" si="29"/>
        <v>510</v>
      </c>
      <c r="K83">
        <f t="shared" si="30"/>
        <v>255</v>
      </c>
      <c r="L83" s="168">
        <f t="shared" si="31"/>
        <v>1</v>
      </c>
      <c r="M83" s="168">
        <f t="shared" si="32"/>
        <v>-1</v>
      </c>
      <c r="N83" s="168">
        <f t="shared" si="33"/>
        <v>0</v>
      </c>
      <c r="O83" s="168">
        <f t="shared" si="34"/>
        <v>0</v>
      </c>
      <c r="P83" s="169">
        <f t="shared" si="39"/>
        <v>1</v>
      </c>
      <c r="Q83" s="169">
        <f t="shared" si="40"/>
        <v>0</v>
      </c>
      <c r="R83" s="169">
        <f t="shared" si="41"/>
        <v>127</v>
      </c>
      <c r="S83" s="169">
        <f t="shared" si="42"/>
        <v>175</v>
      </c>
      <c r="T83" s="170">
        <f t="shared" si="35"/>
        <v>175</v>
      </c>
      <c r="U83" s="10" t="s">
        <v>171</v>
      </c>
      <c r="V83" s="151" t="s">
        <v>172</v>
      </c>
    </row>
    <row r="84" spans="1:22" ht="15.75" hidden="1" thickBot="1" x14ac:dyDescent="0.3">
      <c r="B84" s="15"/>
      <c r="C84" s="10" t="s">
        <v>11</v>
      </c>
      <c r="D84">
        <v>255</v>
      </c>
      <c r="E84">
        <v>255</v>
      </c>
      <c r="F84">
        <v>0</v>
      </c>
      <c r="G84" s="168">
        <f t="shared" si="36"/>
        <v>0.5</v>
      </c>
      <c r="H84" s="168">
        <f t="shared" si="37"/>
        <v>0.5</v>
      </c>
      <c r="I84" s="168">
        <f t="shared" si="38"/>
        <v>0</v>
      </c>
      <c r="J84">
        <f t="shared" si="29"/>
        <v>510</v>
      </c>
      <c r="K84">
        <f t="shared" si="30"/>
        <v>255</v>
      </c>
      <c r="L84" s="168">
        <f t="shared" si="31"/>
        <v>0</v>
      </c>
      <c r="M84" s="168">
        <f t="shared" si="32"/>
        <v>1</v>
      </c>
      <c r="N84" s="168">
        <f t="shared" si="33"/>
        <v>-1</v>
      </c>
      <c r="O84" s="168">
        <f t="shared" si="34"/>
        <v>0</v>
      </c>
      <c r="P84" s="169">
        <f t="shared" si="39"/>
        <v>2</v>
      </c>
      <c r="Q84" s="169">
        <f t="shared" si="40"/>
        <v>0</v>
      </c>
      <c r="R84" s="169">
        <f t="shared" si="41"/>
        <v>255</v>
      </c>
      <c r="S84" s="169">
        <f t="shared" si="42"/>
        <v>255</v>
      </c>
      <c r="T84" s="170">
        <f t="shared" si="35"/>
        <v>255</v>
      </c>
      <c r="U84" s="10" t="s">
        <v>165</v>
      </c>
      <c r="V84" s="151" t="s">
        <v>166</v>
      </c>
    </row>
    <row r="85" spans="1:22" ht="15.75" hidden="1" thickBot="1" x14ac:dyDescent="0.3">
      <c r="A85" t="s">
        <v>506</v>
      </c>
      <c r="B85" s="16"/>
      <c r="C85" s="10" t="s">
        <v>309</v>
      </c>
      <c r="D85">
        <v>0</v>
      </c>
      <c r="E85">
        <v>255</v>
      </c>
      <c r="F85">
        <v>255</v>
      </c>
      <c r="G85" s="168">
        <f t="shared" si="36"/>
        <v>0</v>
      </c>
      <c r="H85" s="168">
        <f t="shared" si="37"/>
        <v>0.5</v>
      </c>
      <c r="I85" s="168">
        <f t="shared" si="38"/>
        <v>0.5</v>
      </c>
      <c r="J85">
        <f t="shared" si="29"/>
        <v>510</v>
      </c>
      <c r="K85">
        <f t="shared" si="30"/>
        <v>510</v>
      </c>
      <c r="L85" s="168">
        <f t="shared" si="31"/>
        <v>-1</v>
      </c>
      <c r="M85" s="168">
        <f t="shared" si="32"/>
        <v>0</v>
      </c>
      <c r="N85" s="168">
        <f t="shared" si="33"/>
        <v>1</v>
      </c>
      <c r="O85" s="168">
        <f t="shared" si="34"/>
        <v>-1</v>
      </c>
      <c r="P85" s="169">
        <f t="shared" si="39"/>
        <v>3</v>
      </c>
      <c r="Q85" s="169">
        <f t="shared" si="40"/>
        <v>255</v>
      </c>
      <c r="R85" s="169">
        <f t="shared" si="41"/>
        <v>0</v>
      </c>
      <c r="S85" s="169">
        <f t="shared" si="42"/>
        <v>255</v>
      </c>
      <c r="T85" s="170">
        <f t="shared" si="35"/>
        <v>255</v>
      </c>
      <c r="U85" s="10" t="s">
        <v>168</v>
      </c>
      <c r="V85" s="151" t="s">
        <v>169</v>
      </c>
    </row>
    <row r="86" spans="1:22" ht="15.75" thickBot="1" x14ac:dyDescent="0.3">
      <c r="B86" s="39"/>
      <c r="C86" s="10" t="s">
        <v>228</v>
      </c>
      <c r="D86">
        <v>255</v>
      </c>
      <c r="E86">
        <v>140</v>
      </c>
      <c r="F86">
        <v>0</v>
      </c>
      <c r="G86" s="168">
        <f t="shared" si="36"/>
        <v>0.64556962025316456</v>
      </c>
      <c r="H86" s="168">
        <f t="shared" si="37"/>
        <v>0.35443037974683544</v>
      </c>
      <c r="I86" s="168">
        <f t="shared" si="38"/>
        <v>0</v>
      </c>
      <c r="J86">
        <f t="shared" si="29"/>
        <v>395</v>
      </c>
      <c r="K86">
        <f t="shared" si="30"/>
        <v>140</v>
      </c>
      <c r="L86" s="168">
        <f t="shared" si="31"/>
        <v>0.29113924050632911</v>
      </c>
      <c r="M86" s="168">
        <f t="shared" si="32"/>
        <v>1</v>
      </c>
      <c r="N86" s="168">
        <f t="shared" si="33"/>
        <v>-1</v>
      </c>
      <c r="O86" s="168">
        <f t="shared" si="34"/>
        <v>0.29113924050632911</v>
      </c>
      <c r="P86" s="169">
        <f t="shared" si="39"/>
        <v>2</v>
      </c>
      <c r="Q86" s="169">
        <f t="shared" si="40"/>
        <v>255</v>
      </c>
      <c r="R86" s="169">
        <f t="shared" si="41"/>
        <v>115</v>
      </c>
      <c r="S86" s="169">
        <f t="shared" si="42"/>
        <v>255</v>
      </c>
      <c r="T86" s="170">
        <f t="shared" si="35"/>
        <v>255</v>
      </c>
      <c r="U86" s="10" t="s">
        <v>229</v>
      </c>
      <c r="V86" s="151" t="s">
        <v>230</v>
      </c>
    </row>
    <row r="87" spans="1:22" ht="15.75" thickBot="1" x14ac:dyDescent="0.3">
      <c r="B87" s="40"/>
      <c r="C87" s="10" t="s">
        <v>231</v>
      </c>
      <c r="D87">
        <v>255</v>
      </c>
      <c r="E87">
        <v>165</v>
      </c>
      <c r="F87">
        <v>0</v>
      </c>
      <c r="G87" s="168">
        <f t="shared" si="36"/>
        <v>0.6071428571428571</v>
      </c>
      <c r="H87" s="168">
        <f t="shared" si="37"/>
        <v>0.39285714285714285</v>
      </c>
      <c r="I87" s="168">
        <f t="shared" si="38"/>
        <v>0</v>
      </c>
      <c r="J87">
        <f t="shared" si="29"/>
        <v>420</v>
      </c>
      <c r="K87">
        <f t="shared" si="30"/>
        <v>165</v>
      </c>
      <c r="L87" s="168">
        <f t="shared" si="31"/>
        <v>0.21428571428571427</v>
      </c>
      <c r="M87" s="168">
        <f t="shared" si="32"/>
        <v>1</v>
      </c>
      <c r="N87" s="168">
        <f t="shared" si="33"/>
        <v>-1</v>
      </c>
      <c r="O87" s="168">
        <f t="shared" si="34"/>
        <v>0.21428571428571427</v>
      </c>
      <c r="P87" s="169">
        <f t="shared" si="39"/>
        <v>2</v>
      </c>
      <c r="Q87" s="169">
        <f t="shared" si="40"/>
        <v>0</v>
      </c>
      <c r="R87" s="169">
        <f t="shared" si="41"/>
        <v>25</v>
      </c>
      <c r="S87" s="169">
        <f t="shared" si="42"/>
        <v>0</v>
      </c>
      <c r="T87" s="170">
        <f t="shared" si="35"/>
        <v>25</v>
      </c>
      <c r="U87" s="10" t="s">
        <v>232</v>
      </c>
      <c r="V87" s="151" t="s">
        <v>233</v>
      </c>
    </row>
    <row r="88" spans="1:22" ht="15.75" thickBot="1" x14ac:dyDescent="0.3">
      <c r="B88" s="41"/>
      <c r="C88" s="10" t="s">
        <v>234</v>
      </c>
      <c r="D88">
        <v>255</v>
      </c>
      <c r="E88">
        <v>215</v>
      </c>
      <c r="F88">
        <v>0</v>
      </c>
      <c r="G88" s="168">
        <f t="shared" si="36"/>
        <v>0.54255319148936165</v>
      </c>
      <c r="H88" s="168">
        <f t="shared" si="37"/>
        <v>0.45744680851063829</v>
      </c>
      <c r="I88" s="168">
        <f t="shared" si="38"/>
        <v>0</v>
      </c>
      <c r="J88">
        <f t="shared" si="29"/>
        <v>470</v>
      </c>
      <c r="K88">
        <f t="shared" si="30"/>
        <v>215</v>
      </c>
      <c r="L88" s="168">
        <f t="shared" si="31"/>
        <v>8.5106382978723402E-2</v>
      </c>
      <c r="M88" s="168">
        <f t="shared" si="32"/>
        <v>1</v>
      </c>
      <c r="N88" s="168">
        <f t="shared" si="33"/>
        <v>-1</v>
      </c>
      <c r="O88" s="168">
        <f t="shared" si="34"/>
        <v>8.5106382978723402E-2</v>
      </c>
      <c r="P88" s="169">
        <f t="shared" si="39"/>
        <v>2</v>
      </c>
      <c r="Q88" s="169">
        <f t="shared" si="40"/>
        <v>0</v>
      </c>
      <c r="R88" s="169">
        <f t="shared" si="41"/>
        <v>50</v>
      </c>
      <c r="S88" s="169">
        <f t="shared" si="42"/>
        <v>0</v>
      </c>
      <c r="T88" s="170">
        <f t="shared" si="35"/>
        <v>50</v>
      </c>
      <c r="U88" s="10" t="s">
        <v>235</v>
      </c>
      <c r="V88" s="151" t="s">
        <v>236</v>
      </c>
    </row>
    <row r="89" spans="1:22" ht="15.75" hidden="1" thickBot="1" x14ac:dyDescent="0.3">
      <c r="B89" s="58"/>
      <c r="C89" s="10" t="s">
        <v>284</v>
      </c>
      <c r="D89">
        <v>143</v>
      </c>
      <c r="E89">
        <v>188</v>
      </c>
      <c r="F89">
        <v>143</v>
      </c>
      <c r="G89" s="168">
        <f t="shared" si="36"/>
        <v>0.30168776371308015</v>
      </c>
      <c r="H89" s="168">
        <f t="shared" si="37"/>
        <v>0.39662447257383965</v>
      </c>
      <c r="I89" s="168">
        <f t="shared" si="38"/>
        <v>0.30168776371308015</v>
      </c>
      <c r="J89">
        <f t="shared" si="29"/>
        <v>474</v>
      </c>
      <c r="K89">
        <f t="shared" si="30"/>
        <v>331</v>
      </c>
      <c r="L89" s="168">
        <f t="shared" si="31"/>
        <v>-0.13595166163141995</v>
      </c>
      <c r="M89" s="168">
        <f t="shared" si="32"/>
        <v>0.13595166163141995</v>
      </c>
      <c r="N89" s="168">
        <f t="shared" si="33"/>
        <v>0</v>
      </c>
      <c r="O89" s="168">
        <f t="shared" si="34"/>
        <v>-0.13595166163141995</v>
      </c>
      <c r="P89" s="169">
        <f t="shared" si="39"/>
        <v>2</v>
      </c>
      <c r="Q89" s="169">
        <f t="shared" si="40"/>
        <v>112</v>
      </c>
      <c r="R89" s="169">
        <f t="shared" si="41"/>
        <v>27</v>
      </c>
      <c r="S89" s="169">
        <f t="shared" si="42"/>
        <v>143</v>
      </c>
      <c r="T89" s="170">
        <f t="shared" si="35"/>
        <v>143</v>
      </c>
      <c r="U89" s="10" t="s">
        <v>285</v>
      </c>
      <c r="V89" s="151">
        <v>-143188143</v>
      </c>
    </row>
    <row r="90" spans="1:22" ht="15.75" hidden="1" thickBot="1" x14ac:dyDescent="0.3">
      <c r="B90" s="45"/>
      <c r="C90" s="10" t="s">
        <v>245</v>
      </c>
      <c r="D90">
        <v>189</v>
      </c>
      <c r="E90">
        <v>183</v>
      </c>
      <c r="F90">
        <v>107</v>
      </c>
      <c r="G90" s="168">
        <f t="shared" si="36"/>
        <v>0.39457202505219208</v>
      </c>
      <c r="H90" s="168">
        <f t="shared" si="37"/>
        <v>0.38204592901878914</v>
      </c>
      <c r="I90" s="168">
        <f t="shared" si="38"/>
        <v>0.22338204592901878</v>
      </c>
      <c r="J90">
        <f t="shared" si="29"/>
        <v>479</v>
      </c>
      <c r="K90">
        <f t="shared" si="30"/>
        <v>290</v>
      </c>
      <c r="L90" s="168">
        <f t="shared" si="31"/>
        <v>1.6129032258064516E-2</v>
      </c>
      <c r="M90" s="168">
        <f t="shared" si="32"/>
        <v>0.2620689655172414</v>
      </c>
      <c r="N90" s="168">
        <f t="shared" si="33"/>
        <v>-0.27702702702702703</v>
      </c>
      <c r="O90" s="168">
        <f t="shared" si="34"/>
        <v>1.6129032258064516E-2</v>
      </c>
      <c r="P90" s="169">
        <f t="shared" si="39"/>
        <v>2</v>
      </c>
      <c r="Q90" s="169">
        <f t="shared" si="40"/>
        <v>46</v>
      </c>
      <c r="R90" s="169">
        <f t="shared" si="41"/>
        <v>5</v>
      </c>
      <c r="S90" s="169">
        <f t="shared" si="42"/>
        <v>36</v>
      </c>
      <c r="T90" s="170">
        <f t="shared" si="35"/>
        <v>46</v>
      </c>
      <c r="U90" s="10" t="s">
        <v>246</v>
      </c>
      <c r="V90" s="151">
        <v>-189183107</v>
      </c>
    </row>
    <row r="91" spans="1:22" ht="15.75" hidden="1" thickBot="1" x14ac:dyDescent="0.3">
      <c r="B91" s="119"/>
      <c r="C91" s="10" t="s">
        <v>436</v>
      </c>
      <c r="D91">
        <v>244</v>
      </c>
      <c r="E91">
        <v>164</v>
      </c>
      <c r="F91">
        <v>96</v>
      </c>
      <c r="G91" s="168">
        <f t="shared" si="36"/>
        <v>0.48412698412698413</v>
      </c>
      <c r="H91" s="168">
        <f t="shared" si="37"/>
        <v>0.32539682539682541</v>
      </c>
      <c r="I91" s="168">
        <f t="shared" si="38"/>
        <v>0.19047619047619047</v>
      </c>
      <c r="J91">
        <f t="shared" si="29"/>
        <v>504</v>
      </c>
      <c r="K91">
        <f t="shared" si="30"/>
        <v>260</v>
      </c>
      <c r="L91" s="168">
        <f t="shared" si="31"/>
        <v>0.19607843137254902</v>
      </c>
      <c r="M91" s="168">
        <f t="shared" si="32"/>
        <v>0.26153846153846155</v>
      </c>
      <c r="N91" s="168">
        <f t="shared" si="33"/>
        <v>-0.43529411764705883</v>
      </c>
      <c r="O91" s="168">
        <f t="shared" si="34"/>
        <v>0.19607843137254902</v>
      </c>
      <c r="P91" s="169">
        <f t="shared" si="39"/>
        <v>2</v>
      </c>
      <c r="Q91" s="169">
        <f t="shared" si="40"/>
        <v>55</v>
      </c>
      <c r="R91" s="169">
        <f t="shared" si="41"/>
        <v>19</v>
      </c>
      <c r="S91" s="169">
        <f t="shared" si="42"/>
        <v>11</v>
      </c>
      <c r="T91" s="170">
        <f t="shared" si="35"/>
        <v>55</v>
      </c>
      <c r="U91" s="10" t="s">
        <v>437</v>
      </c>
      <c r="V91" s="151" t="s">
        <v>438</v>
      </c>
    </row>
    <row r="92" spans="1:22" ht="15.75" hidden="1" thickBot="1" x14ac:dyDescent="0.3">
      <c r="B92" s="56"/>
      <c r="C92" s="10" t="s">
        <v>280</v>
      </c>
      <c r="D92">
        <v>144</v>
      </c>
      <c r="E92">
        <v>238</v>
      </c>
      <c r="F92">
        <v>144</v>
      </c>
      <c r="G92" s="168">
        <f t="shared" si="36"/>
        <v>0.27376425855513309</v>
      </c>
      <c r="H92" s="168">
        <f t="shared" si="37"/>
        <v>0.45247148288973382</v>
      </c>
      <c r="I92" s="168">
        <f t="shared" si="38"/>
        <v>0.27376425855513309</v>
      </c>
      <c r="J92">
        <f t="shared" si="29"/>
        <v>526</v>
      </c>
      <c r="K92">
        <f t="shared" si="30"/>
        <v>382</v>
      </c>
      <c r="L92" s="168">
        <f t="shared" si="31"/>
        <v>-0.24607329842931938</v>
      </c>
      <c r="M92" s="168">
        <f t="shared" si="32"/>
        <v>0.24607329842931938</v>
      </c>
      <c r="N92" s="168">
        <f t="shared" si="33"/>
        <v>0</v>
      </c>
      <c r="O92" s="168">
        <f t="shared" si="34"/>
        <v>-0.24607329842931938</v>
      </c>
      <c r="P92" s="169">
        <f t="shared" si="39"/>
        <v>2</v>
      </c>
      <c r="Q92" s="169">
        <f t="shared" si="40"/>
        <v>100</v>
      </c>
      <c r="R92" s="169">
        <f t="shared" si="41"/>
        <v>74</v>
      </c>
      <c r="S92" s="169">
        <f t="shared" si="42"/>
        <v>48</v>
      </c>
      <c r="T92" s="170">
        <f t="shared" si="35"/>
        <v>100</v>
      </c>
      <c r="U92" s="10" t="s">
        <v>281</v>
      </c>
      <c r="V92" s="151">
        <v>-144238144</v>
      </c>
    </row>
    <row r="93" spans="1:22" ht="15.75" hidden="1" thickBot="1" x14ac:dyDescent="0.3">
      <c r="B93" s="121"/>
      <c r="C93" s="10" t="s">
        <v>441</v>
      </c>
      <c r="D93">
        <v>210</v>
      </c>
      <c r="E93">
        <v>180</v>
      </c>
      <c r="F93">
        <v>140</v>
      </c>
      <c r="G93" s="168">
        <f t="shared" si="36"/>
        <v>0.39622641509433965</v>
      </c>
      <c r="H93" s="168">
        <f t="shared" si="37"/>
        <v>0.33962264150943394</v>
      </c>
      <c r="I93" s="168">
        <f t="shared" si="38"/>
        <v>0.26415094339622641</v>
      </c>
      <c r="J93">
        <f t="shared" si="29"/>
        <v>530</v>
      </c>
      <c r="K93">
        <f t="shared" si="30"/>
        <v>320</v>
      </c>
      <c r="L93" s="168">
        <f t="shared" si="31"/>
        <v>7.6923076923076927E-2</v>
      </c>
      <c r="M93" s="168">
        <f t="shared" si="32"/>
        <v>0.125</v>
      </c>
      <c r="N93" s="168">
        <f t="shared" si="33"/>
        <v>-0.2</v>
      </c>
      <c r="O93" s="168">
        <f t="shared" si="34"/>
        <v>7.6923076923076927E-2</v>
      </c>
      <c r="P93" s="169">
        <f t="shared" si="39"/>
        <v>2</v>
      </c>
      <c r="Q93" s="169">
        <f t="shared" si="40"/>
        <v>66</v>
      </c>
      <c r="R93" s="169">
        <f t="shared" si="41"/>
        <v>58</v>
      </c>
      <c r="S93" s="169">
        <f t="shared" si="42"/>
        <v>4</v>
      </c>
      <c r="T93" s="170">
        <f t="shared" si="35"/>
        <v>66</v>
      </c>
      <c r="U93" s="10" t="s">
        <v>442</v>
      </c>
      <c r="V93" s="151">
        <v>-210180140</v>
      </c>
    </row>
    <row r="94" spans="1:22" ht="15.75" hidden="1" thickBot="1" x14ac:dyDescent="0.3">
      <c r="B94" s="120"/>
      <c r="C94" s="10" t="s">
        <v>439</v>
      </c>
      <c r="D94">
        <v>222</v>
      </c>
      <c r="E94">
        <v>184</v>
      </c>
      <c r="F94">
        <v>135</v>
      </c>
      <c r="G94" s="168">
        <f t="shared" si="36"/>
        <v>0.41035120147874304</v>
      </c>
      <c r="H94" s="168">
        <f t="shared" si="37"/>
        <v>0.34011090573012936</v>
      </c>
      <c r="I94" s="168">
        <f t="shared" si="38"/>
        <v>0.24953789279112754</v>
      </c>
      <c r="J94">
        <f t="shared" si="29"/>
        <v>541</v>
      </c>
      <c r="K94">
        <f t="shared" si="30"/>
        <v>319</v>
      </c>
      <c r="L94" s="168">
        <f t="shared" si="31"/>
        <v>9.3596059113300489E-2</v>
      </c>
      <c r="M94" s="168">
        <f t="shared" si="32"/>
        <v>0.15360501567398119</v>
      </c>
      <c r="N94" s="168">
        <f t="shared" si="33"/>
        <v>-0.24369747899159663</v>
      </c>
      <c r="O94" s="168">
        <f t="shared" si="34"/>
        <v>9.3596059113300489E-2</v>
      </c>
      <c r="P94" s="169">
        <f t="shared" si="39"/>
        <v>2</v>
      </c>
      <c r="Q94" s="169">
        <f t="shared" si="40"/>
        <v>12</v>
      </c>
      <c r="R94" s="169">
        <f t="shared" si="41"/>
        <v>4</v>
      </c>
      <c r="S94" s="169">
        <f t="shared" si="42"/>
        <v>5</v>
      </c>
      <c r="T94" s="170">
        <f t="shared" si="35"/>
        <v>12</v>
      </c>
      <c r="U94" s="10" t="s">
        <v>440</v>
      </c>
      <c r="V94" s="151">
        <v>-222184135</v>
      </c>
    </row>
    <row r="95" spans="1:22" ht="15.75" hidden="1" thickBot="1" x14ac:dyDescent="0.3">
      <c r="B95" s="57"/>
      <c r="C95" s="10" t="s">
        <v>282</v>
      </c>
      <c r="D95">
        <v>152</v>
      </c>
      <c r="E95">
        <v>251</v>
      </c>
      <c r="F95">
        <v>152</v>
      </c>
      <c r="G95" s="168">
        <f t="shared" si="36"/>
        <v>0.27387387387387385</v>
      </c>
      <c r="H95" s="168">
        <f t="shared" si="37"/>
        <v>0.45225225225225224</v>
      </c>
      <c r="I95" s="168">
        <f t="shared" si="38"/>
        <v>0.27387387387387385</v>
      </c>
      <c r="J95">
        <f t="shared" si="29"/>
        <v>555</v>
      </c>
      <c r="K95">
        <f t="shared" si="30"/>
        <v>403</v>
      </c>
      <c r="L95" s="168">
        <f t="shared" si="31"/>
        <v>-0.24565756823821339</v>
      </c>
      <c r="M95" s="168">
        <f t="shared" si="32"/>
        <v>0.24565756823821339</v>
      </c>
      <c r="N95" s="168">
        <f t="shared" si="33"/>
        <v>0</v>
      </c>
      <c r="O95" s="168">
        <f t="shared" si="34"/>
        <v>-0.24565756823821339</v>
      </c>
      <c r="P95" s="169">
        <f t="shared" si="39"/>
        <v>2</v>
      </c>
      <c r="Q95" s="169">
        <f t="shared" si="40"/>
        <v>70</v>
      </c>
      <c r="R95" s="169">
        <f t="shared" si="41"/>
        <v>67</v>
      </c>
      <c r="S95" s="169">
        <f t="shared" si="42"/>
        <v>17</v>
      </c>
      <c r="T95" s="170">
        <f t="shared" si="35"/>
        <v>70</v>
      </c>
      <c r="U95" s="10" t="s">
        <v>283</v>
      </c>
      <c r="V95" s="151">
        <v>-152251152</v>
      </c>
    </row>
    <row r="96" spans="1:22" ht="15.75" hidden="1" thickBot="1" x14ac:dyDescent="0.3">
      <c r="B96" s="46"/>
      <c r="C96" s="10" t="s">
        <v>247</v>
      </c>
      <c r="D96">
        <v>240</v>
      </c>
      <c r="E96">
        <v>230</v>
      </c>
      <c r="F96">
        <v>140</v>
      </c>
      <c r="G96" s="168">
        <f t="shared" si="36"/>
        <v>0.39344262295081966</v>
      </c>
      <c r="H96" s="168">
        <f t="shared" si="37"/>
        <v>0.37704918032786883</v>
      </c>
      <c r="I96" s="168">
        <f t="shared" si="38"/>
        <v>0.22950819672131148</v>
      </c>
      <c r="J96">
        <f t="shared" si="29"/>
        <v>610</v>
      </c>
      <c r="K96">
        <f t="shared" si="30"/>
        <v>370</v>
      </c>
      <c r="L96" s="168">
        <f t="shared" si="31"/>
        <v>2.1276595744680851E-2</v>
      </c>
      <c r="M96" s="168">
        <f t="shared" si="32"/>
        <v>0.24324324324324326</v>
      </c>
      <c r="N96" s="168">
        <f t="shared" si="33"/>
        <v>-0.26315789473684209</v>
      </c>
      <c r="O96" s="168">
        <f t="shared" si="34"/>
        <v>2.1276595744680851E-2</v>
      </c>
      <c r="P96" s="169">
        <f t="shared" si="39"/>
        <v>2</v>
      </c>
      <c r="Q96" s="169">
        <f t="shared" si="40"/>
        <v>88</v>
      </c>
      <c r="R96" s="169">
        <f t="shared" si="41"/>
        <v>21</v>
      </c>
      <c r="S96" s="169">
        <f t="shared" si="42"/>
        <v>12</v>
      </c>
      <c r="T96" s="170">
        <f t="shared" si="35"/>
        <v>88</v>
      </c>
      <c r="U96" s="10" t="s">
        <v>248</v>
      </c>
      <c r="V96" s="151">
        <v>-240230140</v>
      </c>
    </row>
    <row r="97" spans="2:22" ht="15.75" hidden="1" thickBot="1" x14ac:dyDescent="0.3">
      <c r="B97" s="44"/>
      <c r="C97" s="10" t="s">
        <v>243</v>
      </c>
      <c r="D97">
        <v>238</v>
      </c>
      <c r="E97">
        <v>232</v>
      </c>
      <c r="F97">
        <v>170</v>
      </c>
      <c r="G97" s="168">
        <f t="shared" si="36"/>
        <v>0.37187500000000001</v>
      </c>
      <c r="H97" s="168">
        <f t="shared" si="37"/>
        <v>0.36249999999999999</v>
      </c>
      <c r="I97" s="168">
        <f t="shared" si="38"/>
        <v>0.265625</v>
      </c>
      <c r="J97">
        <f t="shared" si="29"/>
        <v>640</v>
      </c>
      <c r="K97">
        <f t="shared" si="30"/>
        <v>402</v>
      </c>
      <c r="L97" s="168">
        <f t="shared" si="31"/>
        <v>1.276595744680851E-2</v>
      </c>
      <c r="M97" s="168">
        <f t="shared" si="32"/>
        <v>0.15422885572139303</v>
      </c>
      <c r="N97" s="168">
        <f t="shared" si="33"/>
        <v>-0.16666666666666666</v>
      </c>
      <c r="O97" s="168">
        <f t="shared" si="34"/>
        <v>1.276595744680851E-2</v>
      </c>
      <c r="P97" s="169">
        <f t="shared" si="39"/>
        <v>2</v>
      </c>
      <c r="Q97" s="169">
        <f t="shared" si="40"/>
        <v>2</v>
      </c>
      <c r="R97" s="169">
        <f t="shared" si="41"/>
        <v>2</v>
      </c>
      <c r="S97" s="169">
        <f t="shared" si="42"/>
        <v>30</v>
      </c>
      <c r="T97" s="170">
        <f t="shared" si="35"/>
        <v>30</v>
      </c>
      <c r="U97" s="10" t="s">
        <v>244</v>
      </c>
      <c r="V97" s="151">
        <v>-238232170</v>
      </c>
    </row>
    <row r="98" spans="2:22" ht="15.75" hidden="1" thickBot="1" x14ac:dyDescent="0.3">
      <c r="B98" s="110"/>
      <c r="C98" s="10" t="s">
        <v>414</v>
      </c>
      <c r="D98">
        <v>245</v>
      </c>
      <c r="E98">
        <v>222</v>
      </c>
      <c r="F98">
        <v>179</v>
      </c>
      <c r="G98" s="168">
        <f t="shared" si="36"/>
        <v>0.37925696594427244</v>
      </c>
      <c r="H98" s="168">
        <f t="shared" si="37"/>
        <v>0.34365325077399383</v>
      </c>
      <c r="I98" s="168">
        <f t="shared" si="38"/>
        <v>0.27708978328173373</v>
      </c>
      <c r="J98">
        <f t="shared" ref="J98:J129" si="43">D98+E98+F98</f>
        <v>646</v>
      </c>
      <c r="K98">
        <f t="shared" ref="K98:K129" si="44">J98-D98</f>
        <v>401</v>
      </c>
      <c r="L98" s="168">
        <f t="shared" ref="L98:L129" si="45">IF( (D98+E98)=0,0,(D98-E98)/(D98+E98))</f>
        <v>4.9250535331905779E-2</v>
      </c>
      <c r="M98" s="168">
        <f t="shared" ref="M98:M129" si="46">IF( (E98+F98)=0,0,(E98-F98)/(E98+F98))</f>
        <v>0.10723192019950124</v>
      </c>
      <c r="N98" s="168">
        <f t="shared" ref="N98:N129" si="47">IF( (F98+D98)=0,0,(F98-D98)/(F98+D98))</f>
        <v>-0.15566037735849056</v>
      </c>
      <c r="O98" s="168">
        <f t="shared" ref="O98:O129" si="48">MIN(L98,-N98)</f>
        <v>4.9250535331905779E-2</v>
      </c>
      <c r="P98" s="169">
        <f t="shared" si="39"/>
        <v>2</v>
      </c>
      <c r="Q98" s="169">
        <f t="shared" si="40"/>
        <v>7</v>
      </c>
      <c r="R98" s="169">
        <f t="shared" si="41"/>
        <v>10</v>
      </c>
      <c r="S98" s="169">
        <f t="shared" si="42"/>
        <v>9</v>
      </c>
      <c r="T98" s="170">
        <f t="shared" ref="T98:T129" si="49">MAX(Q98:S98)</f>
        <v>10</v>
      </c>
      <c r="U98" s="10" t="s">
        <v>415</v>
      </c>
      <c r="V98" s="151">
        <v>-245222179</v>
      </c>
    </row>
    <row r="99" spans="2:22" ht="15.75" hidden="1" thickBot="1" x14ac:dyDescent="0.3">
      <c r="B99" s="124"/>
      <c r="C99" s="10" t="s">
        <v>447</v>
      </c>
      <c r="D99">
        <v>255</v>
      </c>
      <c r="E99">
        <v>222</v>
      </c>
      <c r="F99">
        <v>173</v>
      </c>
      <c r="G99" s="168">
        <f t="shared" ref="G99:G130" si="50">D99/$J99</f>
        <v>0.3923076923076923</v>
      </c>
      <c r="H99" s="168">
        <f t="shared" ref="H99:H130" si="51">E99/$J99</f>
        <v>0.34153846153846151</v>
      </c>
      <c r="I99" s="168">
        <f t="shared" ref="I99:I130" si="52">F99/$J99</f>
        <v>0.26615384615384613</v>
      </c>
      <c r="J99">
        <f t="shared" si="43"/>
        <v>650</v>
      </c>
      <c r="K99">
        <f t="shared" si="44"/>
        <v>395</v>
      </c>
      <c r="L99" s="168">
        <f t="shared" si="45"/>
        <v>6.9182389937106917E-2</v>
      </c>
      <c r="M99" s="168">
        <f t="shared" si="46"/>
        <v>0.1240506329113924</v>
      </c>
      <c r="N99" s="168">
        <f t="shared" si="47"/>
        <v>-0.19158878504672897</v>
      </c>
      <c r="O99" s="168">
        <f t="shared" si="48"/>
        <v>6.9182389937106917E-2</v>
      </c>
      <c r="P99" s="169">
        <f t="shared" ref="P99:P130" si="53">IF(AND(D99=E99,E99=F99),0,MATCH(MAX(L99:N99),L99:N99,0))</f>
        <v>2</v>
      </c>
      <c r="Q99" s="169">
        <f t="shared" ref="Q99:Q130" si="54">ABS(D99-D98)</f>
        <v>10</v>
      </c>
      <c r="R99" s="169">
        <f t="shared" ref="R99:R130" si="55">ABS(E99-E98)</f>
        <v>0</v>
      </c>
      <c r="S99" s="169">
        <f t="shared" ref="S99:S130" si="56">ABS(F99-F98)</f>
        <v>6</v>
      </c>
      <c r="T99" s="170">
        <f t="shared" si="49"/>
        <v>10</v>
      </c>
      <c r="U99" s="10" t="s">
        <v>448</v>
      </c>
      <c r="V99" s="151">
        <v>-255222173</v>
      </c>
    </row>
    <row r="100" spans="2:22" ht="15.75" hidden="1" thickBot="1" x14ac:dyDescent="0.3">
      <c r="B100" s="125"/>
      <c r="C100" s="10" t="s">
        <v>449</v>
      </c>
      <c r="D100">
        <v>255</v>
      </c>
      <c r="E100">
        <v>218</v>
      </c>
      <c r="F100">
        <v>185</v>
      </c>
      <c r="G100" s="168">
        <f t="shared" si="50"/>
        <v>0.38753799392097266</v>
      </c>
      <c r="H100" s="168">
        <f t="shared" si="51"/>
        <v>0.33130699088145898</v>
      </c>
      <c r="I100" s="168">
        <f t="shared" si="52"/>
        <v>0.28115501519756841</v>
      </c>
      <c r="J100">
        <f t="shared" si="43"/>
        <v>658</v>
      </c>
      <c r="K100">
        <f t="shared" si="44"/>
        <v>403</v>
      </c>
      <c r="L100" s="168">
        <f t="shared" si="45"/>
        <v>7.8224101479915431E-2</v>
      </c>
      <c r="M100" s="168">
        <f t="shared" si="46"/>
        <v>8.1885856079404462E-2</v>
      </c>
      <c r="N100" s="168">
        <f t="shared" si="47"/>
        <v>-0.15909090909090909</v>
      </c>
      <c r="O100" s="168">
        <f t="shared" si="48"/>
        <v>7.8224101479915431E-2</v>
      </c>
      <c r="P100" s="169">
        <f t="shared" si="53"/>
        <v>2</v>
      </c>
      <c r="Q100" s="169">
        <f t="shared" si="54"/>
        <v>0</v>
      </c>
      <c r="R100" s="169">
        <f t="shared" si="55"/>
        <v>4</v>
      </c>
      <c r="S100" s="169">
        <f t="shared" si="56"/>
        <v>12</v>
      </c>
      <c r="T100" s="170">
        <f t="shared" si="49"/>
        <v>12</v>
      </c>
      <c r="U100" s="10" t="s">
        <v>450</v>
      </c>
      <c r="V100" s="151">
        <v>-255218185</v>
      </c>
    </row>
    <row r="101" spans="2:22" ht="15.75" hidden="1" thickBot="1" x14ac:dyDescent="0.3">
      <c r="B101" s="123"/>
      <c r="C101" s="10" t="s">
        <v>445</v>
      </c>
      <c r="D101">
        <v>255</v>
      </c>
      <c r="E101">
        <v>228</v>
      </c>
      <c r="F101">
        <v>181</v>
      </c>
      <c r="G101" s="168">
        <f t="shared" si="50"/>
        <v>0.38403614457831325</v>
      </c>
      <c r="H101" s="168">
        <f t="shared" si="51"/>
        <v>0.34337349397590361</v>
      </c>
      <c r="I101" s="168">
        <f t="shared" si="52"/>
        <v>0.27259036144578314</v>
      </c>
      <c r="J101">
        <f t="shared" si="43"/>
        <v>664</v>
      </c>
      <c r="K101">
        <f t="shared" si="44"/>
        <v>409</v>
      </c>
      <c r="L101" s="168">
        <f t="shared" si="45"/>
        <v>5.5900621118012424E-2</v>
      </c>
      <c r="M101" s="168">
        <f t="shared" si="46"/>
        <v>0.11491442542787286</v>
      </c>
      <c r="N101" s="168">
        <f t="shared" si="47"/>
        <v>-0.16972477064220184</v>
      </c>
      <c r="O101" s="168">
        <f t="shared" si="48"/>
        <v>5.5900621118012424E-2</v>
      </c>
      <c r="P101" s="169">
        <f t="shared" si="53"/>
        <v>2</v>
      </c>
      <c r="Q101" s="169">
        <f t="shared" si="54"/>
        <v>0</v>
      </c>
      <c r="R101" s="169">
        <f t="shared" si="55"/>
        <v>10</v>
      </c>
      <c r="S101" s="169">
        <f t="shared" si="56"/>
        <v>4</v>
      </c>
      <c r="T101" s="170">
        <f t="shared" si="49"/>
        <v>10</v>
      </c>
      <c r="U101" s="10" t="s">
        <v>446</v>
      </c>
      <c r="V101" s="151">
        <v>-255228181</v>
      </c>
    </row>
    <row r="102" spans="2:22" ht="15.75" hidden="1" thickBot="1" x14ac:dyDescent="0.3">
      <c r="B102" s="108"/>
      <c r="C102" s="10" t="s">
        <v>410</v>
      </c>
      <c r="D102">
        <v>255</v>
      </c>
      <c r="E102">
        <v>228</v>
      </c>
      <c r="F102">
        <v>196</v>
      </c>
      <c r="G102" s="168">
        <f t="shared" si="50"/>
        <v>0.37555228276877761</v>
      </c>
      <c r="H102" s="168">
        <f t="shared" si="51"/>
        <v>0.33578792341678937</v>
      </c>
      <c r="I102" s="168">
        <f t="shared" si="52"/>
        <v>0.28865979381443296</v>
      </c>
      <c r="J102">
        <f t="shared" si="43"/>
        <v>679</v>
      </c>
      <c r="K102">
        <f t="shared" si="44"/>
        <v>424</v>
      </c>
      <c r="L102" s="168">
        <f t="shared" si="45"/>
        <v>5.5900621118012424E-2</v>
      </c>
      <c r="M102" s="168">
        <f t="shared" si="46"/>
        <v>7.5471698113207544E-2</v>
      </c>
      <c r="N102" s="168">
        <f t="shared" si="47"/>
        <v>-0.13082039911308205</v>
      </c>
      <c r="O102" s="168">
        <f t="shared" si="48"/>
        <v>5.5900621118012424E-2</v>
      </c>
      <c r="P102" s="169">
        <f t="shared" si="53"/>
        <v>2</v>
      </c>
      <c r="Q102" s="169">
        <f t="shared" si="54"/>
        <v>0</v>
      </c>
      <c r="R102" s="169">
        <f t="shared" si="55"/>
        <v>0</v>
      </c>
      <c r="S102" s="169">
        <f t="shared" si="56"/>
        <v>15</v>
      </c>
      <c r="T102" s="170">
        <f t="shared" si="49"/>
        <v>15</v>
      </c>
      <c r="U102" s="10" t="s">
        <v>411</v>
      </c>
      <c r="V102" s="151">
        <v>-255228196</v>
      </c>
    </row>
    <row r="103" spans="2:22" ht="15.75" hidden="1" thickBot="1" x14ac:dyDescent="0.3">
      <c r="B103" s="109"/>
      <c r="C103" s="10" t="s">
        <v>412</v>
      </c>
      <c r="D103">
        <v>255</v>
      </c>
      <c r="E103">
        <v>235</v>
      </c>
      <c r="F103">
        <v>205</v>
      </c>
      <c r="G103" s="168">
        <f t="shared" si="50"/>
        <v>0.36690647482014388</v>
      </c>
      <c r="H103" s="168">
        <f t="shared" si="51"/>
        <v>0.33812949640287771</v>
      </c>
      <c r="I103" s="168">
        <f t="shared" si="52"/>
        <v>0.29496402877697842</v>
      </c>
      <c r="J103">
        <f t="shared" si="43"/>
        <v>695</v>
      </c>
      <c r="K103">
        <f t="shared" si="44"/>
        <v>440</v>
      </c>
      <c r="L103" s="168">
        <f t="shared" si="45"/>
        <v>4.0816326530612242E-2</v>
      </c>
      <c r="M103" s="168">
        <f t="shared" si="46"/>
        <v>6.8181818181818177E-2</v>
      </c>
      <c r="N103" s="168">
        <f t="shared" si="47"/>
        <v>-0.10869565217391304</v>
      </c>
      <c r="O103" s="168">
        <f t="shared" si="48"/>
        <v>4.0816326530612242E-2</v>
      </c>
      <c r="P103" s="169">
        <f t="shared" si="53"/>
        <v>2</v>
      </c>
      <c r="Q103" s="169">
        <f t="shared" si="54"/>
        <v>0</v>
      </c>
      <c r="R103" s="169">
        <f t="shared" si="55"/>
        <v>7</v>
      </c>
      <c r="S103" s="169">
        <f t="shared" si="56"/>
        <v>9</v>
      </c>
      <c r="T103" s="170">
        <f t="shared" si="49"/>
        <v>9</v>
      </c>
      <c r="U103" s="10" t="s">
        <v>413</v>
      </c>
      <c r="V103" s="151">
        <v>-255235205</v>
      </c>
    </row>
    <row r="104" spans="2:22" ht="15.75" hidden="1" thickBot="1" x14ac:dyDescent="0.3">
      <c r="B104" s="106"/>
      <c r="C104" s="10" t="s">
        <v>406</v>
      </c>
      <c r="D104">
        <v>250</v>
      </c>
      <c r="E104">
        <v>235</v>
      </c>
      <c r="F104">
        <v>215</v>
      </c>
      <c r="G104" s="168">
        <f t="shared" si="50"/>
        <v>0.35714285714285715</v>
      </c>
      <c r="H104" s="168">
        <f t="shared" si="51"/>
        <v>0.33571428571428569</v>
      </c>
      <c r="I104" s="168">
        <f t="shared" si="52"/>
        <v>0.30714285714285716</v>
      </c>
      <c r="J104">
        <f t="shared" si="43"/>
        <v>700</v>
      </c>
      <c r="K104">
        <f t="shared" si="44"/>
        <v>450</v>
      </c>
      <c r="L104" s="168">
        <f t="shared" si="45"/>
        <v>3.0927835051546393E-2</v>
      </c>
      <c r="M104" s="168">
        <f t="shared" si="46"/>
        <v>4.4444444444444446E-2</v>
      </c>
      <c r="N104" s="168">
        <f t="shared" si="47"/>
        <v>-7.5268817204301078E-2</v>
      </c>
      <c r="O104" s="168">
        <f t="shared" si="48"/>
        <v>3.0927835051546393E-2</v>
      </c>
      <c r="P104" s="169">
        <f t="shared" si="53"/>
        <v>2</v>
      </c>
      <c r="Q104" s="169">
        <f t="shared" si="54"/>
        <v>5</v>
      </c>
      <c r="R104" s="169">
        <f t="shared" si="55"/>
        <v>0</v>
      </c>
      <c r="S104" s="169">
        <f t="shared" si="56"/>
        <v>10</v>
      </c>
      <c r="T104" s="170">
        <f t="shared" si="49"/>
        <v>10</v>
      </c>
      <c r="U104" s="10" t="s">
        <v>407</v>
      </c>
      <c r="V104" s="151">
        <v>-250235215</v>
      </c>
    </row>
    <row r="105" spans="2:22" ht="15.75" hidden="1" thickBot="1" x14ac:dyDescent="0.3">
      <c r="B105" s="130"/>
      <c r="C105" s="10" t="s">
        <v>459</v>
      </c>
      <c r="D105">
        <v>255</v>
      </c>
      <c r="E105">
        <v>239</v>
      </c>
      <c r="F105">
        <v>213</v>
      </c>
      <c r="G105" s="168">
        <f t="shared" si="50"/>
        <v>0.3606789250353607</v>
      </c>
      <c r="H105" s="168">
        <f t="shared" si="51"/>
        <v>0.33804809052333806</v>
      </c>
      <c r="I105" s="168">
        <f t="shared" si="52"/>
        <v>0.30127298444130129</v>
      </c>
      <c r="J105">
        <f t="shared" si="43"/>
        <v>707</v>
      </c>
      <c r="K105">
        <f t="shared" si="44"/>
        <v>452</v>
      </c>
      <c r="L105" s="168">
        <f t="shared" si="45"/>
        <v>3.2388663967611336E-2</v>
      </c>
      <c r="M105" s="168">
        <f t="shared" si="46"/>
        <v>5.7522123893805309E-2</v>
      </c>
      <c r="N105" s="168">
        <f t="shared" si="47"/>
        <v>-8.9743589743589744E-2</v>
      </c>
      <c r="O105" s="168">
        <f t="shared" si="48"/>
        <v>3.2388663967611336E-2</v>
      </c>
      <c r="P105" s="169">
        <f t="shared" si="53"/>
        <v>2</v>
      </c>
      <c r="Q105" s="169">
        <f t="shared" si="54"/>
        <v>5</v>
      </c>
      <c r="R105" s="169">
        <f t="shared" si="55"/>
        <v>4</v>
      </c>
      <c r="S105" s="169">
        <f t="shared" si="56"/>
        <v>2</v>
      </c>
      <c r="T105" s="170">
        <f t="shared" si="49"/>
        <v>5</v>
      </c>
      <c r="U105" s="10" t="s">
        <v>460</v>
      </c>
      <c r="V105" s="151">
        <v>-255239213</v>
      </c>
    </row>
    <row r="106" spans="2:22" ht="15.75" hidden="1" thickBot="1" x14ac:dyDescent="0.3">
      <c r="B106" s="112"/>
      <c r="C106" s="10" t="s">
        <v>418</v>
      </c>
      <c r="D106">
        <v>255</v>
      </c>
      <c r="E106">
        <v>250</v>
      </c>
      <c r="F106">
        <v>205</v>
      </c>
      <c r="G106" s="168">
        <f t="shared" si="50"/>
        <v>0.35915492957746481</v>
      </c>
      <c r="H106" s="168">
        <f t="shared" si="51"/>
        <v>0.352112676056338</v>
      </c>
      <c r="I106" s="168">
        <f t="shared" si="52"/>
        <v>0.28873239436619719</v>
      </c>
      <c r="J106">
        <f t="shared" si="43"/>
        <v>710</v>
      </c>
      <c r="K106">
        <f t="shared" si="44"/>
        <v>455</v>
      </c>
      <c r="L106" s="168">
        <f t="shared" si="45"/>
        <v>9.9009900990099011E-3</v>
      </c>
      <c r="M106" s="168">
        <f t="shared" si="46"/>
        <v>9.8901098901098897E-2</v>
      </c>
      <c r="N106" s="168">
        <f t="shared" si="47"/>
        <v>-0.10869565217391304</v>
      </c>
      <c r="O106" s="168">
        <f t="shared" si="48"/>
        <v>9.9009900990099011E-3</v>
      </c>
      <c r="P106" s="169">
        <f t="shared" si="53"/>
        <v>2</v>
      </c>
      <c r="Q106" s="169">
        <f t="shared" si="54"/>
        <v>0</v>
      </c>
      <c r="R106" s="169">
        <f t="shared" si="55"/>
        <v>11</v>
      </c>
      <c r="S106" s="169">
        <f t="shared" si="56"/>
        <v>8</v>
      </c>
      <c r="T106" s="170">
        <f t="shared" si="49"/>
        <v>11</v>
      </c>
      <c r="U106" s="10" t="s">
        <v>419</v>
      </c>
      <c r="V106" s="151">
        <v>-255250205</v>
      </c>
    </row>
    <row r="107" spans="2:22" ht="15.75" hidden="1" thickBot="1" x14ac:dyDescent="0.3">
      <c r="B107" s="107"/>
      <c r="C107" s="10" t="s">
        <v>408</v>
      </c>
      <c r="D107">
        <v>245</v>
      </c>
      <c r="E107">
        <v>245</v>
      </c>
      <c r="F107">
        <v>220</v>
      </c>
      <c r="G107" s="168">
        <f t="shared" si="50"/>
        <v>0.34507042253521125</v>
      </c>
      <c r="H107" s="168">
        <f t="shared" si="51"/>
        <v>0.34507042253521125</v>
      </c>
      <c r="I107" s="168">
        <f t="shared" si="52"/>
        <v>0.30985915492957744</v>
      </c>
      <c r="J107">
        <f t="shared" si="43"/>
        <v>710</v>
      </c>
      <c r="K107">
        <f t="shared" si="44"/>
        <v>465</v>
      </c>
      <c r="L107" s="168">
        <f t="shared" si="45"/>
        <v>0</v>
      </c>
      <c r="M107" s="168">
        <f t="shared" si="46"/>
        <v>5.3763440860215055E-2</v>
      </c>
      <c r="N107" s="168">
        <f t="shared" si="47"/>
        <v>-5.3763440860215055E-2</v>
      </c>
      <c r="O107" s="168">
        <f t="shared" si="48"/>
        <v>0</v>
      </c>
      <c r="P107" s="169">
        <f t="shared" si="53"/>
        <v>2</v>
      </c>
      <c r="Q107" s="169">
        <f t="shared" si="54"/>
        <v>10</v>
      </c>
      <c r="R107" s="169">
        <f t="shared" si="55"/>
        <v>5</v>
      </c>
      <c r="S107" s="169">
        <f t="shared" si="56"/>
        <v>15</v>
      </c>
      <c r="T107" s="170">
        <f t="shared" si="49"/>
        <v>15</v>
      </c>
      <c r="U107" s="10" t="s">
        <v>409</v>
      </c>
      <c r="V107" s="151">
        <v>-245245220</v>
      </c>
    </row>
    <row r="108" spans="2:22" ht="15.75" hidden="1" thickBot="1" x14ac:dyDescent="0.3">
      <c r="B108" s="113"/>
      <c r="C108" s="10" t="s">
        <v>420</v>
      </c>
      <c r="D108">
        <v>250</v>
      </c>
      <c r="E108">
        <v>250</v>
      </c>
      <c r="F108">
        <v>210</v>
      </c>
      <c r="G108" s="168">
        <f t="shared" si="50"/>
        <v>0.352112676056338</v>
      </c>
      <c r="H108" s="168">
        <f t="shared" si="51"/>
        <v>0.352112676056338</v>
      </c>
      <c r="I108" s="168">
        <f t="shared" si="52"/>
        <v>0.29577464788732394</v>
      </c>
      <c r="J108">
        <f t="shared" si="43"/>
        <v>710</v>
      </c>
      <c r="K108">
        <f t="shared" si="44"/>
        <v>460</v>
      </c>
      <c r="L108" s="168">
        <f t="shared" si="45"/>
        <v>0</v>
      </c>
      <c r="M108" s="168">
        <f t="shared" si="46"/>
        <v>8.6956521739130432E-2</v>
      </c>
      <c r="N108" s="168">
        <f t="shared" si="47"/>
        <v>-8.6956521739130432E-2</v>
      </c>
      <c r="O108" s="168">
        <f t="shared" si="48"/>
        <v>0</v>
      </c>
      <c r="P108" s="169">
        <f t="shared" si="53"/>
        <v>2</v>
      </c>
      <c r="Q108" s="169">
        <f t="shared" si="54"/>
        <v>5</v>
      </c>
      <c r="R108" s="169">
        <f t="shared" si="55"/>
        <v>5</v>
      </c>
      <c r="S108" s="169">
        <f t="shared" si="56"/>
        <v>10</v>
      </c>
      <c r="T108" s="170">
        <f t="shared" si="49"/>
        <v>10</v>
      </c>
      <c r="U108" s="10" t="s">
        <v>421</v>
      </c>
      <c r="V108" s="151">
        <v>-250250210</v>
      </c>
    </row>
    <row r="109" spans="2:22" ht="15.75" hidden="1" thickBot="1" x14ac:dyDescent="0.3">
      <c r="B109" s="128"/>
      <c r="C109" s="10" t="s">
        <v>455</v>
      </c>
      <c r="D109">
        <v>250</v>
      </c>
      <c r="E109">
        <v>240</v>
      </c>
      <c r="F109">
        <v>230</v>
      </c>
      <c r="G109" s="168">
        <f t="shared" si="50"/>
        <v>0.34722222222222221</v>
      </c>
      <c r="H109" s="168">
        <f t="shared" si="51"/>
        <v>0.33333333333333331</v>
      </c>
      <c r="I109" s="168">
        <f t="shared" si="52"/>
        <v>0.31944444444444442</v>
      </c>
      <c r="J109">
        <f t="shared" si="43"/>
        <v>720</v>
      </c>
      <c r="K109">
        <f t="shared" si="44"/>
        <v>470</v>
      </c>
      <c r="L109" s="168">
        <f t="shared" si="45"/>
        <v>2.0408163265306121E-2</v>
      </c>
      <c r="M109" s="168">
        <f t="shared" si="46"/>
        <v>2.1276595744680851E-2</v>
      </c>
      <c r="N109" s="168">
        <f t="shared" si="47"/>
        <v>-4.1666666666666664E-2</v>
      </c>
      <c r="O109" s="168">
        <f t="shared" si="48"/>
        <v>2.0408163265306121E-2</v>
      </c>
      <c r="P109" s="169">
        <f t="shared" si="53"/>
        <v>2</v>
      </c>
      <c r="Q109" s="169">
        <f t="shared" si="54"/>
        <v>0</v>
      </c>
      <c r="R109" s="169">
        <f t="shared" si="55"/>
        <v>10</v>
      </c>
      <c r="S109" s="169">
        <f t="shared" si="56"/>
        <v>20</v>
      </c>
      <c r="T109" s="170">
        <f t="shared" si="49"/>
        <v>20</v>
      </c>
      <c r="U109" s="10" t="s">
        <v>456</v>
      </c>
      <c r="V109" s="151">
        <v>-250240230</v>
      </c>
    </row>
    <row r="110" spans="2:22" ht="15.75" hidden="1" thickBot="1" x14ac:dyDescent="0.3">
      <c r="B110" s="111"/>
      <c r="C110" s="10" t="s">
        <v>416</v>
      </c>
      <c r="D110">
        <v>255</v>
      </c>
      <c r="E110">
        <v>248</v>
      </c>
      <c r="F110">
        <v>220</v>
      </c>
      <c r="G110" s="168">
        <f t="shared" si="50"/>
        <v>0.35269709543568467</v>
      </c>
      <c r="H110" s="168">
        <f t="shared" si="51"/>
        <v>0.34301521438450899</v>
      </c>
      <c r="I110" s="168">
        <f t="shared" si="52"/>
        <v>0.30428769017980634</v>
      </c>
      <c r="J110">
        <f t="shared" si="43"/>
        <v>723</v>
      </c>
      <c r="K110">
        <f t="shared" si="44"/>
        <v>468</v>
      </c>
      <c r="L110" s="168">
        <f t="shared" si="45"/>
        <v>1.3916500994035786E-2</v>
      </c>
      <c r="M110" s="168">
        <f t="shared" si="46"/>
        <v>5.9829059829059832E-2</v>
      </c>
      <c r="N110" s="168">
        <f t="shared" si="47"/>
        <v>-7.3684210526315783E-2</v>
      </c>
      <c r="O110" s="168">
        <f t="shared" si="48"/>
        <v>1.3916500994035786E-2</v>
      </c>
      <c r="P110" s="169">
        <f t="shared" si="53"/>
        <v>2</v>
      </c>
      <c r="Q110" s="169">
        <f t="shared" si="54"/>
        <v>5</v>
      </c>
      <c r="R110" s="169">
        <f t="shared" si="55"/>
        <v>8</v>
      </c>
      <c r="S110" s="169">
        <f t="shared" si="56"/>
        <v>10</v>
      </c>
      <c r="T110" s="170">
        <f t="shared" si="49"/>
        <v>10</v>
      </c>
      <c r="U110" s="10" t="s">
        <v>417</v>
      </c>
      <c r="V110" s="151">
        <v>-255248220</v>
      </c>
    </row>
    <row r="111" spans="2:22" ht="15.75" hidden="1" thickBot="1" x14ac:dyDescent="0.3">
      <c r="B111" s="129"/>
      <c r="C111" s="10" t="s">
        <v>457</v>
      </c>
      <c r="D111">
        <v>253</v>
      </c>
      <c r="E111">
        <v>245</v>
      </c>
      <c r="F111">
        <v>230</v>
      </c>
      <c r="G111" s="168">
        <f t="shared" si="50"/>
        <v>0.34752747252747251</v>
      </c>
      <c r="H111" s="168">
        <f t="shared" si="51"/>
        <v>0.33653846153846156</v>
      </c>
      <c r="I111" s="168">
        <f t="shared" si="52"/>
        <v>0.31593406593406592</v>
      </c>
      <c r="J111">
        <f t="shared" si="43"/>
        <v>728</v>
      </c>
      <c r="K111">
        <f t="shared" si="44"/>
        <v>475</v>
      </c>
      <c r="L111" s="168">
        <f t="shared" si="45"/>
        <v>1.6064257028112448E-2</v>
      </c>
      <c r="M111" s="168">
        <f t="shared" si="46"/>
        <v>3.1578947368421054E-2</v>
      </c>
      <c r="N111" s="168">
        <f t="shared" si="47"/>
        <v>-4.7619047619047616E-2</v>
      </c>
      <c r="O111" s="168">
        <f t="shared" si="48"/>
        <v>1.6064257028112448E-2</v>
      </c>
      <c r="P111" s="169">
        <f t="shared" si="53"/>
        <v>2</v>
      </c>
      <c r="Q111" s="169">
        <f t="shared" si="54"/>
        <v>2</v>
      </c>
      <c r="R111" s="169">
        <f t="shared" si="55"/>
        <v>3</v>
      </c>
      <c r="S111" s="169">
        <f t="shared" si="56"/>
        <v>10</v>
      </c>
      <c r="T111" s="170">
        <f t="shared" si="49"/>
        <v>10</v>
      </c>
      <c r="U111" s="10" t="s">
        <v>458</v>
      </c>
      <c r="V111" s="151">
        <v>-253245230</v>
      </c>
    </row>
    <row r="112" spans="2:22" ht="15.75" hidden="1" thickBot="1" x14ac:dyDescent="0.3">
      <c r="B112" s="114"/>
      <c r="C112" s="10" t="s">
        <v>422</v>
      </c>
      <c r="D112">
        <v>255</v>
      </c>
      <c r="E112">
        <v>255</v>
      </c>
      <c r="F112">
        <v>224</v>
      </c>
      <c r="G112" s="168">
        <f t="shared" si="50"/>
        <v>0.3474114441416894</v>
      </c>
      <c r="H112" s="168">
        <f t="shared" si="51"/>
        <v>0.3474114441416894</v>
      </c>
      <c r="I112" s="168">
        <f t="shared" si="52"/>
        <v>0.30517711171662126</v>
      </c>
      <c r="J112">
        <f t="shared" si="43"/>
        <v>734</v>
      </c>
      <c r="K112">
        <f t="shared" si="44"/>
        <v>479</v>
      </c>
      <c r="L112" s="168">
        <f t="shared" si="45"/>
        <v>0</v>
      </c>
      <c r="M112" s="168">
        <f t="shared" si="46"/>
        <v>6.471816283924843E-2</v>
      </c>
      <c r="N112" s="168">
        <f t="shared" si="47"/>
        <v>-6.471816283924843E-2</v>
      </c>
      <c r="O112" s="168">
        <f t="shared" si="48"/>
        <v>0</v>
      </c>
      <c r="P112" s="169">
        <f t="shared" si="53"/>
        <v>2</v>
      </c>
      <c r="Q112" s="169">
        <f t="shared" si="54"/>
        <v>2</v>
      </c>
      <c r="R112" s="169">
        <f t="shared" si="55"/>
        <v>10</v>
      </c>
      <c r="S112" s="169">
        <f t="shared" si="56"/>
        <v>6</v>
      </c>
      <c r="T112" s="170">
        <f t="shared" si="49"/>
        <v>10</v>
      </c>
      <c r="U112" s="10" t="s">
        <v>423</v>
      </c>
      <c r="V112" s="151">
        <v>-255255224</v>
      </c>
    </row>
    <row r="113" spans="2:22" ht="15.75" hidden="1" thickBot="1" x14ac:dyDescent="0.3">
      <c r="B113" s="140"/>
      <c r="C113" s="10" t="s">
        <v>479</v>
      </c>
      <c r="D113">
        <v>240</v>
      </c>
      <c r="E113">
        <v>255</v>
      </c>
      <c r="F113">
        <v>240</v>
      </c>
      <c r="G113" s="168">
        <f t="shared" si="50"/>
        <v>0.32653061224489793</v>
      </c>
      <c r="H113" s="168">
        <f t="shared" si="51"/>
        <v>0.34693877551020408</v>
      </c>
      <c r="I113" s="168">
        <f t="shared" si="52"/>
        <v>0.32653061224489793</v>
      </c>
      <c r="J113">
        <f t="shared" si="43"/>
        <v>735</v>
      </c>
      <c r="K113">
        <f t="shared" si="44"/>
        <v>495</v>
      </c>
      <c r="L113" s="168">
        <f t="shared" si="45"/>
        <v>-3.0303030303030304E-2</v>
      </c>
      <c r="M113" s="168">
        <f t="shared" si="46"/>
        <v>3.0303030303030304E-2</v>
      </c>
      <c r="N113" s="168">
        <f t="shared" si="47"/>
        <v>0</v>
      </c>
      <c r="O113" s="168">
        <f t="shared" si="48"/>
        <v>-3.0303030303030304E-2</v>
      </c>
      <c r="P113" s="169">
        <f t="shared" si="53"/>
        <v>2</v>
      </c>
      <c r="Q113" s="169">
        <f t="shared" si="54"/>
        <v>15</v>
      </c>
      <c r="R113" s="169">
        <f t="shared" si="55"/>
        <v>0</v>
      </c>
      <c r="S113" s="169">
        <f t="shared" si="56"/>
        <v>16</v>
      </c>
      <c r="T113" s="170">
        <f t="shared" si="49"/>
        <v>16</v>
      </c>
      <c r="U113" s="10" t="s">
        <v>480</v>
      </c>
      <c r="V113" s="151">
        <v>-240255240</v>
      </c>
    </row>
    <row r="114" spans="2:22" ht="15.75" hidden="1" thickBot="1" x14ac:dyDescent="0.3">
      <c r="B114" s="137"/>
      <c r="C114" s="10" t="s">
        <v>473</v>
      </c>
      <c r="D114">
        <v>255</v>
      </c>
      <c r="E114">
        <v>250</v>
      </c>
      <c r="F114">
        <v>240</v>
      </c>
      <c r="G114" s="168">
        <f t="shared" si="50"/>
        <v>0.34228187919463088</v>
      </c>
      <c r="H114" s="168">
        <f t="shared" si="51"/>
        <v>0.33557046979865773</v>
      </c>
      <c r="I114" s="168">
        <f t="shared" si="52"/>
        <v>0.32214765100671139</v>
      </c>
      <c r="J114">
        <f t="shared" si="43"/>
        <v>745</v>
      </c>
      <c r="K114">
        <f t="shared" si="44"/>
        <v>490</v>
      </c>
      <c r="L114" s="168">
        <f t="shared" si="45"/>
        <v>9.9009900990099011E-3</v>
      </c>
      <c r="M114" s="168">
        <f t="shared" si="46"/>
        <v>2.0408163265306121E-2</v>
      </c>
      <c r="N114" s="168">
        <f t="shared" si="47"/>
        <v>-3.0303030303030304E-2</v>
      </c>
      <c r="O114" s="168">
        <f t="shared" si="48"/>
        <v>9.9009900990099011E-3</v>
      </c>
      <c r="P114" s="169">
        <f t="shared" si="53"/>
        <v>2</v>
      </c>
      <c r="Q114" s="169">
        <f t="shared" si="54"/>
        <v>15</v>
      </c>
      <c r="R114" s="169">
        <f t="shared" si="55"/>
        <v>5</v>
      </c>
      <c r="S114" s="169">
        <f t="shared" si="56"/>
        <v>0</v>
      </c>
      <c r="T114" s="170">
        <f t="shared" si="49"/>
        <v>15</v>
      </c>
      <c r="U114" s="10" t="s">
        <v>474</v>
      </c>
      <c r="V114" s="151">
        <v>-255250240</v>
      </c>
    </row>
    <row r="115" spans="2:22" ht="15.75" hidden="1" thickBot="1" x14ac:dyDescent="0.3">
      <c r="B115" s="141"/>
      <c r="C115" s="10" t="s">
        <v>481</v>
      </c>
      <c r="D115">
        <v>255</v>
      </c>
      <c r="E115">
        <v>255</v>
      </c>
      <c r="F115">
        <v>240</v>
      </c>
      <c r="G115" s="168">
        <f t="shared" si="50"/>
        <v>0.34</v>
      </c>
      <c r="H115" s="168">
        <f t="shared" si="51"/>
        <v>0.34</v>
      </c>
      <c r="I115" s="168">
        <f t="shared" si="52"/>
        <v>0.32</v>
      </c>
      <c r="J115">
        <f t="shared" si="43"/>
        <v>750</v>
      </c>
      <c r="K115">
        <f t="shared" si="44"/>
        <v>495</v>
      </c>
      <c r="L115" s="168">
        <f t="shared" si="45"/>
        <v>0</v>
      </c>
      <c r="M115" s="168">
        <f t="shared" si="46"/>
        <v>3.0303030303030304E-2</v>
      </c>
      <c r="N115" s="168">
        <f t="shared" si="47"/>
        <v>-3.0303030303030304E-2</v>
      </c>
      <c r="O115" s="168">
        <f t="shared" si="48"/>
        <v>0</v>
      </c>
      <c r="P115" s="169">
        <f t="shared" si="53"/>
        <v>2</v>
      </c>
      <c r="Q115" s="169">
        <f t="shared" si="54"/>
        <v>0</v>
      </c>
      <c r="R115" s="169">
        <f t="shared" si="55"/>
        <v>5</v>
      </c>
      <c r="S115" s="169">
        <f t="shared" si="56"/>
        <v>0</v>
      </c>
      <c r="T115" s="170">
        <f t="shared" si="49"/>
        <v>5</v>
      </c>
      <c r="U115" s="10" t="s">
        <v>482</v>
      </c>
      <c r="V115" s="151">
        <v>-255255240</v>
      </c>
    </row>
    <row r="116" spans="2:22" ht="15.75" hidden="1" thickBot="1" x14ac:dyDescent="0.3">
      <c r="B116" s="65"/>
      <c r="C116" s="10" t="s">
        <v>301</v>
      </c>
      <c r="D116">
        <v>47</v>
      </c>
      <c r="E116">
        <v>79</v>
      </c>
      <c r="F116">
        <v>79</v>
      </c>
      <c r="G116" s="168">
        <f t="shared" si="50"/>
        <v>0.22926829268292684</v>
      </c>
      <c r="H116" s="168">
        <f t="shared" si="51"/>
        <v>0.38536585365853659</v>
      </c>
      <c r="I116" s="168">
        <f t="shared" si="52"/>
        <v>0.38536585365853659</v>
      </c>
      <c r="J116">
        <f t="shared" si="43"/>
        <v>205</v>
      </c>
      <c r="K116">
        <f t="shared" si="44"/>
        <v>158</v>
      </c>
      <c r="L116" s="168">
        <f t="shared" si="45"/>
        <v>-0.25396825396825395</v>
      </c>
      <c r="M116" s="168">
        <f t="shared" si="46"/>
        <v>0</v>
      </c>
      <c r="N116" s="168">
        <f t="shared" si="47"/>
        <v>0.25396825396825395</v>
      </c>
      <c r="O116" s="168">
        <f t="shared" si="48"/>
        <v>-0.25396825396825395</v>
      </c>
      <c r="P116" s="169">
        <f t="shared" si="53"/>
        <v>3</v>
      </c>
      <c r="Q116" s="169">
        <f t="shared" si="54"/>
        <v>208</v>
      </c>
      <c r="R116" s="169">
        <f t="shared" si="55"/>
        <v>176</v>
      </c>
      <c r="S116" s="169">
        <f t="shared" si="56"/>
        <v>161</v>
      </c>
      <c r="T116" s="170">
        <f t="shared" si="49"/>
        <v>208</v>
      </c>
      <c r="U116" s="10" t="s">
        <v>302</v>
      </c>
      <c r="V116" s="151" t="s">
        <v>303</v>
      </c>
    </row>
    <row r="117" spans="2:22" ht="15.75" hidden="1" thickBot="1" x14ac:dyDescent="0.3">
      <c r="B117" s="75"/>
      <c r="C117" s="10" t="s">
        <v>327</v>
      </c>
      <c r="D117">
        <v>70</v>
      </c>
      <c r="E117">
        <v>130</v>
      </c>
      <c r="F117">
        <v>180</v>
      </c>
      <c r="G117" s="168">
        <f t="shared" si="50"/>
        <v>0.18421052631578946</v>
      </c>
      <c r="H117" s="168">
        <f t="shared" si="51"/>
        <v>0.34210526315789475</v>
      </c>
      <c r="I117" s="168">
        <f t="shared" si="52"/>
        <v>0.47368421052631576</v>
      </c>
      <c r="J117">
        <f t="shared" si="43"/>
        <v>380</v>
      </c>
      <c r="K117">
        <f t="shared" si="44"/>
        <v>310</v>
      </c>
      <c r="L117" s="168">
        <f t="shared" si="45"/>
        <v>-0.3</v>
      </c>
      <c r="M117" s="168">
        <f t="shared" si="46"/>
        <v>-0.16129032258064516</v>
      </c>
      <c r="N117" s="168">
        <f t="shared" si="47"/>
        <v>0.44</v>
      </c>
      <c r="O117" s="168">
        <f t="shared" si="48"/>
        <v>-0.44</v>
      </c>
      <c r="P117" s="169">
        <f t="shared" si="53"/>
        <v>3</v>
      </c>
      <c r="Q117" s="169">
        <f t="shared" si="54"/>
        <v>23</v>
      </c>
      <c r="R117" s="169">
        <f t="shared" si="55"/>
        <v>51</v>
      </c>
      <c r="S117" s="169">
        <f t="shared" si="56"/>
        <v>101</v>
      </c>
      <c r="T117" s="170">
        <f t="shared" si="49"/>
        <v>101</v>
      </c>
      <c r="U117" s="10" t="s">
        <v>328</v>
      </c>
      <c r="V117" s="151">
        <v>-70130180</v>
      </c>
    </row>
    <row r="118" spans="2:22" ht="15.75" hidden="1" thickBot="1" x14ac:dyDescent="0.3">
      <c r="B118" s="64"/>
      <c r="C118" s="10" t="s">
        <v>299</v>
      </c>
      <c r="D118">
        <v>32</v>
      </c>
      <c r="E118">
        <v>178</v>
      </c>
      <c r="F118">
        <v>170</v>
      </c>
      <c r="G118" s="168">
        <f t="shared" si="50"/>
        <v>8.4210526315789472E-2</v>
      </c>
      <c r="H118" s="168">
        <f t="shared" si="51"/>
        <v>0.46842105263157896</v>
      </c>
      <c r="I118" s="168">
        <f t="shared" si="52"/>
        <v>0.44736842105263158</v>
      </c>
      <c r="J118">
        <f t="shared" si="43"/>
        <v>380</v>
      </c>
      <c r="K118">
        <f t="shared" si="44"/>
        <v>348</v>
      </c>
      <c r="L118" s="168">
        <f t="shared" si="45"/>
        <v>-0.69523809523809521</v>
      </c>
      <c r="M118" s="168">
        <f t="shared" si="46"/>
        <v>2.2988505747126436E-2</v>
      </c>
      <c r="N118" s="168">
        <f t="shared" si="47"/>
        <v>0.68316831683168322</v>
      </c>
      <c r="O118" s="168">
        <f t="shared" si="48"/>
        <v>-0.69523809523809521</v>
      </c>
      <c r="P118" s="169">
        <f t="shared" si="53"/>
        <v>3</v>
      </c>
      <c r="Q118" s="169">
        <f t="shared" si="54"/>
        <v>38</v>
      </c>
      <c r="R118" s="169">
        <f t="shared" si="55"/>
        <v>48</v>
      </c>
      <c r="S118" s="169">
        <f t="shared" si="56"/>
        <v>10</v>
      </c>
      <c r="T118" s="170">
        <f t="shared" si="49"/>
        <v>48</v>
      </c>
      <c r="U118" s="10" t="s">
        <v>300</v>
      </c>
      <c r="V118" s="151">
        <v>-32178170</v>
      </c>
    </row>
    <row r="119" spans="2:22" ht="15.75" hidden="1" thickBot="1" x14ac:dyDescent="0.3">
      <c r="B119" s="133"/>
      <c r="C119" s="10" t="s">
        <v>465</v>
      </c>
      <c r="D119">
        <v>112</v>
      </c>
      <c r="E119">
        <v>128</v>
      </c>
      <c r="F119">
        <v>144</v>
      </c>
      <c r="G119" s="168">
        <f t="shared" si="50"/>
        <v>0.29166666666666669</v>
      </c>
      <c r="H119" s="168">
        <f t="shared" si="51"/>
        <v>0.33333333333333331</v>
      </c>
      <c r="I119" s="168">
        <f t="shared" si="52"/>
        <v>0.375</v>
      </c>
      <c r="J119">
        <f t="shared" si="43"/>
        <v>384</v>
      </c>
      <c r="K119">
        <f t="shared" si="44"/>
        <v>272</v>
      </c>
      <c r="L119" s="168">
        <f t="shared" si="45"/>
        <v>-6.6666666666666666E-2</v>
      </c>
      <c r="M119" s="168">
        <f t="shared" si="46"/>
        <v>-5.8823529411764705E-2</v>
      </c>
      <c r="N119" s="168">
        <f t="shared" si="47"/>
        <v>0.125</v>
      </c>
      <c r="O119" s="168">
        <f t="shared" si="48"/>
        <v>-0.125</v>
      </c>
      <c r="P119" s="169">
        <f t="shared" si="53"/>
        <v>3</v>
      </c>
      <c r="Q119" s="169">
        <f t="shared" si="54"/>
        <v>80</v>
      </c>
      <c r="R119" s="169">
        <f t="shared" si="55"/>
        <v>50</v>
      </c>
      <c r="S119" s="169">
        <f t="shared" si="56"/>
        <v>26</v>
      </c>
      <c r="T119" s="170">
        <f t="shared" si="49"/>
        <v>80</v>
      </c>
      <c r="U119" s="10" t="s">
        <v>466</v>
      </c>
      <c r="V119" s="151">
        <v>-112128144</v>
      </c>
    </row>
    <row r="120" spans="2:22" ht="15.75" hidden="1" thickBot="1" x14ac:dyDescent="0.3">
      <c r="B120" s="134"/>
      <c r="C120" s="10" t="s">
        <v>467</v>
      </c>
      <c r="D120">
        <v>119</v>
      </c>
      <c r="E120">
        <v>136</v>
      </c>
      <c r="F120">
        <v>153</v>
      </c>
      <c r="G120" s="168">
        <f t="shared" si="50"/>
        <v>0.29166666666666669</v>
      </c>
      <c r="H120" s="168">
        <f t="shared" si="51"/>
        <v>0.33333333333333331</v>
      </c>
      <c r="I120" s="168">
        <f t="shared" si="52"/>
        <v>0.375</v>
      </c>
      <c r="J120">
        <f t="shared" si="43"/>
        <v>408</v>
      </c>
      <c r="K120">
        <f t="shared" si="44"/>
        <v>289</v>
      </c>
      <c r="L120" s="168">
        <f t="shared" si="45"/>
        <v>-6.6666666666666666E-2</v>
      </c>
      <c r="M120" s="168">
        <f t="shared" si="46"/>
        <v>-5.8823529411764705E-2</v>
      </c>
      <c r="N120" s="168">
        <f t="shared" si="47"/>
        <v>0.125</v>
      </c>
      <c r="O120" s="168">
        <f t="shared" si="48"/>
        <v>-0.125</v>
      </c>
      <c r="P120" s="169">
        <f t="shared" si="53"/>
        <v>3</v>
      </c>
      <c r="Q120" s="169">
        <f t="shared" si="54"/>
        <v>7</v>
      </c>
      <c r="R120" s="169">
        <f t="shared" si="55"/>
        <v>8</v>
      </c>
      <c r="S120" s="169">
        <f t="shared" si="56"/>
        <v>9</v>
      </c>
      <c r="T120" s="170">
        <f t="shared" si="49"/>
        <v>9</v>
      </c>
      <c r="U120" s="10" t="s">
        <v>468</v>
      </c>
      <c r="V120" s="151">
        <v>-119136153</v>
      </c>
    </row>
    <row r="121" spans="2:22" ht="15.75" hidden="1" thickBot="1" x14ac:dyDescent="0.3">
      <c r="B121" s="74"/>
      <c r="C121" s="10" t="s">
        <v>325</v>
      </c>
      <c r="D121">
        <v>95</v>
      </c>
      <c r="E121">
        <v>158</v>
      </c>
      <c r="F121">
        <v>160</v>
      </c>
      <c r="G121" s="168">
        <f t="shared" si="50"/>
        <v>0.23002421307506055</v>
      </c>
      <c r="H121" s="168">
        <f t="shared" si="51"/>
        <v>0.38256658595641646</v>
      </c>
      <c r="I121" s="168">
        <f t="shared" si="52"/>
        <v>0.38740920096852299</v>
      </c>
      <c r="J121">
        <f t="shared" si="43"/>
        <v>413</v>
      </c>
      <c r="K121">
        <f t="shared" si="44"/>
        <v>318</v>
      </c>
      <c r="L121" s="168">
        <f t="shared" si="45"/>
        <v>-0.24901185770750989</v>
      </c>
      <c r="M121" s="168">
        <f t="shared" si="46"/>
        <v>-6.2893081761006293E-3</v>
      </c>
      <c r="N121" s="168">
        <f t="shared" si="47"/>
        <v>0.25490196078431371</v>
      </c>
      <c r="O121" s="168">
        <f t="shared" si="48"/>
        <v>-0.25490196078431371</v>
      </c>
      <c r="P121" s="169">
        <f t="shared" si="53"/>
        <v>3</v>
      </c>
      <c r="Q121" s="169">
        <f t="shared" si="54"/>
        <v>24</v>
      </c>
      <c r="R121" s="169">
        <f t="shared" si="55"/>
        <v>22</v>
      </c>
      <c r="S121" s="169">
        <f t="shared" si="56"/>
        <v>7</v>
      </c>
      <c r="T121" s="170">
        <f t="shared" si="49"/>
        <v>24</v>
      </c>
      <c r="U121" s="10" t="s">
        <v>326</v>
      </c>
      <c r="V121" s="151">
        <v>-95158160</v>
      </c>
    </row>
    <row r="122" spans="2:22" ht="15.75" hidden="1" thickBot="1" x14ac:dyDescent="0.3">
      <c r="B122" s="62"/>
      <c r="C122" s="10" t="s">
        <v>295</v>
      </c>
      <c r="D122">
        <v>102</v>
      </c>
      <c r="E122">
        <v>205</v>
      </c>
      <c r="F122">
        <v>170</v>
      </c>
      <c r="G122" s="168">
        <f t="shared" si="50"/>
        <v>0.21383647798742139</v>
      </c>
      <c r="H122" s="168">
        <f t="shared" si="51"/>
        <v>0.42976939203354297</v>
      </c>
      <c r="I122" s="168">
        <f t="shared" si="52"/>
        <v>0.35639412997903563</v>
      </c>
      <c r="J122">
        <f t="shared" si="43"/>
        <v>477</v>
      </c>
      <c r="K122">
        <f t="shared" si="44"/>
        <v>375</v>
      </c>
      <c r="L122" s="168">
        <f t="shared" si="45"/>
        <v>-0.33550488599348532</v>
      </c>
      <c r="M122" s="168">
        <f t="shared" si="46"/>
        <v>9.3333333333333338E-2</v>
      </c>
      <c r="N122" s="168">
        <f t="shared" si="47"/>
        <v>0.25</v>
      </c>
      <c r="O122" s="168">
        <f t="shared" si="48"/>
        <v>-0.33550488599348532</v>
      </c>
      <c r="P122" s="169">
        <f t="shared" si="53"/>
        <v>3</v>
      </c>
      <c r="Q122" s="169">
        <f t="shared" si="54"/>
        <v>7</v>
      </c>
      <c r="R122" s="169">
        <f t="shared" si="55"/>
        <v>47</v>
      </c>
      <c r="S122" s="169">
        <f t="shared" si="56"/>
        <v>10</v>
      </c>
      <c r="T122" s="170">
        <f t="shared" si="49"/>
        <v>47</v>
      </c>
      <c r="U122" s="10" t="s">
        <v>296</v>
      </c>
      <c r="V122" s="151">
        <v>-102205170</v>
      </c>
    </row>
    <row r="123" spans="2:22" ht="15.75" hidden="1" thickBot="1" x14ac:dyDescent="0.3">
      <c r="B123" s="91"/>
      <c r="C123" s="10" t="s">
        <v>369</v>
      </c>
      <c r="D123">
        <v>147</v>
      </c>
      <c r="E123">
        <v>112</v>
      </c>
      <c r="F123">
        <v>219</v>
      </c>
      <c r="G123" s="168">
        <f t="shared" si="50"/>
        <v>0.30753138075313807</v>
      </c>
      <c r="H123" s="168">
        <f t="shared" si="51"/>
        <v>0.23430962343096234</v>
      </c>
      <c r="I123" s="168">
        <f t="shared" si="52"/>
        <v>0.45815899581589958</v>
      </c>
      <c r="J123">
        <f t="shared" si="43"/>
        <v>478</v>
      </c>
      <c r="K123">
        <f t="shared" si="44"/>
        <v>331</v>
      </c>
      <c r="L123" s="168">
        <f t="shared" si="45"/>
        <v>0.13513513513513514</v>
      </c>
      <c r="M123" s="168">
        <f t="shared" si="46"/>
        <v>-0.32326283987915405</v>
      </c>
      <c r="N123" s="168">
        <f t="shared" si="47"/>
        <v>0.19672131147540983</v>
      </c>
      <c r="O123" s="168">
        <f t="shared" si="48"/>
        <v>-0.19672131147540983</v>
      </c>
      <c r="P123" s="169">
        <f t="shared" si="53"/>
        <v>3</v>
      </c>
      <c r="Q123" s="169">
        <f t="shared" si="54"/>
        <v>45</v>
      </c>
      <c r="R123" s="169">
        <f t="shared" si="55"/>
        <v>93</v>
      </c>
      <c r="S123" s="169">
        <f t="shared" si="56"/>
        <v>49</v>
      </c>
      <c r="T123" s="170">
        <f t="shared" si="49"/>
        <v>93</v>
      </c>
      <c r="U123" s="10" t="s">
        <v>370</v>
      </c>
      <c r="V123" s="151">
        <v>-147112219</v>
      </c>
    </row>
    <row r="124" spans="2:22" ht="15.75" hidden="1" thickBot="1" x14ac:dyDescent="0.3">
      <c r="B124" s="70"/>
      <c r="C124" s="10" t="s">
        <v>317</v>
      </c>
      <c r="D124">
        <v>72</v>
      </c>
      <c r="E124">
        <v>209</v>
      </c>
      <c r="F124">
        <v>204</v>
      </c>
      <c r="G124" s="168">
        <f t="shared" si="50"/>
        <v>0.14845360824742268</v>
      </c>
      <c r="H124" s="168">
        <f t="shared" si="51"/>
        <v>0.43092783505154642</v>
      </c>
      <c r="I124" s="168">
        <f t="shared" si="52"/>
        <v>0.42061855670103093</v>
      </c>
      <c r="J124">
        <f t="shared" si="43"/>
        <v>485</v>
      </c>
      <c r="K124">
        <f t="shared" si="44"/>
        <v>413</v>
      </c>
      <c r="L124" s="168">
        <f t="shared" si="45"/>
        <v>-0.48754448398576511</v>
      </c>
      <c r="M124" s="168">
        <f t="shared" si="46"/>
        <v>1.2106537530266344E-2</v>
      </c>
      <c r="N124" s="168">
        <f t="shared" si="47"/>
        <v>0.47826086956521741</v>
      </c>
      <c r="O124" s="168">
        <f t="shared" si="48"/>
        <v>-0.48754448398576511</v>
      </c>
      <c r="P124" s="169">
        <f t="shared" si="53"/>
        <v>3</v>
      </c>
      <c r="Q124" s="169">
        <f t="shared" si="54"/>
        <v>75</v>
      </c>
      <c r="R124" s="169">
        <f t="shared" si="55"/>
        <v>97</v>
      </c>
      <c r="S124" s="169">
        <f t="shared" si="56"/>
        <v>15</v>
      </c>
      <c r="T124" s="170">
        <f t="shared" si="49"/>
        <v>97</v>
      </c>
      <c r="U124" s="10" t="s">
        <v>318</v>
      </c>
      <c r="V124" s="151">
        <v>-72209204</v>
      </c>
    </row>
    <row r="125" spans="2:22" ht="15.75" hidden="1" thickBot="1" x14ac:dyDescent="0.3">
      <c r="B125" s="76"/>
      <c r="C125" s="10" t="s">
        <v>329</v>
      </c>
      <c r="D125">
        <v>100</v>
      </c>
      <c r="E125">
        <v>149</v>
      </c>
      <c r="F125">
        <v>237</v>
      </c>
      <c r="G125" s="168">
        <f t="shared" si="50"/>
        <v>0.20576131687242799</v>
      </c>
      <c r="H125" s="168">
        <f t="shared" si="51"/>
        <v>0.30658436213991769</v>
      </c>
      <c r="I125" s="168">
        <f t="shared" si="52"/>
        <v>0.48765432098765432</v>
      </c>
      <c r="J125">
        <f t="shared" si="43"/>
        <v>486</v>
      </c>
      <c r="K125">
        <f t="shared" si="44"/>
        <v>386</v>
      </c>
      <c r="L125" s="168">
        <f t="shared" si="45"/>
        <v>-0.19678714859437751</v>
      </c>
      <c r="M125" s="168">
        <f t="shared" si="46"/>
        <v>-0.22797927461139897</v>
      </c>
      <c r="N125" s="168">
        <f t="shared" si="47"/>
        <v>0.40652818991097922</v>
      </c>
      <c r="O125" s="168">
        <f t="shared" si="48"/>
        <v>-0.40652818991097922</v>
      </c>
      <c r="P125" s="169">
        <f t="shared" si="53"/>
        <v>3</v>
      </c>
      <c r="Q125" s="169">
        <f t="shared" si="54"/>
        <v>28</v>
      </c>
      <c r="R125" s="169">
        <f t="shared" si="55"/>
        <v>60</v>
      </c>
      <c r="S125" s="169">
        <f t="shared" si="56"/>
        <v>33</v>
      </c>
      <c r="T125" s="170">
        <f t="shared" si="49"/>
        <v>60</v>
      </c>
      <c r="U125" s="10" t="s">
        <v>330</v>
      </c>
      <c r="V125" s="151">
        <v>-100149237</v>
      </c>
    </row>
    <row r="126" spans="2:22" ht="15.75" hidden="1" thickBot="1" x14ac:dyDescent="0.3">
      <c r="B126" s="69"/>
      <c r="C126" s="10" t="s">
        <v>315</v>
      </c>
      <c r="D126">
        <v>64</v>
      </c>
      <c r="E126">
        <v>224</v>
      </c>
      <c r="F126">
        <v>208</v>
      </c>
      <c r="G126" s="168">
        <f t="shared" si="50"/>
        <v>0.12903225806451613</v>
      </c>
      <c r="H126" s="168">
        <f t="shared" si="51"/>
        <v>0.45161290322580644</v>
      </c>
      <c r="I126" s="168">
        <f t="shared" si="52"/>
        <v>0.41935483870967744</v>
      </c>
      <c r="J126">
        <f t="shared" si="43"/>
        <v>496</v>
      </c>
      <c r="K126">
        <f t="shared" si="44"/>
        <v>432</v>
      </c>
      <c r="L126" s="168">
        <f t="shared" si="45"/>
        <v>-0.55555555555555558</v>
      </c>
      <c r="M126" s="168">
        <f t="shared" si="46"/>
        <v>3.7037037037037035E-2</v>
      </c>
      <c r="N126" s="168">
        <f t="shared" si="47"/>
        <v>0.52941176470588236</v>
      </c>
      <c r="O126" s="168">
        <f t="shared" si="48"/>
        <v>-0.55555555555555558</v>
      </c>
      <c r="P126" s="169">
        <f t="shared" si="53"/>
        <v>3</v>
      </c>
      <c r="Q126" s="169">
        <f t="shared" si="54"/>
        <v>36</v>
      </c>
      <c r="R126" s="169">
        <f t="shared" si="55"/>
        <v>75</v>
      </c>
      <c r="S126" s="169">
        <f t="shared" si="56"/>
        <v>29</v>
      </c>
      <c r="T126" s="170">
        <f t="shared" si="49"/>
        <v>75</v>
      </c>
      <c r="U126" s="10" t="s">
        <v>316</v>
      </c>
      <c r="V126" s="151">
        <v>-64224208</v>
      </c>
    </row>
    <row r="127" spans="2:22" ht="15.75" hidden="1" thickBot="1" x14ac:dyDescent="0.3">
      <c r="B127" s="80"/>
      <c r="C127" s="10" t="s">
        <v>338</v>
      </c>
      <c r="D127">
        <v>135</v>
      </c>
      <c r="E127">
        <v>206</v>
      </c>
      <c r="F127">
        <v>235</v>
      </c>
      <c r="G127" s="168">
        <f t="shared" si="50"/>
        <v>0.234375</v>
      </c>
      <c r="H127" s="168">
        <f t="shared" si="51"/>
        <v>0.3576388888888889</v>
      </c>
      <c r="I127" s="168">
        <f t="shared" si="52"/>
        <v>0.4079861111111111</v>
      </c>
      <c r="J127">
        <f t="shared" si="43"/>
        <v>576</v>
      </c>
      <c r="K127">
        <f t="shared" si="44"/>
        <v>441</v>
      </c>
      <c r="L127" s="168">
        <f t="shared" si="45"/>
        <v>-0.20821114369501467</v>
      </c>
      <c r="M127" s="168">
        <f t="shared" si="46"/>
        <v>-6.5759637188208611E-2</v>
      </c>
      <c r="N127" s="168">
        <f t="shared" si="47"/>
        <v>0.27027027027027029</v>
      </c>
      <c r="O127" s="168">
        <f t="shared" si="48"/>
        <v>-0.27027027027027029</v>
      </c>
      <c r="P127" s="169">
        <f t="shared" si="53"/>
        <v>3</v>
      </c>
      <c r="Q127" s="169">
        <f t="shared" si="54"/>
        <v>71</v>
      </c>
      <c r="R127" s="169">
        <f t="shared" si="55"/>
        <v>18</v>
      </c>
      <c r="S127" s="169">
        <f t="shared" si="56"/>
        <v>27</v>
      </c>
      <c r="T127" s="170">
        <f t="shared" si="49"/>
        <v>71</v>
      </c>
      <c r="U127" s="10" t="s">
        <v>339</v>
      </c>
      <c r="V127" s="151">
        <v>-135206235</v>
      </c>
    </row>
    <row r="128" spans="2:22" ht="15.75" hidden="1" thickBot="1" x14ac:dyDescent="0.3">
      <c r="B128" s="81"/>
      <c r="C128" s="10" t="s">
        <v>340</v>
      </c>
      <c r="D128">
        <v>135</v>
      </c>
      <c r="E128">
        <v>206</v>
      </c>
      <c r="F128">
        <v>250</v>
      </c>
      <c r="G128" s="168">
        <f t="shared" si="50"/>
        <v>0.22842639593908629</v>
      </c>
      <c r="H128" s="168">
        <f t="shared" si="51"/>
        <v>0.34856175972927245</v>
      </c>
      <c r="I128" s="168">
        <f t="shared" si="52"/>
        <v>0.4230118443316413</v>
      </c>
      <c r="J128">
        <f t="shared" si="43"/>
        <v>591</v>
      </c>
      <c r="K128">
        <f t="shared" si="44"/>
        <v>456</v>
      </c>
      <c r="L128" s="168">
        <f t="shared" si="45"/>
        <v>-0.20821114369501467</v>
      </c>
      <c r="M128" s="168">
        <f t="shared" si="46"/>
        <v>-9.6491228070175433E-2</v>
      </c>
      <c r="N128" s="168">
        <f t="shared" si="47"/>
        <v>0.29870129870129869</v>
      </c>
      <c r="O128" s="168">
        <f t="shared" si="48"/>
        <v>-0.29870129870129869</v>
      </c>
      <c r="P128" s="169">
        <f t="shared" si="53"/>
        <v>3</v>
      </c>
      <c r="Q128" s="169">
        <f t="shared" si="54"/>
        <v>0</v>
      </c>
      <c r="R128" s="169">
        <f t="shared" si="55"/>
        <v>0</v>
      </c>
      <c r="S128" s="169">
        <f t="shared" si="56"/>
        <v>15</v>
      </c>
      <c r="T128" s="170">
        <f t="shared" si="49"/>
        <v>15</v>
      </c>
      <c r="U128" s="10" t="s">
        <v>341</v>
      </c>
      <c r="V128" s="151">
        <v>-135206250</v>
      </c>
    </row>
    <row r="129" spans="2:22" ht="15.75" hidden="1" thickBot="1" x14ac:dyDescent="0.3">
      <c r="B129" s="135"/>
      <c r="C129" s="10" t="s">
        <v>469</v>
      </c>
      <c r="D129">
        <v>176</v>
      </c>
      <c r="E129">
        <v>196</v>
      </c>
      <c r="F129">
        <v>222</v>
      </c>
      <c r="G129" s="168">
        <f t="shared" si="50"/>
        <v>0.29629629629629628</v>
      </c>
      <c r="H129" s="168">
        <f t="shared" si="51"/>
        <v>0.32996632996632996</v>
      </c>
      <c r="I129" s="168">
        <f t="shared" si="52"/>
        <v>0.37373737373737376</v>
      </c>
      <c r="J129">
        <f t="shared" si="43"/>
        <v>594</v>
      </c>
      <c r="K129">
        <f t="shared" si="44"/>
        <v>418</v>
      </c>
      <c r="L129" s="168">
        <f t="shared" si="45"/>
        <v>-5.3763440860215055E-2</v>
      </c>
      <c r="M129" s="168">
        <f t="shared" si="46"/>
        <v>-6.2200956937799042E-2</v>
      </c>
      <c r="N129" s="168">
        <f t="shared" si="47"/>
        <v>0.11557788944723618</v>
      </c>
      <c r="O129" s="168">
        <f t="shared" si="48"/>
        <v>-0.11557788944723618</v>
      </c>
      <c r="P129" s="169">
        <f t="shared" si="53"/>
        <v>3</v>
      </c>
      <c r="Q129" s="169">
        <f t="shared" si="54"/>
        <v>41</v>
      </c>
      <c r="R129" s="169">
        <f t="shared" si="55"/>
        <v>10</v>
      </c>
      <c r="S129" s="169">
        <f t="shared" si="56"/>
        <v>28</v>
      </c>
      <c r="T129" s="170">
        <f t="shared" si="49"/>
        <v>41</v>
      </c>
      <c r="U129" s="10" t="s">
        <v>470</v>
      </c>
      <c r="V129" s="151">
        <v>-176196222</v>
      </c>
    </row>
    <row r="130" spans="2:22" ht="15.75" hidden="1" thickBot="1" x14ac:dyDescent="0.3">
      <c r="B130" s="72"/>
      <c r="C130" s="10" t="s">
        <v>321</v>
      </c>
      <c r="D130">
        <v>127</v>
      </c>
      <c r="E130">
        <v>255</v>
      </c>
      <c r="F130">
        <v>212</v>
      </c>
      <c r="G130" s="168">
        <f t="shared" si="50"/>
        <v>0.2138047138047138</v>
      </c>
      <c r="H130" s="168">
        <f t="shared" si="51"/>
        <v>0.42929292929292928</v>
      </c>
      <c r="I130" s="168">
        <f t="shared" si="52"/>
        <v>0.35690235690235689</v>
      </c>
      <c r="J130">
        <f t="shared" ref="J130:J139" si="57">D130+E130+F130</f>
        <v>594</v>
      </c>
      <c r="K130">
        <f t="shared" ref="K130:K161" si="58">J130-D130</f>
        <v>467</v>
      </c>
      <c r="L130" s="168">
        <f t="shared" ref="L130:L139" si="59">IF( (D130+E130)=0,0,(D130-E130)/(D130+E130))</f>
        <v>-0.33507853403141363</v>
      </c>
      <c r="M130" s="168">
        <f t="shared" ref="M130:M139" si="60">IF( (E130+F130)=0,0,(E130-F130)/(E130+F130))</f>
        <v>9.2077087794432549E-2</v>
      </c>
      <c r="N130" s="168">
        <f t="shared" ref="N130:N139" si="61">IF( (F130+D130)=0,0,(F130-D130)/(F130+D130))</f>
        <v>0.25073746312684364</v>
      </c>
      <c r="O130" s="168">
        <f t="shared" ref="O130:O161" si="62">MIN(L130,-N130)</f>
        <v>-0.33507853403141363</v>
      </c>
      <c r="P130" s="169">
        <f t="shared" si="53"/>
        <v>3</v>
      </c>
      <c r="Q130" s="169">
        <f t="shared" si="54"/>
        <v>49</v>
      </c>
      <c r="R130" s="169">
        <f t="shared" si="55"/>
        <v>59</v>
      </c>
      <c r="S130" s="169">
        <f t="shared" si="56"/>
        <v>10</v>
      </c>
      <c r="T130" s="170">
        <f t="shared" ref="T130:T161" si="63">MAX(Q130:S130)</f>
        <v>59</v>
      </c>
      <c r="U130" s="10" t="s">
        <v>322</v>
      </c>
      <c r="V130" s="151">
        <v>-127255212</v>
      </c>
    </row>
    <row r="131" spans="2:22" ht="15.75" hidden="1" thickBot="1" x14ac:dyDescent="0.3">
      <c r="B131" s="79"/>
      <c r="C131" s="10" t="s">
        <v>336</v>
      </c>
      <c r="D131">
        <v>173</v>
      </c>
      <c r="E131">
        <v>216</v>
      </c>
      <c r="F131">
        <v>230</v>
      </c>
      <c r="G131" s="168">
        <f t="shared" ref="G131:G139" si="64">D131/$J131</f>
        <v>0.27948303715670436</v>
      </c>
      <c r="H131" s="168">
        <f t="shared" ref="H131:H139" si="65">E131/$J131</f>
        <v>0.34894991922455576</v>
      </c>
      <c r="I131" s="168">
        <f t="shared" ref="I131:I139" si="66">F131/$J131</f>
        <v>0.37156704361873988</v>
      </c>
      <c r="J131">
        <f t="shared" si="57"/>
        <v>619</v>
      </c>
      <c r="K131">
        <f t="shared" si="58"/>
        <v>446</v>
      </c>
      <c r="L131" s="168">
        <f t="shared" si="59"/>
        <v>-0.11053984575835475</v>
      </c>
      <c r="M131" s="168">
        <f t="shared" si="60"/>
        <v>-3.1390134529147982E-2</v>
      </c>
      <c r="N131" s="168">
        <f t="shared" si="61"/>
        <v>0.14143920595533499</v>
      </c>
      <c r="O131" s="168">
        <f t="shared" si="62"/>
        <v>-0.14143920595533499</v>
      </c>
      <c r="P131" s="169">
        <f t="shared" ref="P131:P139" si="67">IF(AND(D131=E131,E131=F131),0,MATCH(MAX(L131:N131),L131:N131,0))</f>
        <v>3</v>
      </c>
      <c r="Q131" s="169">
        <f t="shared" ref="Q131:Q139" si="68">ABS(D131-D130)</f>
        <v>46</v>
      </c>
      <c r="R131" s="169">
        <f t="shared" ref="R131:R139" si="69">ABS(E131-E130)</f>
        <v>39</v>
      </c>
      <c r="S131" s="169">
        <f t="shared" ref="S131:S139" si="70">ABS(F131-F130)</f>
        <v>18</v>
      </c>
      <c r="T131" s="170">
        <f t="shared" si="63"/>
        <v>46</v>
      </c>
      <c r="U131" s="10" t="s">
        <v>337</v>
      </c>
      <c r="V131" s="151">
        <v>-173216230</v>
      </c>
    </row>
    <row r="132" spans="2:22" ht="15.75" hidden="1" thickBot="1" x14ac:dyDescent="0.3">
      <c r="B132" s="73"/>
      <c r="C132" s="10" t="s">
        <v>323</v>
      </c>
      <c r="D132">
        <v>176</v>
      </c>
      <c r="E132">
        <v>224</v>
      </c>
      <c r="F132">
        <v>230</v>
      </c>
      <c r="G132" s="168">
        <f t="shared" si="64"/>
        <v>0.27936507936507937</v>
      </c>
      <c r="H132" s="168">
        <f t="shared" si="65"/>
        <v>0.35555555555555557</v>
      </c>
      <c r="I132" s="168">
        <f t="shared" si="66"/>
        <v>0.36507936507936506</v>
      </c>
      <c r="J132">
        <f t="shared" si="57"/>
        <v>630</v>
      </c>
      <c r="K132">
        <f t="shared" si="58"/>
        <v>454</v>
      </c>
      <c r="L132" s="168">
        <f t="shared" si="59"/>
        <v>-0.12</v>
      </c>
      <c r="M132" s="168">
        <f t="shared" si="60"/>
        <v>-1.3215859030837005E-2</v>
      </c>
      <c r="N132" s="168">
        <f t="shared" si="61"/>
        <v>0.13300492610837439</v>
      </c>
      <c r="O132" s="168">
        <f t="shared" si="62"/>
        <v>-0.13300492610837439</v>
      </c>
      <c r="P132" s="169">
        <f t="shared" si="67"/>
        <v>3</v>
      </c>
      <c r="Q132" s="169">
        <f t="shared" si="68"/>
        <v>3</v>
      </c>
      <c r="R132" s="169">
        <f t="shared" si="69"/>
        <v>8</v>
      </c>
      <c r="S132" s="169">
        <f t="shared" si="70"/>
        <v>0</v>
      </c>
      <c r="T132" s="170">
        <f t="shared" si="63"/>
        <v>8</v>
      </c>
      <c r="U132" s="10" t="s">
        <v>324</v>
      </c>
      <c r="V132" s="151">
        <v>-176224230</v>
      </c>
    </row>
    <row r="133" spans="2:22" ht="15.75" hidden="1" thickBot="1" x14ac:dyDescent="0.3">
      <c r="B133" s="71"/>
      <c r="C133" s="10" t="s">
        <v>319</v>
      </c>
      <c r="D133">
        <v>175</v>
      </c>
      <c r="E133">
        <v>238</v>
      </c>
      <c r="F133">
        <v>238</v>
      </c>
      <c r="G133" s="168">
        <f t="shared" si="64"/>
        <v>0.26881720430107525</v>
      </c>
      <c r="H133" s="168">
        <f t="shared" si="65"/>
        <v>0.36559139784946237</v>
      </c>
      <c r="I133" s="168">
        <f t="shared" si="66"/>
        <v>0.36559139784946237</v>
      </c>
      <c r="J133">
        <f t="shared" si="57"/>
        <v>651</v>
      </c>
      <c r="K133">
        <f t="shared" si="58"/>
        <v>476</v>
      </c>
      <c r="L133" s="168">
        <f t="shared" si="59"/>
        <v>-0.15254237288135594</v>
      </c>
      <c r="M133" s="168">
        <f t="shared" si="60"/>
        <v>0</v>
      </c>
      <c r="N133" s="168">
        <f t="shared" si="61"/>
        <v>0.15254237288135594</v>
      </c>
      <c r="O133" s="168">
        <f t="shared" si="62"/>
        <v>-0.15254237288135594</v>
      </c>
      <c r="P133" s="169">
        <f t="shared" si="67"/>
        <v>3</v>
      </c>
      <c r="Q133" s="169">
        <f t="shared" si="68"/>
        <v>1</v>
      </c>
      <c r="R133" s="169">
        <f t="shared" si="69"/>
        <v>14</v>
      </c>
      <c r="S133" s="169">
        <f t="shared" si="70"/>
        <v>8</v>
      </c>
      <c r="T133" s="170">
        <f t="shared" si="63"/>
        <v>14</v>
      </c>
      <c r="U133" s="10" t="s">
        <v>320</v>
      </c>
      <c r="V133" s="151">
        <v>-175238238</v>
      </c>
    </row>
    <row r="134" spans="2:22" ht="15.75" hidden="1" thickBot="1" x14ac:dyDescent="0.3">
      <c r="B134" s="136"/>
      <c r="C134" s="10" t="s">
        <v>471</v>
      </c>
      <c r="D134">
        <v>230</v>
      </c>
      <c r="E134">
        <v>230</v>
      </c>
      <c r="F134">
        <v>250</v>
      </c>
      <c r="G134" s="168">
        <f t="shared" si="64"/>
        <v>0.323943661971831</v>
      </c>
      <c r="H134" s="168">
        <f t="shared" si="65"/>
        <v>0.323943661971831</v>
      </c>
      <c r="I134" s="168">
        <f t="shared" si="66"/>
        <v>0.352112676056338</v>
      </c>
      <c r="J134">
        <f t="shared" si="57"/>
        <v>710</v>
      </c>
      <c r="K134">
        <f t="shared" si="58"/>
        <v>480</v>
      </c>
      <c r="L134" s="168">
        <f t="shared" si="59"/>
        <v>0</v>
      </c>
      <c r="M134" s="168">
        <f t="shared" si="60"/>
        <v>-4.1666666666666664E-2</v>
      </c>
      <c r="N134" s="168">
        <f t="shared" si="61"/>
        <v>4.1666666666666664E-2</v>
      </c>
      <c r="O134" s="168">
        <f t="shared" si="62"/>
        <v>-4.1666666666666664E-2</v>
      </c>
      <c r="P134" s="169">
        <f t="shared" si="67"/>
        <v>3</v>
      </c>
      <c r="Q134" s="169">
        <f t="shared" si="68"/>
        <v>55</v>
      </c>
      <c r="R134" s="169">
        <f t="shared" si="69"/>
        <v>8</v>
      </c>
      <c r="S134" s="169">
        <f t="shared" si="70"/>
        <v>12</v>
      </c>
      <c r="T134" s="170">
        <f t="shared" si="63"/>
        <v>55</v>
      </c>
      <c r="U134" s="10" t="s">
        <v>472</v>
      </c>
      <c r="V134" s="151">
        <v>-230230250</v>
      </c>
    </row>
    <row r="135" spans="2:22" ht="15.75" hidden="1" thickBot="1" x14ac:dyDescent="0.3">
      <c r="B135" s="67"/>
      <c r="C135" s="10" t="s">
        <v>310</v>
      </c>
      <c r="D135">
        <v>224</v>
      </c>
      <c r="E135">
        <v>255</v>
      </c>
      <c r="F135">
        <v>255</v>
      </c>
      <c r="G135" s="168">
        <f t="shared" si="64"/>
        <v>0.30517711171662126</v>
      </c>
      <c r="H135" s="168">
        <f t="shared" si="65"/>
        <v>0.3474114441416894</v>
      </c>
      <c r="I135" s="168">
        <f t="shared" si="66"/>
        <v>0.3474114441416894</v>
      </c>
      <c r="J135">
        <f t="shared" si="57"/>
        <v>734</v>
      </c>
      <c r="K135">
        <f t="shared" si="58"/>
        <v>510</v>
      </c>
      <c r="L135" s="168">
        <f t="shared" si="59"/>
        <v>-6.471816283924843E-2</v>
      </c>
      <c r="M135" s="168">
        <f t="shared" si="60"/>
        <v>0</v>
      </c>
      <c r="N135" s="168">
        <f t="shared" si="61"/>
        <v>6.471816283924843E-2</v>
      </c>
      <c r="O135" s="168">
        <f t="shared" si="62"/>
        <v>-6.471816283924843E-2</v>
      </c>
      <c r="P135" s="169">
        <f t="shared" si="67"/>
        <v>3</v>
      </c>
      <c r="Q135" s="169">
        <f t="shared" si="68"/>
        <v>6</v>
      </c>
      <c r="R135" s="169">
        <f t="shared" si="69"/>
        <v>25</v>
      </c>
      <c r="S135" s="169">
        <f t="shared" si="70"/>
        <v>5</v>
      </c>
      <c r="T135" s="170">
        <f t="shared" si="63"/>
        <v>25</v>
      </c>
      <c r="U135" s="10" t="s">
        <v>311</v>
      </c>
      <c r="V135" s="151">
        <v>-224255255</v>
      </c>
    </row>
    <row r="136" spans="2:22" ht="15.75" hidden="1" thickBot="1" x14ac:dyDescent="0.3">
      <c r="B136" s="138"/>
      <c r="C136" s="10" t="s">
        <v>475</v>
      </c>
      <c r="D136">
        <v>240</v>
      </c>
      <c r="E136">
        <v>248</v>
      </c>
      <c r="F136">
        <v>255</v>
      </c>
      <c r="G136" s="168">
        <f t="shared" si="64"/>
        <v>0.32301480484522205</v>
      </c>
      <c r="H136" s="168">
        <f t="shared" si="65"/>
        <v>0.33378196500672946</v>
      </c>
      <c r="I136" s="168">
        <f t="shared" si="66"/>
        <v>0.34320323014804843</v>
      </c>
      <c r="J136">
        <f t="shared" si="57"/>
        <v>743</v>
      </c>
      <c r="K136">
        <f t="shared" si="58"/>
        <v>503</v>
      </c>
      <c r="L136" s="168">
        <f t="shared" si="59"/>
        <v>-1.6393442622950821E-2</v>
      </c>
      <c r="M136" s="168">
        <f t="shared" si="60"/>
        <v>-1.3916500994035786E-2</v>
      </c>
      <c r="N136" s="168">
        <f t="shared" si="61"/>
        <v>3.0303030303030304E-2</v>
      </c>
      <c r="O136" s="168">
        <f t="shared" si="62"/>
        <v>-3.0303030303030304E-2</v>
      </c>
      <c r="P136" s="169">
        <f t="shared" si="67"/>
        <v>3</v>
      </c>
      <c r="Q136" s="169">
        <f t="shared" si="68"/>
        <v>16</v>
      </c>
      <c r="R136" s="169">
        <f t="shared" si="69"/>
        <v>7</v>
      </c>
      <c r="S136" s="169">
        <f t="shared" si="70"/>
        <v>0</v>
      </c>
      <c r="T136" s="170">
        <f t="shared" si="63"/>
        <v>16</v>
      </c>
      <c r="U136" s="10" t="s">
        <v>476</v>
      </c>
      <c r="V136" s="151">
        <v>-240248255</v>
      </c>
    </row>
    <row r="137" spans="2:22" ht="15.75" hidden="1" thickBot="1" x14ac:dyDescent="0.3">
      <c r="B137" s="132"/>
      <c r="C137" s="10" t="s">
        <v>463</v>
      </c>
      <c r="D137">
        <v>245</v>
      </c>
      <c r="E137">
        <v>255</v>
      </c>
      <c r="F137">
        <v>250</v>
      </c>
      <c r="G137" s="168">
        <f t="shared" si="64"/>
        <v>0.32666666666666666</v>
      </c>
      <c r="H137" s="168">
        <f t="shared" si="65"/>
        <v>0.34</v>
      </c>
      <c r="I137" s="168">
        <f t="shared" si="66"/>
        <v>0.33333333333333331</v>
      </c>
      <c r="J137">
        <f t="shared" si="57"/>
        <v>750</v>
      </c>
      <c r="K137">
        <f t="shared" si="58"/>
        <v>505</v>
      </c>
      <c r="L137" s="168">
        <f t="shared" si="59"/>
        <v>-0.02</v>
      </c>
      <c r="M137" s="168">
        <f t="shared" si="60"/>
        <v>9.9009900990099011E-3</v>
      </c>
      <c r="N137" s="168">
        <f t="shared" si="61"/>
        <v>1.0101010101010102E-2</v>
      </c>
      <c r="O137" s="168">
        <f t="shared" si="62"/>
        <v>-0.02</v>
      </c>
      <c r="P137" s="169">
        <f t="shared" si="67"/>
        <v>3</v>
      </c>
      <c r="Q137" s="169">
        <f t="shared" si="68"/>
        <v>5</v>
      </c>
      <c r="R137" s="169">
        <f t="shared" si="69"/>
        <v>7</v>
      </c>
      <c r="S137" s="169">
        <f t="shared" si="70"/>
        <v>5</v>
      </c>
      <c r="T137" s="170">
        <f t="shared" si="63"/>
        <v>7</v>
      </c>
      <c r="U137" s="10" t="s">
        <v>464</v>
      </c>
      <c r="V137" s="151">
        <v>-245255250</v>
      </c>
    </row>
    <row r="138" spans="2:22" ht="15.75" hidden="1" thickBot="1" x14ac:dyDescent="0.3">
      <c r="B138" s="142"/>
      <c r="C138" s="10" t="s">
        <v>483</v>
      </c>
      <c r="D138">
        <v>240</v>
      </c>
      <c r="E138">
        <v>255</v>
      </c>
      <c r="F138">
        <v>255</v>
      </c>
      <c r="G138" s="168">
        <f t="shared" si="64"/>
        <v>0.32</v>
      </c>
      <c r="H138" s="168">
        <f t="shared" si="65"/>
        <v>0.34</v>
      </c>
      <c r="I138" s="168">
        <f t="shared" si="66"/>
        <v>0.34</v>
      </c>
      <c r="J138">
        <f t="shared" si="57"/>
        <v>750</v>
      </c>
      <c r="K138">
        <f t="shared" si="58"/>
        <v>510</v>
      </c>
      <c r="L138" s="168">
        <f t="shared" si="59"/>
        <v>-3.0303030303030304E-2</v>
      </c>
      <c r="M138" s="168">
        <f t="shared" si="60"/>
        <v>0</v>
      </c>
      <c r="N138" s="168">
        <f t="shared" si="61"/>
        <v>3.0303030303030304E-2</v>
      </c>
      <c r="O138" s="168">
        <f t="shared" si="62"/>
        <v>-3.0303030303030304E-2</v>
      </c>
      <c r="P138" s="169">
        <f t="shared" si="67"/>
        <v>3</v>
      </c>
      <c r="Q138" s="169">
        <f t="shared" si="68"/>
        <v>5</v>
      </c>
      <c r="R138" s="169">
        <f t="shared" si="69"/>
        <v>0</v>
      </c>
      <c r="S138" s="169">
        <f t="shared" si="70"/>
        <v>5</v>
      </c>
      <c r="T138" s="170">
        <f t="shared" si="63"/>
        <v>5</v>
      </c>
      <c r="U138" s="10" t="s">
        <v>484</v>
      </c>
      <c r="V138" s="151">
        <v>-240255255</v>
      </c>
    </row>
    <row r="139" spans="2:22" ht="15.75" hidden="1" thickBot="1" x14ac:dyDescent="0.3">
      <c r="B139" s="139"/>
      <c r="C139" s="10" t="s">
        <v>477</v>
      </c>
      <c r="D139">
        <v>248</v>
      </c>
      <c r="E139">
        <v>248</v>
      </c>
      <c r="F139">
        <v>255</v>
      </c>
      <c r="G139" s="168">
        <f t="shared" si="64"/>
        <v>0.33022636484687085</v>
      </c>
      <c r="H139" s="168">
        <f t="shared" si="65"/>
        <v>0.33022636484687085</v>
      </c>
      <c r="I139" s="168">
        <f t="shared" si="66"/>
        <v>0.33954727030625831</v>
      </c>
      <c r="J139">
        <f t="shared" si="57"/>
        <v>751</v>
      </c>
      <c r="K139">
        <f t="shared" si="58"/>
        <v>503</v>
      </c>
      <c r="L139" s="168">
        <f t="shared" si="59"/>
        <v>0</v>
      </c>
      <c r="M139" s="168">
        <f t="shared" si="60"/>
        <v>-1.3916500994035786E-2</v>
      </c>
      <c r="N139" s="168">
        <f t="shared" si="61"/>
        <v>1.3916500994035786E-2</v>
      </c>
      <c r="O139" s="168">
        <f t="shared" si="62"/>
        <v>-1.3916500994035786E-2</v>
      </c>
      <c r="P139" s="169">
        <f t="shared" si="67"/>
        <v>3</v>
      </c>
      <c r="Q139" s="169">
        <f t="shared" si="68"/>
        <v>8</v>
      </c>
      <c r="R139" s="169">
        <f t="shared" si="69"/>
        <v>7</v>
      </c>
      <c r="S139" s="169">
        <f t="shared" si="70"/>
        <v>0</v>
      </c>
      <c r="T139" s="170">
        <f t="shared" si="63"/>
        <v>8</v>
      </c>
      <c r="U139" s="10" t="s">
        <v>478</v>
      </c>
      <c r="V139" s="151">
        <v>-248248255</v>
      </c>
    </row>
    <row r="140" spans="2:22" x14ac:dyDescent="0.25">
      <c r="V140"/>
    </row>
    <row r="141" spans="2:22" x14ac:dyDescent="0.25">
      <c r="V141"/>
    </row>
    <row r="142" spans="2:22" x14ac:dyDescent="0.25">
      <c r="V142"/>
    </row>
    <row r="143" spans="2:22" x14ac:dyDescent="0.25">
      <c r="V143"/>
    </row>
    <row r="144" spans="2:22" x14ac:dyDescent="0.25">
      <c r="V144"/>
    </row>
    <row r="145" spans="22:22" x14ac:dyDescent="0.25">
      <c r="V145"/>
    </row>
    <row r="146" spans="22:22" x14ac:dyDescent="0.25">
      <c r="V146"/>
    </row>
    <row r="147" spans="22:22" x14ac:dyDescent="0.25">
      <c r="V147"/>
    </row>
    <row r="148" spans="22:22" x14ac:dyDescent="0.25">
      <c r="V148"/>
    </row>
    <row r="149" spans="22:22" x14ac:dyDescent="0.25">
      <c r="V149"/>
    </row>
    <row r="150" spans="22:22" x14ac:dyDescent="0.25">
      <c r="V150"/>
    </row>
    <row r="151" spans="22:22" x14ac:dyDescent="0.25">
      <c r="V151"/>
    </row>
    <row r="152" spans="22:22" x14ac:dyDescent="0.25">
      <c r="V152"/>
    </row>
  </sheetData>
  <autoFilter ref="A1:V139">
    <filterColumn colId="6">
      <filters>
        <filter val="100%"/>
        <filter val="51%"/>
        <filter val="53%"/>
        <filter val="54%"/>
        <filter val="55%"/>
        <filter val="56%"/>
        <filter val="60%"/>
        <filter val="61%"/>
        <filter val="65%"/>
        <filter val="66%"/>
        <filter val="72%"/>
        <filter val="73%"/>
        <filter val="79%"/>
      </filters>
    </filterColumn>
    <filterColumn colId="8">
      <filters>
        <filter val="0%"/>
        <filter val="14%"/>
        <filter val="16%"/>
        <filter val="17%"/>
        <filter val="20%"/>
        <filter val="23%"/>
        <filter val="24%"/>
        <filter val="3%"/>
        <filter val="8%"/>
        <filter val="9%"/>
      </filters>
    </filterColumn>
    <sortState ref="A29:V88">
      <sortCondition ref="D2:D139"/>
      <sortCondition ref="E2:E139"/>
      <sortCondition descending="1" ref="M2:M139"/>
      <sortCondition ref="J2:J139"/>
    </sortState>
  </autoFilter>
  <sortState ref="A2:V139">
    <sortCondition ref="J2:J139"/>
    <sortCondition descending="1" ref="L2:L139"/>
    <sortCondition descending="1" ref="M2:M139"/>
    <sortCondition descending="1" ref="N2:N139"/>
  </sortState>
  <conditionalFormatting sqref="T2:T139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{6EE6F43D-FCEB-4541-BAC1-53E3F409C6B7}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E6F43D-FCEB-4541-BAC1-53E3F409C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Eclipse colors</vt:lpstr>
      <vt:lpstr>Color Chart</vt:lpstr>
      <vt:lpstr>Color Scale</vt:lpstr>
      <vt:lpstr>Color Chart (2)</vt:lpstr>
      <vt:lpstr>Color_table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Salomons, Gregory</cp:lastModifiedBy>
  <dcterms:created xsi:type="dcterms:W3CDTF">2016-06-16T11:09:08Z</dcterms:created>
  <dcterms:modified xsi:type="dcterms:W3CDTF">2016-11-22T17:00:22Z</dcterms:modified>
</cp:coreProperties>
</file>