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eg\OneDrive - Queen's University\Structure Dictionary\Python code\Structures\Structures\"/>
    </mc:Choice>
  </mc:AlternateContent>
  <bookViews>
    <workbookView xWindow="0" yWindow="0" windowWidth="28800" windowHeight="12435"/>
  </bookViews>
  <sheets>
    <sheet name="H&amp;N 70 in 35" sheetId="8" r:id="rId1"/>
    <sheet name="Template Structures" sheetId="5" r:id="rId2"/>
    <sheet name="Template Header" sheetId="1" r:id="rId3"/>
    <sheet name="Treatment Sites" sheetId="2" r:id="rId4"/>
    <sheet name="Disease Code" sheetId="3" r:id="rId5"/>
    <sheet name="Structures in use" sheetId="7" r:id="rId6"/>
    <sheet name="ICD-10 Codes" sheetId="4" r:id="rId7"/>
    <sheet name="Body Region Sets" sheetId="6" r:id="rId8"/>
  </sheets>
  <externalReferences>
    <externalReference r:id="rId9"/>
  </externalReferences>
  <definedNames>
    <definedName name="_xlnm._FilterDatabase" localSheetId="7" hidden="1">'Body Region Sets'!$A$2:$L$280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8" l="1"/>
  <c r="B8" i="8"/>
  <c r="B3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C3" i="7"/>
  <c r="D3" i="7"/>
  <c r="E3" i="7"/>
  <c r="F3" i="7"/>
  <c r="G3" i="7"/>
  <c r="C4" i="7"/>
  <c r="D4" i="7"/>
  <c r="E4" i="7"/>
  <c r="F4" i="7"/>
  <c r="G4" i="7"/>
  <c r="C5" i="7"/>
  <c r="D5" i="7"/>
  <c r="E5" i="7"/>
  <c r="F5" i="7"/>
  <c r="G5" i="7"/>
  <c r="C6" i="7"/>
  <c r="D6" i="7"/>
  <c r="E6" i="7"/>
  <c r="F6" i="7"/>
  <c r="G6" i="7"/>
  <c r="C7" i="7"/>
  <c r="E7" i="7"/>
  <c r="F7" i="7"/>
  <c r="G7" i="7"/>
  <c r="C8" i="7"/>
  <c r="D8" i="7"/>
  <c r="E8" i="7"/>
  <c r="F8" i="7"/>
  <c r="G8" i="7"/>
  <c r="C9" i="7"/>
  <c r="D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C13" i="7"/>
  <c r="D13" i="7"/>
  <c r="E13" i="7"/>
  <c r="F13" i="7"/>
  <c r="G13" i="7"/>
  <c r="C14" i="7"/>
  <c r="D14" i="7"/>
  <c r="E14" i="7"/>
  <c r="F14" i="7"/>
  <c r="G14" i="7"/>
  <c r="C15" i="7"/>
  <c r="D15" i="7"/>
  <c r="E15" i="7"/>
  <c r="F15" i="7"/>
  <c r="G15" i="7"/>
  <c r="C16" i="7"/>
  <c r="D16" i="7"/>
  <c r="E16" i="7"/>
  <c r="F16" i="7"/>
  <c r="G16" i="7"/>
  <c r="C17" i="7"/>
  <c r="D17" i="7"/>
  <c r="E17" i="7"/>
  <c r="F17" i="7"/>
  <c r="G17" i="7"/>
  <c r="C18" i="7"/>
  <c r="D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C45" i="7"/>
  <c r="D45" i="7"/>
  <c r="E45" i="7"/>
  <c r="F45" i="7"/>
  <c r="G45" i="7"/>
  <c r="C46" i="7"/>
  <c r="D46" i="7"/>
  <c r="E46" i="7"/>
  <c r="F46" i="7"/>
  <c r="G46" i="7"/>
  <c r="C47" i="7"/>
  <c r="D47" i="7"/>
  <c r="E47" i="7"/>
  <c r="F47" i="7"/>
  <c r="G47" i="7"/>
  <c r="C48" i="7"/>
  <c r="D48" i="7"/>
  <c r="E48" i="7"/>
  <c r="F48" i="7"/>
  <c r="G48" i="7"/>
  <c r="C49" i="7"/>
  <c r="D49" i="7"/>
  <c r="E49" i="7"/>
  <c r="F49" i="7"/>
  <c r="G49" i="7"/>
  <c r="C50" i="7"/>
  <c r="D50" i="7"/>
  <c r="E50" i="7"/>
  <c r="F50" i="7"/>
  <c r="G50" i="7"/>
  <c r="C51" i="7"/>
  <c r="D51" i="7"/>
  <c r="E51" i="7"/>
  <c r="F51" i="7"/>
  <c r="G51" i="7"/>
  <c r="C52" i="7"/>
  <c r="D52" i="7"/>
  <c r="E52" i="7"/>
  <c r="F52" i="7"/>
  <c r="G52" i="7"/>
  <c r="C53" i="7"/>
  <c r="D53" i="7"/>
  <c r="E53" i="7"/>
  <c r="F53" i="7"/>
  <c r="G53" i="7"/>
  <c r="C54" i="7"/>
  <c r="D54" i="7"/>
  <c r="E54" i="7"/>
  <c r="F54" i="7"/>
  <c r="G54" i="7"/>
  <c r="C55" i="7"/>
  <c r="D55" i="7"/>
  <c r="E55" i="7"/>
  <c r="F55" i="7"/>
  <c r="G55" i="7"/>
  <c r="C56" i="7"/>
  <c r="D56" i="7"/>
  <c r="E56" i="7"/>
  <c r="F56" i="7"/>
  <c r="G56" i="7"/>
  <c r="C57" i="7"/>
  <c r="D57" i="7"/>
  <c r="E57" i="7"/>
  <c r="F57" i="7"/>
  <c r="G57" i="7"/>
  <c r="C58" i="7"/>
  <c r="D58" i="7"/>
  <c r="E58" i="7"/>
  <c r="F58" i="7"/>
  <c r="G58" i="7"/>
  <c r="C59" i="7"/>
  <c r="D59" i="7"/>
  <c r="E59" i="7"/>
  <c r="F59" i="7"/>
  <c r="G59" i="7"/>
  <c r="C60" i="7"/>
  <c r="D60" i="7"/>
  <c r="E60" i="7"/>
  <c r="F60" i="7"/>
  <c r="G60" i="7"/>
  <c r="C61" i="7"/>
  <c r="D61" i="7"/>
  <c r="E61" i="7"/>
  <c r="F61" i="7"/>
  <c r="G61" i="7"/>
  <c r="C62" i="7"/>
  <c r="D62" i="7"/>
  <c r="E62" i="7"/>
  <c r="F62" i="7"/>
  <c r="G62" i="7"/>
  <c r="C63" i="7"/>
  <c r="D63" i="7"/>
  <c r="E63" i="7"/>
  <c r="F63" i="7"/>
  <c r="G63" i="7"/>
  <c r="C64" i="7"/>
  <c r="D64" i="7"/>
  <c r="E64" i="7"/>
  <c r="F64" i="7"/>
  <c r="G64" i="7"/>
  <c r="C65" i="7"/>
  <c r="D65" i="7"/>
  <c r="E65" i="7"/>
  <c r="F65" i="7"/>
  <c r="G65" i="7"/>
  <c r="C66" i="7"/>
  <c r="D66" i="7"/>
  <c r="E66" i="7"/>
  <c r="F66" i="7"/>
  <c r="G66" i="7"/>
  <c r="C67" i="7"/>
  <c r="D67" i="7"/>
  <c r="E67" i="7"/>
  <c r="F67" i="7"/>
  <c r="G67" i="7"/>
  <c r="C68" i="7"/>
  <c r="D68" i="7"/>
  <c r="E68" i="7"/>
  <c r="F68" i="7"/>
  <c r="G68" i="7"/>
  <c r="C69" i="7"/>
  <c r="D69" i="7"/>
  <c r="E69" i="7"/>
  <c r="F69" i="7"/>
  <c r="G69" i="7"/>
  <c r="C70" i="7"/>
  <c r="D70" i="7"/>
  <c r="E70" i="7"/>
  <c r="F70" i="7"/>
  <c r="G70" i="7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C78" i="7"/>
  <c r="D78" i="7"/>
  <c r="E78" i="7"/>
  <c r="F78" i="7"/>
  <c r="G78" i="7"/>
  <c r="C79" i="7"/>
  <c r="D79" i="7"/>
  <c r="E79" i="7"/>
  <c r="F79" i="7"/>
  <c r="G79" i="7"/>
  <c r="C80" i="7"/>
  <c r="D80" i="7"/>
  <c r="E80" i="7"/>
  <c r="F80" i="7"/>
  <c r="G80" i="7"/>
  <c r="C81" i="7"/>
  <c r="D81" i="7"/>
  <c r="E81" i="7"/>
  <c r="F81" i="7"/>
  <c r="G81" i="7"/>
  <c r="C82" i="7"/>
  <c r="D82" i="7"/>
  <c r="E82" i="7"/>
  <c r="F82" i="7"/>
  <c r="G82" i="7"/>
  <c r="C83" i="7"/>
  <c r="D83" i="7"/>
  <c r="E83" i="7"/>
  <c r="F83" i="7"/>
  <c r="G83" i="7"/>
  <c r="C84" i="7"/>
  <c r="D84" i="7"/>
  <c r="E84" i="7"/>
  <c r="F84" i="7"/>
  <c r="G84" i="7"/>
  <c r="C85" i="7"/>
  <c r="D85" i="7"/>
  <c r="E85" i="7"/>
  <c r="F85" i="7"/>
  <c r="G85" i="7"/>
  <c r="C86" i="7"/>
  <c r="D86" i="7"/>
  <c r="E86" i="7"/>
  <c r="F86" i="7"/>
  <c r="G86" i="7"/>
  <c r="C87" i="7"/>
  <c r="D87" i="7"/>
  <c r="E87" i="7"/>
  <c r="F87" i="7"/>
  <c r="G87" i="7"/>
  <c r="C88" i="7"/>
  <c r="D88" i="7"/>
  <c r="E88" i="7"/>
  <c r="F88" i="7"/>
  <c r="G88" i="7"/>
  <c r="C89" i="7"/>
  <c r="D89" i="7"/>
  <c r="E89" i="7"/>
  <c r="F89" i="7"/>
  <c r="G89" i="7"/>
  <c r="C90" i="7"/>
  <c r="D90" i="7"/>
  <c r="E90" i="7"/>
  <c r="F90" i="7"/>
  <c r="G90" i="7"/>
  <c r="C91" i="7"/>
  <c r="D91" i="7"/>
  <c r="E91" i="7"/>
  <c r="F91" i="7"/>
  <c r="G91" i="7"/>
  <c r="C92" i="7"/>
  <c r="D92" i="7"/>
  <c r="E92" i="7"/>
  <c r="F92" i="7"/>
  <c r="G92" i="7"/>
  <c r="C93" i="7"/>
  <c r="D93" i="7"/>
  <c r="E93" i="7"/>
  <c r="F93" i="7"/>
  <c r="G93" i="7"/>
  <c r="C94" i="7"/>
  <c r="D94" i="7"/>
  <c r="E94" i="7"/>
  <c r="F94" i="7"/>
  <c r="G94" i="7"/>
  <c r="C95" i="7"/>
  <c r="D95" i="7"/>
  <c r="E95" i="7"/>
  <c r="F95" i="7"/>
  <c r="G95" i="7"/>
  <c r="C96" i="7"/>
  <c r="D96" i="7"/>
  <c r="E96" i="7"/>
  <c r="F96" i="7"/>
  <c r="G96" i="7"/>
  <c r="C97" i="7"/>
  <c r="D97" i="7"/>
  <c r="E97" i="7"/>
  <c r="F97" i="7"/>
  <c r="G97" i="7"/>
  <c r="C98" i="7"/>
  <c r="D98" i="7"/>
  <c r="E98" i="7"/>
  <c r="F98" i="7"/>
  <c r="G98" i="7"/>
  <c r="C99" i="7"/>
  <c r="D99" i="7"/>
  <c r="E99" i="7"/>
  <c r="F99" i="7"/>
  <c r="G99" i="7"/>
  <c r="C100" i="7"/>
  <c r="D100" i="7"/>
  <c r="E100" i="7"/>
  <c r="F100" i="7"/>
  <c r="G100" i="7"/>
  <c r="C101" i="7"/>
  <c r="D101" i="7"/>
  <c r="E101" i="7"/>
  <c r="F101" i="7"/>
  <c r="G101" i="7"/>
  <c r="C102" i="7"/>
  <c r="D102" i="7"/>
  <c r="E102" i="7"/>
  <c r="F102" i="7"/>
  <c r="G102" i="7"/>
  <c r="C103" i="7"/>
  <c r="D103" i="7"/>
  <c r="E103" i="7"/>
  <c r="F103" i="7"/>
  <c r="G103" i="7"/>
  <c r="C104" i="7"/>
  <c r="D104" i="7"/>
  <c r="E104" i="7"/>
  <c r="F104" i="7"/>
  <c r="G104" i="7"/>
  <c r="C105" i="7"/>
  <c r="D105" i="7"/>
  <c r="E105" i="7"/>
  <c r="F105" i="7"/>
  <c r="G105" i="7"/>
  <c r="C106" i="7"/>
  <c r="D106" i="7"/>
  <c r="E106" i="7"/>
  <c r="F106" i="7"/>
  <c r="G106" i="7"/>
  <c r="C107" i="7"/>
  <c r="D107" i="7"/>
  <c r="E107" i="7"/>
  <c r="F107" i="7"/>
  <c r="G107" i="7"/>
  <c r="C108" i="7"/>
  <c r="D108" i="7"/>
  <c r="E108" i="7"/>
  <c r="F108" i="7"/>
  <c r="G108" i="7"/>
  <c r="C109" i="7"/>
  <c r="D109" i="7"/>
  <c r="E109" i="7"/>
  <c r="F109" i="7"/>
  <c r="G109" i="7"/>
  <c r="C110" i="7"/>
  <c r="D110" i="7"/>
  <c r="E110" i="7"/>
  <c r="F110" i="7"/>
  <c r="G110" i="7"/>
  <c r="C111" i="7"/>
  <c r="D111" i="7"/>
  <c r="E111" i="7"/>
  <c r="F111" i="7"/>
  <c r="G111" i="7"/>
  <c r="C112" i="7"/>
  <c r="D112" i="7"/>
  <c r="E112" i="7"/>
  <c r="F112" i="7"/>
  <c r="G112" i="7"/>
  <c r="C113" i="7"/>
  <c r="D113" i="7"/>
  <c r="E113" i="7"/>
  <c r="F113" i="7"/>
  <c r="G113" i="7"/>
  <c r="C114" i="7"/>
  <c r="D114" i="7"/>
  <c r="E114" i="7"/>
  <c r="F114" i="7"/>
  <c r="G114" i="7"/>
  <c r="C115" i="7"/>
  <c r="D115" i="7"/>
  <c r="E115" i="7"/>
  <c r="F115" i="7"/>
  <c r="G115" i="7"/>
  <c r="C116" i="7"/>
  <c r="D116" i="7"/>
  <c r="E116" i="7"/>
  <c r="F116" i="7"/>
  <c r="G116" i="7"/>
  <c r="C117" i="7"/>
  <c r="D117" i="7"/>
  <c r="E117" i="7"/>
  <c r="F117" i="7"/>
  <c r="G117" i="7"/>
  <c r="C118" i="7"/>
  <c r="D118" i="7"/>
  <c r="E118" i="7"/>
  <c r="F118" i="7"/>
  <c r="G118" i="7"/>
  <c r="C119" i="7"/>
  <c r="D119" i="7"/>
  <c r="E119" i="7"/>
  <c r="F119" i="7"/>
  <c r="G119" i="7"/>
  <c r="C120" i="7"/>
  <c r="D120" i="7"/>
  <c r="E120" i="7"/>
  <c r="F120" i="7"/>
  <c r="G120" i="7"/>
  <c r="C121" i="7"/>
  <c r="D121" i="7"/>
  <c r="E121" i="7"/>
  <c r="F121" i="7"/>
  <c r="G121" i="7"/>
  <c r="C122" i="7"/>
  <c r="D122" i="7"/>
  <c r="E122" i="7"/>
  <c r="F122" i="7"/>
  <c r="G122" i="7"/>
  <c r="C123" i="7"/>
  <c r="D123" i="7"/>
  <c r="E123" i="7"/>
  <c r="F123" i="7"/>
  <c r="G123" i="7"/>
  <c r="C124" i="7"/>
  <c r="D124" i="7"/>
  <c r="E124" i="7"/>
  <c r="F124" i="7"/>
  <c r="G124" i="7"/>
  <c r="C125" i="7"/>
  <c r="D125" i="7"/>
  <c r="E125" i="7"/>
  <c r="F125" i="7"/>
  <c r="G125" i="7"/>
  <c r="C126" i="7"/>
  <c r="D126" i="7"/>
  <c r="E126" i="7"/>
  <c r="F126" i="7"/>
  <c r="G126" i="7"/>
  <c r="C127" i="7"/>
  <c r="D127" i="7"/>
  <c r="E127" i="7"/>
  <c r="F127" i="7"/>
  <c r="G127" i="7"/>
  <c r="B4" i="5" l="1"/>
  <c r="H4" i="5"/>
  <c r="I4" i="5"/>
  <c r="J4" i="5"/>
  <c r="K4" i="5"/>
  <c r="N4" i="5"/>
  <c r="R4" i="5"/>
  <c r="S4" i="5"/>
  <c r="B5" i="5"/>
  <c r="H5" i="5"/>
  <c r="I5" i="5"/>
  <c r="J5" i="5"/>
  <c r="K5" i="5"/>
  <c r="N5" i="5"/>
  <c r="R5" i="5"/>
  <c r="S5" i="5"/>
  <c r="B6" i="5"/>
  <c r="H6" i="5"/>
  <c r="I6" i="5"/>
  <c r="J6" i="5"/>
  <c r="K6" i="5"/>
  <c r="N6" i="5"/>
  <c r="R6" i="5"/>
  <c r="S6" i="5"/>
  <c r="B7" i="5"/>
  <c r="G7" i="5"/>
  <c r="H7" i="5"/>
  <c r="I7" i="5"/>
  <c r="J7" i="5"/>
  <c r="K7" i="5"/>
  <c r="L7" i="5"/>
  <c r="N7" i="5"/>
  <c r="R7" i="5"/>
  <c r="S7" i="5"/>
  <c r="B8" i="5"/>
  <c r="G8" i="5"/>
  <c r="H8" i="5"/>
  <c r="I8" i="5"/>
  <c r="J8" i="5"/>
  <c r="K8" i="5"/>
  <c r="N8" i="5"/>
  <c r="R8" i="5"/>
  <c r="S8" i="5"/>
  <c r="B9" i="5"/>
  <c r="G9" i="5"/>
  <c r="H9" i="5"/>
  <c r="I9" i="5"/>
  <c r="J9" i="5"/>
  <c r="K9" i="5"/>
  <c r="N9" i="5"/>
  <c r="R9" i="5"/>
  <c r="S9" i="5"/>
  <c r="B10" i="5"/>
  <c r="G10" i="5"/>
  <c r="H10" i="5"/>
  <c r="I10" i="5"/>
  <c r="J10" i="5"/>
  <c r="K10" i="5"/>
  <c r="N10" i="5"/>
  <c r="R10" i="5"/>
  <c r="S10" i="5"/>
  <c r="B11" i="5"/>
  <c r="G11" i="5"/>
  <c r="H11" i="5"/>
  <c r="I11" i="5"/>
  <c r="J11" i="5"/>
  <c r="K11" i="5"/>
  <c r="N11" i="5"/>
  <c r="R11" i="5"/>
  <c r="S11" i="5"/>
  <c r="B12" i="5"/>
  <c r="G12" i="5"/>
  <c r="H12" i="5"/>
  <c r="I12" i="5"/>
  <c r="J12" i="5"/>
  <c r="K12" i="5"/>
  <c r="N12" i="5"/>
  <c r="R12" i="5"/>
  <c r="S12" i="5"/>
  <c r="B13" i="5"/>
  <c r="G13" i="5"/>
  <c r="H13" i="5"/>
  <c r="I13" i="5"/>
  <c r="J13" i="5"/>
  <c r="K13" i="5"/>
  <c r="N13" i="5"/>
  <c r="R13" i="5"/>
  <c r="S13" i="5"/>
  <c r="B14" i="5"/>
  <c r="G14" i="5"/>
  <c r="H14" i="5"/>
  <c r="I14" i="5"/>
  <c r="J14" i="5"/>
  <c r="K14" i="5"/>
  <c r="N14" i="5"/>
  <c r="R14" i="5"/>
  <c r="S14" i="5"/>
  <c r="B15" i="5"/>
  <c r="G15" i="5"/>
  <c r="H15" i="5"/>
  <c r="I15" i="5"/>
  <c r="J15" i="5"/>
  <c r="K15" i="5"/>
  <c r="N15" i="5"/>
  <c r="R15" i="5"/>
  <c r="S15" i="5"/>
  <c r="B16" i="5"/>
  <c r="G16" i="5"/>
  <c r="H16" i="5"/>
  <c r="I16" i="5"/>
  <c r="J16" i="5"/>
  <c r="K16" i="5"/>
  <c r="N16" i="5"/>
  <c r="R16" i="5"/>
  <c r="S16" i="5"/>
  <c r="B17" i="5"/>
  <c r="G17" i="5"/>
  <c r="H17" i="5"/>
  <c r="I17" i="5"/>
  <c r="J17" i="5"/>
  <c r="K17" i="5"/>
  <c r="N17" i="5"/>
  <c r="R17" i="5"/>
  <c r="S17" i="5"/>
  <c r="B18" i="5"/>
  <c r="G18" i="5"/>
  <c r="H18" i="5"/>
  <c r="I18" i="5"/>
  <c r="J18" i="5"/>
  <c r="K18" i="5"/>
  <c r="N18" i="5"/>
  <c r="R18" i="5"/>
  <c r="S18" i="5"/>
  <c r="B19" i="5"/>
  <c r="G19" i="5"/>
  <c r="H19" i="5"/>
  <c r="I19" i="5"/>
  <c r="J19" i="5"/>
  <c r="K19" i="5"/>
  <c r="N19" i="5"/>
  <c r="R19" i="5"/>
  <c r="S19" i="5"/>
  <c r="B20" i="5"/>
  <c r="G20" i="5"/>
  <c r="H20" i="5"/>
  <c r="I20" i="5"/>
  <c r="J20" i="5"/>
  <c r="K20" i="5"/>
  <c r="N20" i="5"/>
  <c r="R20" i="5"/>
  <c r="S20" i="5"/>
  <c r="B21" i="5"/>
  <c r="G21" i="5"/>
  <c r="H21" i="5"/>
  <c r="I21" i="5"/>
  <c r="J21" i="5"/>
  <c r="K21" i="5"/>
  <c r="N21" i="5"/>
  <c r="R21" i="5"/>
  <c r="S21" i="5"/>
  <c r="B22" i="5"/>
  <c r="G22" i="5"/>
  <c r="H22" i="5"/>
  <c r="I22" i="5"/>
  <c r="J22" i="5"/>
  <c r="K22" i="5"/>
  <c r="N22" i="5"/>
  <c r="R22" i="5"/>
  <c r="S22" i="5"/>
  <c r="B23" i="5"/>
  <c r="G23" i="5"/>
  <c r="H23" i="5"/>
  <c r="I23" i="5"/>
  <c r="J23" i="5"/>
  <c r="K23" i="5"/>
  <c r="N23" i="5"/>
  <c r="R23" i="5"/>
  <c r="S23" i="5"/>
  <c r="B24" i="5"/>
  <c r="G24" i="5"/>
  <c r="H24" i="5"/>
  <c r="I24" i="5"/>
  <c r="J24" i="5"/>
  <c r="K24" i="5"/>
  <c r="N24" i="5"/>
  <c r="R24" i="5"/>
  <c r="S24" i="5"/>
  <c r="B25" i="5"/>
  <c r="G25" i="5"/>
  <c r="H25" i="5"/>
  <c r="I25" i="5"/>
  <c r="J25" i="5"/>
  <c r="K25" i="5"/>
  <c r="N25" i="5"/>
  <c r="R25" i="5"/>
  <c r="S25" i="5"/>
  <c r="B26" i="5"/>
  <c r="G26" i="5"/>
  <c r="H26" i="5"/>
  <c r="I26" i="5"/>
  <c r="J26" i="5"/>
  <c r="K26" i="5"/>
  <c r="N26" i="5"/>
  <c r="R26" i="5"/>
  <c r="S26" i="5"/>
  <c r="B27" i="5"/>
  <c r="G27" i="5"/>
  <c r="H27" i="5"/>
  <c r="I27" i="5"/>
  <c r="J27" i="5"/>
  <c r="K27" i="5"/>
  <c r="N27" i="5"/>
  <c r="R27" i="5"/>
  <c r="S27" i="5"/>
  <c r="B28" i="5"/>
  <c r="G28" i="5"/>
  <c r="H28" i="5"/>
  <c r="I28" i="5"/>
  <c r="J28" i="5"/>
  <c r="K28" i="5"/>
  <c r="N28" i="5"/>
  <c r="R28" i="5"/>
  <c r="S28" i="5"/>
  <c r="B29" i="5"/>
  <c r="G29" i="5"/>
  <c r="H29" i="5"/>
  <c r="I29" i="5"/>
  <c r="J29" i="5"/>
  <c r="K29" i="5"/>
  <c r="N29" i="5"/>
  <c r="R29" i="5"/>
  <c r="S29" i="5"/>
  <c r="B30" i="5"/>
  <c r="G30" i="5"/>
  <c r="H30" i="5"/>
  <c r="I30" i="5"/>
  <c r="J30" i="5"/>
  <c r="K30" i="5"/>
  <c r="N30" i="5"/>
  <c r="R30" i="5"/>
  <c r="S30" i="5"/>
  <c r="B31" i="5"/>
  <c r="G31" i="5"/>
  <c r="H31" i="5"/>
  <c r="I31" i="5"/>
  <c r="J31" i="5"/>
  <c r="K31" i="5"/>
  <c r="N31" i="5"/>
  <c r="R31" i="5"/>
  <c r="S31" i="5"/>
  <c r="B32" i="5"/>
  <c r="G32" i="5"/>
  <c r="H32" i="5"/>
  <c r="I32" i="5"/>
  <c r="J32" i="5"/>
  <c r="K32" i="5"/>
  <c r="N32" i="5"/>
  <c r="R32" i="5"/>
  <c r="S32" i="5"/>
  <c r="B33" i="5"/>
  <c r="G33" i="5"/>
  <c r="H33" i="5"/>
  <c r="I33" i="5"/>
  <c r="J33" i="5"/>
  <c r="K33" i="5"/>
  <c r="N33" i="5"/>
  <c r="R33" i="5"/>
  <c r="S33" i="5"/>
  <c r="B34" i="5"/>
  <c r="G34" i="5"/>
  <c r="H34" i="5"/>
  <c r="I34" i="5"/>
  <c r="J34" i="5"/>
  <c r="K34" i="5"/>
  <c r="N34" i="5"/>
  <c r="R34" i="5"/>
  <c r="S34" i="5"/>
  <c r="B35" i="5"/>
  <c r="G35" i="5"/>
  <c r="H35" i="5"/>
  <c r="I35" i="5"/>
  <c r="J35" i="5"/>
  <c r="K35" i="5"/>
  <c r="N35" i="5"/>
  <c r="R35" i="5"/>
  <c r="S35" i="5"/>
  <c r="B36" i="5"/>
  <c r="G36" i="5"/>
  <c r="H36" i="5"/>
  <c r="I36" i="5"/>
  <c r="J36" i="5"/>
  <c r="K36" i="5"/>
  <c r="N36" i="5"/>
  <c r="R36" i="5"/>
  <c r="S36" i="5"/>
  <c r="B37" i="5"/>
  <c r="G37" i="5"/>
  <c r="H37" i="5"/>
  <c r="I37" i="5"/>
  <c r="J37" i="5"/>
  <c r="K37" i="5"/>
  <c r="N37" i="5"/>
  <c r="R37" i="5"/>
  <c r="S37" i="5"/>
  <c r="B38" i="5"/>
  <c r="G38" i="5"/>
  <c r="H38" i="5"/>
  <c r="I38" i="5"/>
  <c r="J38" i="5"/>
  <c r="K38" i="5"/>
  <c r="N38" i="5"/>
  <c r="R38" i="5"/>
  <c r="S38" i="5"/>
  <c r="B39" i="5"/>
  <c r="G39" i="5"/>
  <c r="H39" i="5"/>
  <c r="I39" i="5"/>
  <c r="J39" i="5"/>
  <c r="K39" i="5"/>
  <c r="N39" i="5"/>
  <c r="R39" i="5"/>
  <c r="S39" i="5"/>
  <c r="B40" i="5"/>
  <c r="G40" i="5"/>
  <c r="H40" i="5"/>
  <c r="I40" i="5"/>
  <c r="J40" i="5"/>
  <c r="K40" i="5"/>
  <c r="N40" i="5"/>
  <c r="R40" i="5"/>
  <c r="S40" i="5"/>
  <c r="B41" i="5"/>
  <c r="G41" i="5"/>
  <c r="H41" i="5"/>
  <c r="I41" i="5"/>
  <c r="J41" i="5"/>
  <c r="K41" i="5"/>
  <c r="N41" i="5"/>
  <c r="R41" i="5"/>
  <c r="S41" i="5"/>
  <c r="B42" i="5"/>
  <c r="G42" i="5"/>
  <c r="H42" i="5"/>
  <c r="I42" i="5"/>
  <c r="J42" i="5"/>
  <c r="K42" i="5"/>
  <c r="N42" i="5"/>
  <c r="R42" i="5"/>
  <c r="S42" i="5"/>
  <c r="B43" i="5"/>
  <c r="G43" i="5"/>
  <c r="H43" i="5"/>
  <c r="I43" i="5"/>
  <c r="J43" i="5"/>
  <c r="K43" i="5"/>
  <c r="N43" i="5"/>
  <c r="R43" i="5"/>
  <c r="S43" i="5"/>
  <c r="B44" i="5"/>
  <c r="G44" i="5"/>
  <c r="H44" i="5"/>
  <c r="I44" i="5"/>
  <c r="J44" i="5"/>
  <c r="K44" i="5"/>
  <c r="N44" i="5"/>
  <c r="R44" i="5"/>
  <c r="S44" i="5"/>
  <c r="B45" i="5"/>
  <c r="G45" i="5"/>
  <c r="H45" i="5"/>
  <c r="I45" i="5"/>
  <c r="J45" i="5"/>
  <c r="K45" i="5"/>
  <c r="N45" i="5"/>
  <c r="R45" i="5"/>
  <c r="S45" i="5"/>
  <c r="B46" i="5"/>
  <c r="G46" i="5"/>
  <c r="H46" i="5"/>
  <c r="I46" i="5"/>
  <c r="J46" i="5"/>
  <c r="K46" i="5"/>
  <c r="N46" i="5"/>
  <c r="R46" i="5"/>
  <c r="S46" i="5"/>
  <c r="N47" i="5"/>
  <c r="B48" i="5"/>
  <c r="G48" i="5"/>
  <c r="H48" i="5"/>
  <c r="I48" i="5"/>
  <c r="J48" i="5"/>
  <c r="K48" i="5"/>
  <c r="N48" i="5"/>
  <c r="R48" i="5"/>
  <c r="S48" i="5"/>
  <c r="B49" i="5"/>
  <c r="G49" i="5"/>
  <c r="H49" i="5"/>
  <c r="I49" i="5"/>
  <c r="J49" i="5"/>
  <c r="K49" i="5"/>
  <c r="N49" i="5"/>
  <c r="R49" i="5"/>
  <c r="S49" i="5"/>
  <c r="B50" i="5"/>
  <c r="G50" i="5"/>
  <c r="H50" i="5"/>
  <c r="I50" i="5"/>
  <c r="J50" i="5"/>
  <c r="K50" i="5"/>
  <c r="N50" i="5"/>
  <c r="R50" i="5"/>
  <c r="S50" i="5"/>
  <c r="B51" i="5"/>
  <c r="G51" i="5"/>
  <c r="H51" i="5"/>
  <c r="I51" i="5"/>
  <c r="J51" i="5"/>
  <c r="K51" i="5"/>
  <c r="N51" i="5"/>
  <c r="R51" i="5"/>
  <c r="S51" i="5"/>
  <c r="B52" i="5"/>
  <c r="G52" i="5"/>
  <c r="H52" i="5"/>
  <c r="I52" i="5"/>
  <c r="J52" i="5"/>
  <c r="K52" i="5"/>
  <c r="N52" i="5"/>
  <c r="R52" i="5"/>
  <c r="S52" i="5"/>
  <c r="B53" i="5"/>
  <c r="G53" i="5"/>
  <c r="H53" i="5"/>
  <c r="I53" i="5"/>
  <c r="J53" i="5"/>
  <c r="K53" i="5"/>
  <c r="N53" i="5"/>
  <c r="R53" i="5"/>
  <c r="S53" i="5"/>
  <c r="B54" i="5"/>
  <c r="G54" i="5"/>
  <c r="H54" i="5"/>
  <c r="I54" i="5"/>
  <c r="J54" i="5"/>
  <c r="K54" i="5"/>
  <c r="N54" i="5"/>
  <c r="R54" i="5"/>
  <c r="S54" i="5"/>
  <c r="B55" i="5"/>
  <c r="G55" i="5"/>
  <c r="H55" i="5"/>
  <c r="I55" i="5"/>
  <c r="J55" i="5"/>
  <c r="K55" i="5"/>
  <c r="N55" i="5"/>
  <c r="R55" i="5"/>
  <c r="S55" i="5"/>
  <c r="B56" i="5"/>
  <c r="G56" i="5"/>
  <c r="H56" i="5"/>
  <c r="I56" i="5"/>
  <c r="J56" i="5"/>
  <c r="K56" i="5"/>
  <c r="N56" i="5"/>
  <c r="R56" i="5"/>
  <c r="S56" i="5"/>
  <c r="B57" i="5"/>
  <c r="G57" i="5"/>
  <c r="H57" i="5"/>
  <c r="I57" i="5"/>
  <c r="J57" i="5"/>
  <c r="K57" i="5"/>
  <c r="N57" i="5"/>
  <c r="R57" i="5"/>
  <c r="S57" i="5"/>
  <c r="B58" i="5"/>
  <c r="G58" i="5"/>
  <c r="H58" i="5"/>
  <c r="I58" i="5"/>
  <c r="J58" i="5"/>
  <c r="K58" i="5"/>
  <c r="N58" i="5"/>
  <c r="R58" i="5"/>
  <c r="S58" i="5"/>
  <c r="B59" i="5"/>
  <c r="G59" i="5"/>
  <c r="H59" i="5"/>
  <c r="I59" i="5"/>
  <c r="J59" i="5"/>
  <c r="K59" i="5"/>
  <c r="N59" i="5"/>
  <c r="R59" i="5"/>
  <c r="S59" i="5"/>
  <c r="B60" i="5"/>
  <c r="G60" i="5"/>
  <c r="H60" i="5"/>
  <c r="I60" i="5"/>
  <c r="J60" i="5"/>
  <c r="K60" i="5"/>
  <c r="N60" i="5"/>
  <c r="R60" i="5"/>
  <c r="S60" i="5"/>
  <c r="B61" i="5"/>
  <c r="G61" i="5"/>
  <c r="H61" i="5"/>
  <c r="I61" i="5"/>
  <c r="J61" i="5"/>
  <c r="K61" i="5"/>
  <c r="N61" i="5"/>
  <c r="R61" i="5"/>
  <c r="S61" i="5"/>
  <c r="B62" i="5"/>
  <c r="G62" i="5"/>
  <c r="H62" i="5"/>
  <c r="I62" i="5"/>
  <c r="J62" i="5"/>
  <c r="K62" i="5"/>
  <c r="N62" i="5"/>
  <c r="R62" i="5"/>
  <c r="S62" i="5"/>
  <c r="B63" i="5"/>
  <c r="G63" i="5"/>
  <c r="H63" i="5"/>
  <c r="I63" i="5"/>
  <c r="J63" i="5"/>
  <c r="K63" i="5"/>
  <c r="N63" i="5"/>
  <c r="R63" i="5"/>
  <c r="S63" i="5"/>
  <c r="B64" i="5"/>
  <c r="G64" i="5"/>
  <c r="H64" i="5"/>
  <c r="I64" i="5"/>
  <c r="J64" i="5"/>
  <c r="K64" i="5"/>
  <c r="N64" i="5"/>
  <c r="R64" i="5"/>
  <c r="S64" i="5"/>
  <c r="B65" i="5"/>
  <c r="G65" i="5"/>
  <c r="H65" i="5"/>
  <c r="I65" i="5"/>
  <c r="J65" i="5"/>
  <c r="K65" i="5"/>
  <c r="N65" i="5"/>
  <c r="R65" i="5"/>
  <c r="S65" i="5"/>
  <c r="B66" i="5"/>
  <c r="G66" i="5"/>
  <c r="H66" i="5"/>
  <c r="I66" i="5"/>
  <c r="J66" i="5"/>
  <c r="K66" i="5"/>
  <c r="N66" i="5"/>
  <c r="R66" i="5"/>
  <c r="S66" i="5"/>
  <c r="B67" i="5"/>
  <c r="G67" i="5"/>
  <c r="H67" i="5"/>
  <c r="I67" i="5"/>
  <c r="J67" i="5"/>
  <c r="K67" i="5"/>
  <c r="N67" i="5"/>
  <c r="R67" i="5"/>
  <c r="S67" i="5"/>
  <c r="B68" i="5"/>
  <c r="G68" i="5"/>
  <c r="H68" i="5"/>
  <c r="I68" i="5"/>
  <c r="J68" i="5"/>
  <c r="K68" i="5"/>
  <c r="N68" i="5"/>
  <c r="R68" i="5"/>
  <c r="S68" i="5"/>
  <c r="B69" i="5"/>
  <c r="G69" i="5"/>
  <c r="H69" i="5"/>
  <c r="I69" i="5"/>
  <c r="J69" i="5"/>
  <c r="K69" i="5"/>
  <c r="N69" i="5"/>
  <c r="R69" i="5"/>
  <c r="S69" i="5"/>
  <c r="B70" i="5"/>
  <c r="G70" i="5"/>
  <c r="H70" i="5"/>
  <c r="I70" i="5"/>
  <c r="J70" i="5"/>
  <c r="K70" i="5"/>
  <c r="N70" i="5"/>
  <c r="R70" i="5"/>
  <c r="S70" i="5"/>
  <c r="B71" i="5"/>
  <c r="G71" i="5"/>
  <c r="H71" i="5"/>
  <c r="I71" i="5"/>
  <c r="J71" i="5"/>
  <c r="K71" i="5"/>
  <c r="N71" i="5"/>
  <c r="R71" i="5"/>
  <c r="S71" i="5"/>
  <c r="B72" i="5"/>
  <c r="G72" i="5"/>
  <c r="H72" i="5"/>
  <c r="I72" i="5"/>
  <c r="J72" i="5"/>
  <c r="K72" i="5"/>
  <c r="N72" i="5"/>
  <c r="R72" i="5"/>
  <c r="S72" i="5"/>
  <c r="B73" i="5"/>
  <c r="G73" i="5"/>
  <c r="H73" i="5"/>
  <c r="I73" i="5"/>
  <c r="J73" i="5"/>
  <c r="K73" i="5"/>
  <c r="N73" i="5"/>
  <c r="R73" i="5"/>
  <c r="S73" i="5"/>
  <c r="B74" i="5"/>
  <c r="G74" i="5"/>
  <c r="H74" i="5"/>
  <c r="I74" i="5"/>
  <c r="J74" i="5"/>
  <c r="K74" i="5"/>
  <c r="N74" i="5"/>
  <c r="R74" i="5"/>
  <c r="S74" i="5"/>
  <c r="B75" i="5"/>
  <c r="G75" i="5"/>
  <c r="H75" i="5"/>
  <c r="I75" i="5"/>
  <c r="J75" i="5"/>
  <c r="K75" i="5"/>
  <c r="N75" i="5"/>
  <c r="R75" i="5"/>
  <c r="S75" i="5"/>
  <c r="B76" i="5"/>
  <c r="G76" i="5"/>
  <c r="H76" i="5"/>
  <c r="I76" i="5"/>
  <c r="J76" i="5"/>
  <c r="K76" i="5"/>
  <c r="N76" i="5"/>
  <c r="R76" i="5"/>
  <c r="S76" i="5"/>
  <c r="B77" i="5"/>
  <c r="G77" i="5"/>
  <c r="H77" i="5"/>
  <c r="I77" i="5"/>
  <c r="J77" i="5"/>
  <c r="K77" i="5"/>
  <c r="N77" i="5"/>
  <c r="R77" i="5"/>
  <c r="S77" i="5"/>
  <c r="B78" i="5"/>
  <c r="G78" i="5"/>
  <c r="H78" i="5"/>
  <c r="I78" i="5"/>
  <c r="J78" i="5"/>
  <c r="K78" i="5"/>
  <c r="N78" i="5"/>
  <c r="R78" i="5"/>
  <c r="S78" i="5"/>
  <c r="B79" i="5"/>
  <c r="G79" i="5"/>
  <c r="H79" i="5"/>
  <c r="I79" i="5"/>
  <c r="J79" i="5"/>
  <c r="K79" i="5"/>
  <c r="N79" i="5"/>
  <c r="R79" i="5"/>
  <c r="S79" i="5"/>
  <c r="B80" i="5"/>
  <c r="G80" i="5"/>
  <c r="H80" i="5"/>
  <c r="I80" i="5"/>
  <c r="J80" i="5"/>
  <c r="K80" i="5"/>
  <c r="N80" i="5"/>
  <c r="R80" i="5"/>
  <c r="S80" i="5"/>
  <c r="B81" i="5"/>
  <c r="G81" i="5"/>
  <c r="H81" i="5"/>
  <c r="I81" i="5"/>
  <c r="J81" i="5"/>
  <c r="K81" i="5"/>
  <c r="N81" i="5"/>
  <c r="R81" i="5"/>
  <c r="S81" i="5"/>
  <c r="B82" i="5"/>
  <c r="G82" i="5"/>
  <c r="H82" i="5"/>
  <c r="I82" i="5"/>
  <c r="J82" i="5"/>
  <c r="K82" i="5"/>
  <c r="N82" i="5"/>
  <c r="R82" i="5"/>
  <c r="S82" i="5"/>
  <c r="B83" i="5"/>
  <c r="G83" i="5"/>
  <c r="H83" i="5"/>
  <c r="I83" i="5"/>
  <c r="J83" i="5"/>
  <c r="K83" i="5"/>
  <c r="N83" i="5"/>
  <c r="R83" i="5"/>
  <c r="S83" i="5"/>
  <c r="B84" i="5"/>
  <c r="G84" i="5"/>
  <c r="H84" i="5"/>
  <c r="I84" i="5"/>
  <c r="J84" i="5"/>
  <c r="K84" i="5"/>
  <c r="N84" i="5"/>
  <c r="R84" i="5"/>
  <c r="S84" i="5"/>
  <c r="B85" i="5"/>
  <c r="G85" i="5"/>
  <c r="H85" i="5"/>
  <c r="I85" i="5"/>
  <c r="J85" i="5"/>
  <c r="K85" i="5"/>
  <c r="N85" i="5"/>
  <c r="R85" i="5"/>
  <c r="S85" i="5"/>
  <c r="B86" i="5"/>
  <c r="G86" i="5"/>
  <c r="H86" i="5"/>
  <c r="I86" i="5"/>
  <c r="J86" i="5"/>
  <c r="K86" i="5"/>
  <c r="N86" i="5"/>
  <c r="R86" i="5"/>
  <c r="S86" i="5"/>
  <c r="B87" i="5"/>
  <c r="G87" i="5"/>
  <c r="H87" i="5"/>
  <c r="I87" i="5"/>
  <c r="J87" i="5"/>
  <c r="K87" i="5"/>
  <c r="N87" i="5"/>
  <c r="R87" i="5"/>
  <c r="S87" i="5"/>
  <c r="B88" i="5"/>
  <c r="G88" i="5"/>
  <c r="H88" i="5"/>
  <c r="I88" i="5"/>
  <c r="J88" i="5"/>
  <c r="K88" i="5"/>
  <c r="N88" i="5"/>
  <c r="R88" i="5"/>
  <c r="S88" i="5"/>
  <c r="B89" i="5"/>
  <c r="G89" i="5"/>
  <c r="H89" i="5"/>
  <c r="I89" i="5"/>
  <c r="J89" i="5"/>
  <c r="K89" i="5"/>
  <c r="N89" i="5"/>
  <c r="R89" i="5"/>
  <c r="S89" i="5"/>
  <c r="B90" i="5"/>
  <c r="G90" i="5"/>
  <c r="H90" i="5"/>
  <c r="I90" i="5"/>
  <c r="J90" i="5"/>
  <c r="K90" i="5"/>
  <c r="N90" i="5"/>
  <c r="R90" i="5"/>
  <c r="S90" i="5"/>
  <c r="B91" i="5"/>
  <c r="G91" i="5"/>
  <c r="H91" i="5"/>
  <c r="I91" i="5"/>
  <c r="J91" i="5"/>
  <c r="K91" i="5"/>
  <c r="N91" i="5"/>
  <c r="R91" i="5"/>
  <c r="S91" i="5"/>
  <c r="B92" i="5"/>
  <c r="G92" i="5"/>
  <c r="H92" i="5"/>
  <c r="I92" i="5"/>
  <c r="J92" i="5"/>
  <c r="K92" i="5"/>
  <c r="N92" i="5"/>
  <c r="R92" i="5"/>
  <c r="S92" i="5"/>
  <c r="B93" i="5"/>
  <c r="G93" i="5"/>
  <c r="H93" i="5"/>
  <c r="I93" i="5"/>
  <c r="J93" i="5"/>
  <c r="K93" i="5"/>
  <c r="N93" i="5"/>
  <c r="R93" i="5"/>
  <c r="S93" i="5"/>
  <c r="B94" i="5"/>
  <c r="G94" i="5"/>
  <c r="H94" i="5"/>
  <c r="I94" i="5"/>
  <c r="J94" i="5"/>
  <c r="K94" i="5"/>
  <c r="N94" i="5"/>
  <c r="R94" i="5"/>
  <c r="S94" i="5"/>
  <c r="B95" i="5"/>
  <c r="G95" i="5"/>
  <c r="H95" i="5"/>
  <c r="I95" i="5"/>
  <c r="J95" i="5"/>
  <c r="K95" i="5"/>
  <c r="N95" i="5"/>
  <c r="R95" i="5"/>
  <c r="S95" i="5"/>
  <c r="B96" i="5"/>
  <c r="G96" i="5"/>
  <c r="H96" i="5"/>
  <c r="I96" i="5"/>
  <c r="J96" i="5"/>
  <c r="K96" i="5"/>
  <c r="N96" i="5"/>
  <c r="R96" i="5"/>
  <c r="S96" i="5"/>
  <c r="B97" i="5"/>
  <c r="G97" i="5"/>
  <c r="H97" i="5"/>
  <c r="I97" i="5"/>
  <c r="J97" i="5"/>
  <c r="K97" i="5"/>
  <c r="N97" i="5"/>
  <c r="R97" i="5"/>
  <c r="S97" i="5"/>
  <c r="B98" i="5"/>
  <c r="G98" i="5"/>
  <c r="H98" i="5"/>
  <c r="I98" i="5"/>
  <c r="J98" i="5"/>
  <c r="K98" i="5"/>
  <c r="N98" i="5"/>
  <c r="R98" i="5"/>
  <c r="S98" i="5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3" i="3"/>
  <c r="F14" i="8" l="1"/>
  <c r="D7" i="7"/>
  <c r="F12" i="8"/>
  <c r="F13" i="8"/>
  <c r="G4" i="5"/>
  <c r="G5" i="5"/>
  <c r="G6" i="5"/>
</calcChain>
</file>

<file path=xl/sharedStrings.xml><?xml version="1.0" encoding="utf-8"?>
<sst xmlns="http://schemas.openxmlformats.org/spreadsheetml/2006/main" count="2667" uniqueCount="1711">
  <si>
    <t>CIED, Pacemaker or other Implantable Device.   \nMarker, Wire, Prosthesis, Dental Filling or other High Density Metal Implant.  \nImage Artifact, Contrast or Metal Artifacts.</t>
  </si>
  <si>
    <t>Reviewed</t>
  </si>
  <si>
    <t>gsal</t>
  </si>
  <si>
    <t>Pacemaker or other Implantable Device.</t>
  </si>
  <si>
    <t>.All</t>
  </si>
  <si>
    <t>Structure</t>
  </si>
  <si>
    <t>Artifact</t>
  </si>
  <si>
    <t>Generic Target Structures</t>
  </si>
  <si>
    <t>Target</t>
  </si>
  <si>
    <t>Head and Neck  Lymph Node Structures</t>
  </si>
  <si>
    <t>.Head and Neck</t>
  </si>
  <si>
    <t>H&amp;N Lymph Nodes</t>
  </si>
  <si>
    <t>Head and Neck VMAT 70 Gy in 35 Fractions</t>
  </si>
  <si>
    <t>H&amp;N 70/35</t>
  </si>
  <si>
    <t>ApprovalStatus</t>
  </si>
  <si>
    <t>AssignedUsersID</t>
  </si>
  <si>
    <t>Description</t>
  </si>
  <si>
    <t>Diagnosis</t>
  </si>
  <si>
    <t>TreatmentSite</t>
  </si>
  <si>
    <t>Type</t>
  </si>
  <si>
    <t>Template ID</t>
  </si>
  <si>
    <t>Treatment Site</t>
  </si>
  <si>
    <t>Template</t>
  </si>
  <si>
    <t>ICD-10</t>
  </si>
  <si>
    <t>VolumeCodeTable</t>
  </si>
  <si>
    <t>VolumeCode</t>
  </si>
  <si>
    <t>Reference</t>
  </si>
  <si>
    <t>Malignant neoplasms of independent (primary) multiple sites</t>
  </si>
  <si>
    <t>Malgt neoplm independent multiple sites</t>
  </si>
  <si>
    <t>C97</t>
  </si>
  <si>
    <t>Malignant neoplasm of lymphoid, haematopoietic and related tissue, unspecified</t>
  </si>
  <si>
    <t>Neoplasm lymphoid haemat tissue NOS</t>
  </si>
  <si>
    <t>C969</t>
  </si>
  <si>
    <t>Histiocytic sarcoma</t>
  </si>
  <si>
    <t>C968</t>
  </si>
  <si>
    <t>Other specified malignant neoplasms of lymphoid, haematopoietic and related tissue</t>
  </si>
  <si>
    <t>Oth spec malg neoplm lymph haemat &amp; tis</t>
  </si>
  <si>
    <t>C967</t>
  </si>
  <si>
    <t>Unifocal Langerhans-cell histiocytosis</t>
  </si>
  <si>
    <t>Unifocal Langerhans histiocytosis</t>
  </si>
  <si>
    <t>C966</t>
  </si>
  <si>
    <t>Multifocal and unisystemic Langerhans-cell histiocytosis</t>
  </si>
  <si>
    <t>Multifoc&amp;unisyst Langerhans histiocytos</t>
  </si>
  <si>
    <t>C965</t>
  </si>
  <si>
    <t>Sarcoma of dendritic cells (accessory cells)</t>
  </si>
  <si>
    <t>Sarcoma dendritic cells</t>
  </si>
  <si>
    <t>C964</t>
  </si>
  <si>
    <t>Malignant mast cell tumour</t>
  </si>
  <si>
    <t>C962</t>
  </si>
  <si>
    <t>Multifocal and multisystemic (disseminated) Langerhans-cell histiocytosis [Letterer-Siwe disease]</t>
  </si>
  <si>
    <t>Multifocal multisys Langerhans cell hist</t>
  </si>
  <si>
    <t>C960</t>
  </si>
  <si>
    <t>Leukaemia, unspecified</t>
  </si>
  <si>
    <t>Leukaemia unspecified</t>
  </si>
  <si>
    <t>C959</t>
  </si>
  <si>
    <t>Other leukaemia of unspecified cell type</t>
  </si>
  <si>
    <t>C957</t>
  </si>
  <si>
    <t>Chronic leukaemia of unspecified cell type</t>
  </si>
  <si>
    <t>Chronic leukaemia unspec cell type</t>
  </si>
  <si>
    <t>C951</t>
  </si>
  <si>
    <t>Acute leukaemia of unspecified cell type</t>
  </si>
  <si>
    <t>C950</t>
  </si>
  <si>
    <t>Other specified leukaemias</t>
  </si>
  <si>
    <t>C947</t>
  </si>
  <si>
    <t>Myelodysplastic and myeloproliferative disease, not elsewhere classified</t>
  </si>
  <si>
    <t>Myelodyspl &amp; myeloprolif dx NEC</t>
  </si>
  <si>
    <t>C946</t>
  </si>
  <si>
    <t>Acute panmyelosis with myelofibrosis</t>
  </si>
  <si>
    <t>Acute panmyelosis w myelofibrosis</t>
  </si>
  <si>
    <t>C944</t>
  </si>
  <si>
    <t>Mast cell leukaemia</t>
  </si>
  <si>
    <t>C943</t>
  </si>
  <si>
    <t>Acute megakaryoblastic leukaemia</t>
  </si>
  <si>
    <t>C942</t>
  </si>
  <si>
    <t>Acute erythroid leukaemia</t>
  </si>
  <si>
    <t>C940</t>
  </si>
  <si>
    <t>Monocytic leukaemia, unspecified</t>
  </si>
  <si>
    <t>Monocytic leukaemia unspecified</t>
  </si>
  <si>
    <t>C939</t>
  </si>
  <si>
    <t>Other monocytic leukaemia</t>
  </si>
  <si>
    <t>C937</t>
  </si>
  <si>
    <t>Juvenile myelomonocytic leukaemia</t>
  </si>
  <si>
    <t>C933</t>
  </si>
  <si>
    <t>Chronic myelomonocytic leukaemia</t>
  </si>
  <si>
    <t>C931</t>
  </si>
  <si>
    <t>Acute monoblastic/monocytic leukaemia</t>
  </si>
  <si>
    <t>C930</t>
  </si>
  <si>
    <t>Myeloid leukaemia, unspecified</t>
  </si>
  <si>
    <t>Myeloid leukaemia unspecified</t>
  </si>
  <si>
    <t>C929</t>
  </si>
  <si>
    <t>Acute myeloid leukaemia with multilineage dysplasia</t>
  </si>
  <si>
    <t>Acute myeloid leuk w multilineage dyspl</t>
  </si>
  <si>
    <t>C928</t>
  </si>
  <si>
    <t>Other myeloid leukaemia</t>
  </si>
  <si>
    <t>C927</t>
  </si>
  <si>
    <t>Acute myeloid leukaemia with 11q23-abnormality</t>
  </si>
  <si>
    <t>Acute myeloid leukemia 11q23 abnormality</t>
  </si>
  <si>
    <t>C926</t>
  </si>
  <si>
    <t>Acute myelomonocytic leukaemia</t>
  </si>
  <si>
    <t>C925</t>
  </si>
  <si>
    <t>Acute promyelocytic leukaemia [PML]</t>
  </si>
  <si>
    <t>Acute promyelocytic leukaemia PML</t>
  </si>
  <si>
    <t>C924</t>
  </si>
  <si>
    <t>Myeloid sarcoma</t>
  </si>
  <si>
    <t>C923</t>
  </si>
  <si>
    <t>Atypical chronic myeloid leukaemia, BCR/ABL-negative</t>
  </si>
  <si>
    <t>Atyp chr myeloid leukaemia BCR/ABLneg</t>
  </si>
  <si>
    <t>C922</t>
  </si>
  <si>
    <t>Chronic myeloid leukaemia [CML], BCR/ABL-positive</t>
  </si>
  <si>
    <t>Chr myeloid leukaemia BCR/ABL pos</t>
  </si>
  <si>
    <t>C921</t>
  </si>
  <si>
    <t>Acute myeloblastic leukaemia [AML]</t>
  </si>
  <si>
    <t>Acute myeloblastic leukaemia</t>
  </si>
  <si>
    <t>C920</t>
  </si>
  <si>
    <t>Lymphoid leukaemia, unspecified</t>
  </si>
  <si>
    <t>Lymphoid leukaemia unspecified</t>
  </si>
  <si>
    <t>C919</t>
  </si>
  <si>
    <t>Mature B-cell leukaemia Burkitt-type</t>
  </si>
  <si>
    <t>Mature B cell leukaemia Burkitt type</t>
  </si>
  <si>
    <t>C918</t>
  </si>
  <si>
    <t>Other lymphoid leukaemia</t>
  </si>
  <si>
    <t>C917</t>
  </si>
  <si>
    <t>Prolymphocytic leukaemia of T-cell type</t>
  </si>
  <si>
    <t>Prolymphocytic leukaemia T cell type</t>
  </si>
  <si>
    <t>C916</t>
  </si>
  <si>
    <t>Adult T-cell lymphoma/leukaemia [HTLV-1 associated]</t>
  </si>
  <si>
    <t>Adult T cell lymphoma/leukaemia</t>
  </si>
  <si>
    <t>C915</t>
  </si>
  <si>
    <t>Hairy-cell leukaemia</t>
  </si>
  <si>
    <t>Hairy cell leukaemia</t>
  </si>
  <si>
    <t>C914</t>
  </si>
  <si>
    <t>Prolymphocytic leukaemia of B-cell type</t>
  </si>
  <si>
    <t>Prolymphocytic leukaemia B cell type</t>
  </si>
  <si>
    <t>C913</t>
  </si>
  <si>
    <t>Chronic lymphocytic leukaemia of B-cell type</t>
  </si>
  <si>
    <t>Chronic lymphocyt leukaemia B cell type</t>
  </si>
  <si>
    <t>C911</t>
  </si>
  <si>
    <t>Acute lymphoblastic leukaemia [ALL]</t>
  </si>
  <si>
    <t>C910</t>
  </si>
  <si>
    <t>Solitary plasmacytoma</t>
  </si>
  <si>
    <t>C903</t>
  </si>
  <si>
    <t>Extramedullary plasmacytoma</t>
  </si>
  <si>
    <t>C902</t>
  </si>
  <si>
    <t>Plasma cell leukaemia</t>
  </si>
  <si>
    <t>C901</t>
  </si>
  <si>
    <t>Multiple myeloma</t>
  </si>
  <si>
    <t>C900</t>
  </si>
  <si>
    <t>Malignant immunoproliferative disease, unspecified</t>
  </si>
  <si>
    <t>Malgt immunoproliferative disease NOS</t>
  </si>
  <si>
    <t>C889</t>
  </si>
  <si>
    <t>Other malignant immunoproliferative diseases</t>
  </si>
  <si>
    <t>Other malgt immunoproliferative diseases</t>
  </si>
  <si>
    <t>C887</t>
  </si>
  <si>
    <t>Extranodal marginal zone B-cell lymphoma of mucosa-associated lymphoid tissue [MALT-lymphoma]</t>
  </si>
  <si>
    <t>Extranodal marg zone Bcell lymphoma MALT</t>
  </si>
  <si>
    <t>C884</t>
  </si>
  <si>
    <t>Immunoproliferative small intestinal disease</t>
  </si>
  <si>
    <t>Immunoproliferative small intestinal dis</t>
  </si>
  <si>
    <t>C883</t>
  </si>
  <si>
    <t>Other heavy chain disease</t>
  </si>
  <si>
    <t>C882</t>
  </si>
  <si>
    <t>Waldenstr÷m macroglobulinaemia</t>
  </si>
  <si>
    <t>C880</t>
  </si>
  <si>
    <t>Primary cutaneous CD30-positive T-cell proliferations</t>
  </si>
  <si>
    <t>Primary cutan CD30 pos T cell prolifer</t>
  </si>
  <si>
    <t>C866</t>
  </si>
  <si>
    <t>Angioimmunoblastic T-cell lymphoma</t>
  </si>
  <si>
    <t>Angioimmunoblastic T cell lymphoma</t>
  </si>
  <si>
    <t>C865</t>
  </si>
  <si>
    <t>Blastic NK-cell lymphoma</t>
  </si>
  <si>
    <t>Blastic NK cell lymphoma</t>
  </si>
  <si>
    <t>C864</t>
  </si>
  <si>
    <t>Subcutaneous panniculitis-like T-cell lymphoma</t>
  </si>
  <si>
    <t>Subcut panniculitis like T cell lymph</t>
  </si>
  <si>
    <t>C863</t>
  </si>
  <si>
    <t>Enteropathy-type (intestinal) T-cell lymphoma</t>
  </si>
  <si>
    <t>Enteropathy type T cell lymphoma</t>
  </si>
  <si>
    <t>C862</t>
  </si>
  <si>
    <t>Hepatosplenic T-cell lymphoma</t>
  </si>
  <si>
    <t>Hepatosplenic T cell lymphoma</t>
  </si>
  <si>
    <t>C861</t>
  </si>
  <si>
    <t>Extranodal NK/T-cell lymphoma, nasal type</t>
  </si>
  <si>
    <t>Extranodal NK/T cell lymphoma nasal type</t>
  </si>
  <si>
    <t>C860</t>
  </si>
  <si>
    <t>Non-Hodgkin lymphoma, unspecified</t>
  </si>
  <si>
    <t>NHL unspecified</t>
  </si>
  <si>
    <t>C859</t>
  </si>
  <si>
    <t>Other specified types of non-Hodgkin lymphoma</t>
  </si>
  <si>
    <t>Other specified types of NHL</t>
  </si>
  <si>
    <t>C857</t>
  </si>
  <si>
    <t>Mediastinal (thymic) large B-cell lymphoma</t>
  </si>
  <si>
    <t>Mediastinal thymic large B cell lymphoma</t>
  </si>
  <si>
    <t>C852</t>
  </si>
  <si>
    <t>B-cell lymphoma, unspecified</t>
  </si>
  <si>
    <t>B cell lymphoma unspecified</t>
  </si>
  <si>
    <t>C851</t>
  </si>
  <si>
    <t>Mature T/NK-cell lymphoma, unspecified</t>
  </si>
  <si>
    <t>Mature T/NK cell lymphoma unspec</t>
  </si>
  <si>
    <t>C849</t>
  </si>
  <si>
    <t>Cutaneous T-cell lymphoma, unspecified</t>
  </si>
  <si>
    <t>Cutaneous T cell lymphoma unspec</t>
  </si>
  <si>
    <t>C848</t>
  </si>
  <si>
    <t>Anaplastic large cell lymphoma, ALK-negative</t>
  </si>
  <si>
    <t>Anaplastic large cell lymphoma ALK neg</t>
  </si>
  <si>
    <t>C847</t>
  </si>
  <si>
    <t>Anaplastic large cell lymphoma, ALK-positive</t>
  </si>
  <si>
    <t>Anaplastic large cell lymphoma ALK pos</t>
  </si>
  <si>
    <t>C846</t>
  </si>
  <si>
    <t>Other mature T/NK-cell lymphomas</t>
  </si>
  <si>
    <t>Other mature T/NK cell lymphomas</t>
  </si>
  <si>
    <t>C845</t>
  </si>
  <si>
    <t>Peripheral T-cell lymphoma, not elsewhere classified</t>
  </si>
  <si>
    <t>Peripheral T cell lymphoma NEC</t>
  </si>
  <si>
    <t>C844</t>
  </si>
  <si>
    <t>SΘzary disease</t>
  </si>
  <si>
    <t>C841</t>
  </si>
  <si>
    <t>Mycosis fungoides</t>
  </si>
  <si>
    <t>C840</t>
  </si>
  <si>
    <t>Non-follicular (diffuse) lymphoma, unspecified</t>
  </si>
  <si>
    <t>Non follicular lymphoma unspec</t>
  </si>
  <si>
    <t>C839</t>
  </si>
  <si>
    <t>Other non-follicular lymphoma</t>
  </si>
  <si>
    <t>Other non follicular lymphoma</t>
  </si>
  <si>
    <t>C838</t>
  </si>
  <si>
    <t>Burkitt lymphoma</t>
  </si>
  <si>
    <t>C837</t>
  </si>
  <si>
    <t>Lymphoblastic (diffuse) lymphoma</t>
  </si>
  <si>
    <t>C835</t>
  </si>
  <si>
    <t>Diffuse large B-cell lymphoma</t>
  </si>
  <si>
    <t>Diffuse large B cell lymphoma</t>
  </si>
  <si>
    <t>C833</t>
  </si>
  <si>
    <t>Mantle cell lymphoma</t>
  </si>
  <si>
    <t>C831</t>
  </si>
  <si>
    <t>Small cell B-cell lymphoma</t>
  </si>
  <si>
    <t>Small cell B cell lymphoma</t>
  </si>
  <si>
    <t>C830</t>
  </si>
  <si>
    <t>Follicular lymphoma, unspecified</t>
  </si>
  <si>
    <t>Follicular lymphoma unspec</t>
  </si>
  <si>
    <t>C829</t>
  </si>
  <si>
    <t>Other types of follicular lymphoma</t>
  </si>
  <si>
    <t>Other types follicular lymphoma</t>
  </si>
  <si>
    <t>C827</t>
  </si>
  <si>
    <t>Cutaneous follicle centre lymphoma</t>
  </si>
  <si>
    <t>C826</t>
  </si>
  <si>
    <t>Diffuse follicle centre lymphoma</t>
  </si>
  <si>
    <t>C825</t>
  </si>
  <si>
    <t>Follicular lymphoma grade IIIb</t>
  </si>
  <si>
    <t>C824</t>
  </si>
  <si>
    <t>Follicular lymphoma grade IIIa</t>
  </si>
  <si>
    <t>C823</t>
  </si>
  <si>
    <t>Follicular lymphoma grade III, unspecified</t>
  </si>
  <si>
    <t>Follicular lymphoma grade III unspec</t>
  </si>
  <si>
    <t>C822</t>
  </si>
  <si>
    <t>Follicular lymphoma grade II</t>
  </si>
  <si>
    <t>C821</t>
  </si>
  <si>
    <t>Follicular lymphoma grade I</t>
  </si>
  <si>
    <t>C820</t>
  </si>
  <si>
    <t>Hodgkin lymphoma, unspecified</t>
  </si>
  <si>
    <t>Hodgkin lymphoma unspecified</t>
  </si>
  <si>
    <t>C819</t>
  </si>
  <si>
    <t>Other (classical) Hodgkin lymphoma</t>
  </si>
  <si>
    <t>Other Hodgkin lymphoma</t>
  </si>
  <si>
    <t>C817</t>
  </si>
  <si>
    <t>Lymphocyte-rich (classical) Hodgkin lymphoma</t>
  </si>
  <si>
    <t>Lymphocyte rich Hodgkin lymphoma</t>
  </si>
  <si>
    <t>C814</t>
  </si>
  <si>
    <t>Lymphocyte depleted (classical) Hodgkin lymphoma</t>
  </si>
  <si>
    <t>Lymphocyte depleted Hodgkin lymph</t>
  </si>
  <si>
    <t>C813</t>
  </si>
  <si>
    <t>Mixed cellularity (classical) Hodgkin lymphoma</t>
  </si>
  <si>
    <t>Mixed cellular Hodgkin lymphoma</t>
  </si>
  <si>
    <t>C812</t>
  </si>
  <si>
    <t>Nodular sclerosis (classical) Hodgkin lymphoma</t>
  </si>
  <si>
    <t>Nodular sclerosis Hodgkin lymph</t>
  </si>
  <si>
    <t>C811</t>
  </si>
  <si>
    <t>Nodular lymphocyte predominant Hodgkin lymphoma</t>
  </si>
  <si>
    <t>Nodular lymph predom Hodgkin lymphoma</t>
  </si>
  <si>
    <t>C810</t>
  </si>
  <si>
    <t>Malignant neoplasm, primary site unspecified</t>
  </si>
  <si>
    <t>Malgt neoplm primary site unspec</t>
  </si>
  <si>
    <t>C809</t>
  </si>
  <si>
    <t>Malignant neoplasm, primary site unknown, so stated</t>
  </si>
  <si>
    <t>Malgt neoplm unknown primary site</t>
  </si>
  <si>
    <t>C800</t>
  </si>
  <si>
    <t>Secondary malignant neoplasm, unspecified site</t>
  </si>
  <si>
    <t>Sec malgt neoplm unspec site</t>
  </si>
  <si>
    <t>C799</t>
  </si>
  <si>
    <t>Secondary malignant neoplasm of other specified sites</t>
  </si>
  <si>
    <t>Secondary malgt neoplm other spec sites</t>
  </si>
  <si>
    <t>C7988</t>
  </si>
  <si>
    <t>Secondary malignant neoplasm of breast</t>
  </si>
  <si>
    <t>C7980</t>
  </si>
  <si>
    <t>Secondary malignant neoplasm of adrenal gland</t>
  </si>
  <si>
    <t>Sec malignant neoplasm adrenal gland</t>
  </si>
  <si>
    <t>C797</t>
  </si>
  <si>
    <t>Secondary malignant neoplasm of ovary</t>
  </si>
  <si>
    <t>C796</t>
  </si>
  <si>
    <t>Secondary malignant neoplasm of bone and bone marrow</t>
  </si>
  <si>
    <t>Sec malgt neoplasm bone &amp; bone marrow</t>
  </si>
  <si>
    <t>C795</t>
  </si>
  <si>
    <t>Secondary malignant neoplasm of other and unspecified parts of nervous system</t>
  </si>
  <si>
    <t>Sec malgt neoplm oth/unspec nrvs system</t>
  </si>
  <si>
    <t>C794</t>
  </si>
  <si>
    <t>Secondary malignant neoplasm of brain and cerebral meninges</t>
  </si>
  <si>
    <t>Sec malgt neoplm brain cerebral meninges</t>
  </si>
  <si>
    <t>C793</t>
  </si>
  <si>
    <t>Secondary malignant neoplasm of skin</t>
  </si>
  <si>
    <t>C792</t>
  </si>
  <si>
    <t>Secondary malignant neoplasm of bladder and other and unspecified urinary organs</t>
  </si>
  <si>
    <t>Sec neoplm bladder oth/unspec urin org</t>
  </si>
  <si>
    <t>C791</t>
  </si>
  <si>
    <t>Secondary malignant neoplasm of kidney and renal pelvis</t>
  </si>
  <si>
    <t>Sec malgt neoplasm kidney &amp; renal pelvis</t>
  </si>
  <si>
    <t>C790</t>
  </si>
  <si>
    <t>Secondary malignant neoplasm of other and unspecified digestive organs</t>
  </si>
  <si>
    <t>Sec malgt neoplm oth/unspec digest org</t>
  </si>
  <si>
    <t>C788</t>
  </si>
  <si>
    <t>Secondary malignant neoplasm of liver and intrahepatic bile duct</t>
  </si>
  <si>
    <t>Sec malgt neoplm livr &amp;intrahep bile dct</t>
  </si>
  <si>
    <t>C787</t>
  </si>
  <si>
    <t>Secondary malignant neoplasm of retroperitoneum and peritoneum</t>
  </si>
  <si>
    <t>Sec malgt neoplm retperitonm peritoneum</t>
  </si>
  <si>
    <t>C786</t>
  </si>
  <si>
    <t>Secondary malignant neoplasm of large intestine and rectum</t>
  </si>
  <si>
    <t>Sec malgt neoplm lrg intestine &amp; rectum</t>
  </si>
  <si>
    <t>C785</t>
  </si>
  <si>
    <t>Secondary malignant neoplasm of small intestine</t>
  </si>
  <si>
    <t>Sec malignant neoplasm small intestine</t>
  </si>
  <si>
    <t>C784</t>
  </si>
  <si>
    <t>Secondary malignant neoplasm of other and unspecified respiratory organs</t>
  </si>
  <si>
    <t>Sec malgt neoplm oth/unspec resp organ</t>
  </si>
  <si>
    <t>C783</t>
  </si>
  <si>
    <t>Secondary malignant neoplasm of pleura</t>
  </si>
  <si>
    <t>C782</t>
  </si>
  <si>
    <t>Secondary malignant neoplasm of mediastinum</t>
  </si>
  <si>
    <t>Sec malignant neoplasm mediastinum</t>
  </si>
  <si>
    <t>C781</t>
  </si>
  <si>
    <t>Secondary malignant neoplasm of lung, unspecified side</t>
  </si>
  <si>
    <t>Secondary malignant neoplasm lung unsp</t>
  </si>
  <si>
    <t>C7809</t>
  </si>
  <si>
    <t>Secondary malignant neoplasm of left lung</t>
  </si>
  <si>
    <t>Secondary malignant neoplasm left lung</t>
  </si>
  <si>
    <t>C7801</t>
  </si>
  <si>
    <t>Secondary malignant neoplasm of right lung</t>
  </si>
  <si>
    <t>Secondary malignant neoplasm right lung</t>
  </si>
  <si>
    <t>C7800</t>
  </si>
  <si>
    <t>Secondary malignant neoplasm of lymph node, unspecified</t>
  </si>
  <si>
    <t>Sec/unspec neoplm unspec lymph nodes</t>
  </si>
  <si>
    <t>C779</t>
  </si>
  <si>
    <t>Secondary malignant neoplasm of lymph nodes of multiple regions</t>
  </si>
  <si>
    <t>Sec/unspec neoplm lymph n mult region</t>
  </si>
  <si>
    <t>C778</t>
  </si>
  <si>
    <t>Secondary malignant neoplasm of intrapelvic lymph nodes</t>
  </si>
  <si>
    <t>Sec/unspec neoplm intrapelvic lymph n</t>
  </si>
  <si>
    <t>C775</t>
  </si>
  <si>
    <t>Secondary malignant neoplasm of inguinal and lower limb lymph nodes</t>
  </si>
  <si>
    <t>Sec/unspec neoplm ing &amp; low limb lymph n</t>
  </si>
  <si>
    <t>C774</t>
  </si>
  <si>
    <t>Secondary malignant neoplasm of axillary and upper limb lymph nodes</t>
  </si>
  <si>
    <t>Sec/unspec neoplm axil upp lmb lymph n</t>
  </si>
  <si>
    <t>C773</t>
  </si>
  <si>
    <t>Secondary malignant neoplasm of intra-abdominal lymph nodes</t>
  </si>
  <si>
    <t>Sec/unspec neoplm intrabdo lymph n</t>
  </si>
  <si>
    <t>C772</t>
  </si>
  <si>
    <t>Secondary malignant neoplasm of intrathoracic lymph nodes</t>
  </si>
  <si>
    <t>Sec/unspec neoplm intrathor lymph n</t>
  </si>
  <si>
    <t>C771</t>
  </si>
  <si>
    <t>Secondary malignant neoplasm lymph nodes of head, face and neck</t>
  </si>
  <si>
    <t>Sec/unspec neoplm lymph n head fce neck</t>
  </si>
  <si>
    <t>C770</t>
  </si>
  <si>
    <t>Overlapping malignant lesion of other and ill-defined sites</t>
  </si>
  <si>
    <t>Overlap malgt lesion oth &amp; ill def sites</t>
  </si>
  <si>
    <t>C768</t>
  </si>
  <si>
    <t>Malignant neoplasm of other ill-defined sites</t>
  </si>
  <si>
    <t>Malignant neoplasm other ill def sites</t>
  </si>
  <si>
    <t>C767</t>
  </si>
  <si>
    <t>Malignant neoplasm of lower limb</t>
  </si>
  <si>
    <t>C765</t>
  </si>
  <si>
    <t>Malignant neoplasm of upper limb</t>
  </si>
  <si>
    <t>C764</t>
  </si>
  <si>
    <t>Malignant neoplasm of pelvis</t>
  </si>
  <si>
    <t>C763</t>
  </si>
  <si>
    <t>Malignant neoplasm of abdomen</t>
  </si>
  <si>
    <t>C762</t>
  </si>
  <si>
    <t>Malignant neoplasm of thorax</t>
  </si>
  <si>
    <t>C761</t>
  </si>
  <si>
    <t>Malignant neoplasm of head, face and neck</t>
  </si>
  <si>
    <t>Malignant neoplasm head face &amp; neck</t>
  </si>
  <si>
    <t>C760</t>
  </si>
  <si>
    <t>Head and Neck</t>
  </si>
  <si>
    <t>Malignant neoplasm endocrine gland unspecified</t>
  </si>
  <si>
    <t>Malignant neoplasm endocrine gland NOS</t>
  </si>
  <si>
    <t>C759</t>
  </si>
  <si>
    <t>Malignant neoplasm of pluriglandular involvement, unspecified</t>
  </si>
  <si>
    <t>Malgt neoplasm pluriglandular inv NOS</t>
  </si>
  <si>
    <t>C758</t>
  </si>
  <si>
    <t>Malignant neoplasm of aortic body and other paraganglia</t>
  </si>
  <si>
    <t>Malgt neoplm aortic body oth paraganglia</t>
  </si>
  <si>
    <t>C755</t>
  </si>
  <si>
    <t>Malignant neoplasm of carotid body</t>
  </si>
  <si>
    <t>C754</t>
  </si>
  <si>
    <t>Malignant neoplasm of pineal gland</t>
  </si>
  <si>
    <t>C753</t>
  </si>
  <si>
    <t>Malignant neoplasm craniopharyngeal duct</t>
  </si>
  <si>
    <t>C752</t>
  </si>
  <si>
    <t>Malignant neoplasm of pituitary gland</t>
  </si>
  <si>
    <t>C751</t>
  </si>
  <si>
    <t>Malignant neoplasm of parathyroid gland</t>
  </si>
  <si>
    <t>C750</t>
  </si>
  <si>
    <t>Malignant neoplasm adrenal gland unspecified</t>
  </si>
  <si>
    <t>Malignant neoplasm adrenal gland NOS</t>
  </si>
  <si>
    <t>C749</t>
  </si>
  <si>
    <t>Malignant neoplasm medulla adrenal gland</t>
  </si>
  <si>
    <t>C741</t>
  </si>
  <si>
    <t>Malignant neoplasm cortex adrenal gland</t>
  </si>
  <si>
    <t>C740</t>
  </si>
  <si>
    <t>Malignant neoplasm of thyroid gland</t>
  </si>
  <si>
    <t>C73</t>
  </si>
  <si>
    <t>Malignant neoplasm of central nervous system, unspecified</t>
  </si>
  <si>
    <t>Malignant neoplasm CNS unspecified</t>
  </si>
  <si>
    <t>C729</t>
  </si>
  <si>
    <t>Overlapping malignant lesion of brain and other parts of central nervous system</t>
  </si>
  <si>
    <t>Overlap malgt lesion brain &amp; other CNS</t>
  </si>
  <si>
    <t>C728</t>
  </si>
  <si>
    <t>Malignant neoplasm of other and unspecified cranial nerves</t>
  </si>
  <si>
    <t>Malgt neoplasm oth/unspec cranial nerves</t>
  </si>
  <si>
    <t>C725</t>
  </si>
  <si>
    <t>Malignant neoplasm of acoustic nerve</t>
  </si>
  <si>
    <t>C724</t>
  </si>
  <si>
    <t>Malignant neoplasm of optic nerve</t>
  </si>
  <si>
    <t>C723</t>
  </si>
  <si>
    <t>Malignant neoplasm of olfactory nerve</t>
  </si>
  <si>
    <t>C722</t>
  </si>
  <si>
    <t>Malignant neoplasm of cauda equina</t>
  </si>
  <si>
    <t>C721</t>
  </si>
  <si>
    <t>Malignant neoplasm of spinal cord</t>
  </si>
  <si>
    <t>C720</t>
  </si>
  <si>
    <t>Malignant neoplasm of brain unspecified</t>
  </si>
  <si>
    <t>C719</t>
  </si>
  <si>
    <t>Overlapping malignant lesion of brain</t>
  </si>
  <si>
    <t>C718</t>
  </si>
  <si>
    <t>Malignant neoplasm of brain stem</t>
  </si>
  <si>
    <t>C717</t>
  </si>
  <si>
    <t>Malignant neoplasm of cerebellum</t>
  </si>
  <si>
    <t>C716</t>
  </si>
  <si>
    <t>Malignant neoplasm of cerebral ventricle</t>
  </si>
  <si>
    <t>C715</t>
  </si>
  <si>
    <t>Malignant neoplasm of occipital lobe</t>
  </si>
  <si>
    <t>C714</t>
  </si>
  <si>
    <t>Malignant neoplasm of parietal lobe</t>
  </si>
  <si>
    <t>C713</t>
  </si>
  <si>
    <t>Malignant neoplasm of temporal lobe</t>
  </si>
  <si>
    <t>C712</t>
  </si>
  <si>
    <t>Malignant neoplasm of frontal lobe</t>
  </si>
  <si>
    <t>C711</t>
  </si>
  <si>
    <t>Malignant neoplasm of cerebrum, except lobes and ventricles</t>
  </si>
  <si>
    <t>Malgt neoplm cerebrum ex lobes &amp; ventrl</t>
  </si>
  <si>
    <t>C710</t>
  </si>
  <si>
    <t>Malignant neoplasm of meninges, unspecified</t>
  </si>
  <si>
    <t>Malignant neoplasm of meninges unspec</t>
  </si>
  <si>
    <t>C709</t>
  </si>
  <si>
    <t>Malignant neoplasm of spinal meninges</t>
  </si>
  <si>
    <t>C701</t>
  </si>
  <si>
    <t>Malignant neoplasm of cerebral meninges</t>
  </si>
  <si>
    <t>C700</t>
  </si>
  <si>
    <t>Malignant neoplasm of eye unspecified</t>
  </si>
  <si>
    <t>C699</t>
  </si>
  <si>
    <t>Overlapping malignant lesion of eye and adnexa</t>
  </si>
  <si>
    <t>Overlap malignant lesion eye &amp; adnexa</t>
  </si>
  <si>
    <t>C698</t>
  </si>
  <si>
    <t>Malignant neoplasm of orbit</t>
  </si>
  <si>
    <t>C696</t>
  </si>
  <si>
    <t>Malignant neoplasm lacrimal gland &amp; duct</t>
  </si>
  <si>
    <t>C695</t>
  </si>
  <si>
    <t>Malignant neoplasm of ciliary body</t>
  </si>
  <si>
    <t>C694</t>
  </si>
  <si>
    <t>Malignant neoplasm of choroid</t>
  </si>
  <si>
    <t>C693</t>
  </si>
  <si>
    <t>Malignant neoplasm of retina</t>
  </si>
  <si>
    <t>C692</t>
  </si>
  <si>
    <t>Malignant neoplasm of cornea</t>
  </si>
  <si>
    <t>C691</t>
  </si>
  <si>
    <t>Malignant neoplasm of conjunctiva</t>
  </si>
  <si>
    <t>C690</t>
  </si>
  <si>
    <t>Malignant neoplasm urinary organ unspecified</t>
  </si>
  <si>
    <t>Malignant neoplasm urinary organ NOS</t>
  </si>
  <si>
    <t>C689</t>
  </si>
  <si>
    <t>Overlapping malignant lesion of urinary organs</t>
  </si>
  <si>
    <t>Overlap malignant lesion urinary organs</t>
  </si>
  <si>
    <t>C688</t>
  </si>
  <si>
    <t>Malignant neoplasm of paraurethral gland</t>
  </si>
  <si>
    <t>C681</t>
  </si>
  <si>
    <t>Malignant neoplasm of urethra</t>
  </si>
  <si>
    <t>C680</t>
  </si>
  <si>
    <t>Malignant neoplasm of bladder, unspecified</t>
  </si>
  <si>
    <t>Malignant neoplasm of  bladder unspec</t>
  </si>
  <si>
    <t>C679</t>
  </si>
  <si>
    <t>Overlapping malignant lesion of bladder</t>
  </si>
  <si>
    <t>C678</t>
  </si>
  <si>
    <t>Malignant neoplasm of urachus</t>
  </si>
  <si>
    <t>C677</t>
  </si>
  <si>
    <t>Malignant neoplasm of ureteric orifice</t>
  </si>
  <si>
    <t>C676</t>
  </si>
  <si>
    <t>Malignant neoplasm of bladder neck</t>
  </si>
  <si>
    <t>C675</t>
  </si>
  <si>
    <t>Malignant neoplasm of posterior wall of bladder</t>
  </si>
  <si>
    <t>Malgt neoplasm of posterior wall bladder</t>
  </si>
  <si>
    <t>C674</t>
  </si>
  <si>
    <t>Malignant neoplasm anterior wall bladder</t>
  </si>
  <si>
    <t>C673</t>
  </si>
  <si>
    <t>Malignant neoplasm lateral wall bladder</t>
  </si>
  <si>
    <t>C672</t>
  </si>
  <si>
    <t>Malignant neoplasm of dome of bladder</t>
  </si>
  <si>
    <t>C671</t>
  </si>
  <si>
    <t>Malignant neoplasm of trigone of bladder</t>
  </si>
  <si>
    <t>C670</t>
  </si>
  <si>
    <t>Malignant neoplasm of ureter</t>
  </si>
  <si>
    <t>C66</t>
  </si>
  <si>
    <t>Malignant neoplasm of renal pelvis</t>
  </si>
  <si>
    <t>C65</t>
  </si>
  <si>
    <t>Malignant neoplasm of kidney, except renal pelvis</t>
  </si>
  <si>
    <t>Malgt neoplasm kidney ex renal pelvis</t>
  </si>
  <si>
    <t>C64</t>
  </si>
  <si>
    <t>Malignant neoplasm of male genital organ, unspecified</t>
  </si>
  <si>
    <t>Malgt neoplasm male genital organ NOS</t>
  </si>
  <si>
    <t>C639</t>
  </si>
  <si>
    <t>Overlapping malignant lesion of male genital organs</t>
  </si>
  <si>
    <t>Overlap malgt lesion male genital organs</t>
  </si>
  <si>
    <t>C638</t>
  </si>
  <si>
    <t>Malignant neoplasm of other specified male genital organs</t>
  </si>
  <si>
    <t>Malgt neoplm oth spec male genital organ</t>
  </si>
  <si>
    <t>C637</t>
  </si>
  <si>
    <t>Malignant neoplasm of scrotum</t>
  </si>
  <si>
    <t>C632</t>
  </si>
  <si>
    <t>Malignant neoplasm of spermatic cord</t>
  </si>
  <si>
    <t>C631</t>
  </si>
  <si>
    <t>Malignant neoplasm of epididymis</t>
  </si>
  <si>
    <t>C630</t>
  </si>
  <si>
    <t>Malignant neoplasm of testis, unspecified, unspecified side</t>
  </si>
  <si>
    <t>Malgt neoplm testis unspec side unspec</t>
  </si>
  <si>
    <t>C6299</t>
  </si>
  <si>
    <t>Malignant neoplasm of left testis, unspecified</t>
  </si>
  <si>
    <t>Malgt neoplm left testis unspecified</t>
  </si>
  <si>
    <t>C6291</t>
  </si>
  <si>
    <t>Malignant neoplasm of right testis, unspecified</t>
  </si>
  <si>
    <t>Malgt neoplm right testis unspecified</t>
  </si>
  <si>
    <t>C6290</t>
  </si>
  <si>
    <t>Malignant neoplasm of descended testis, unspecified side</t>
  </si>
  <si>
    <t>Malgt neoplm descended testis unspec sd</t>
  </si>
  <si>
    <t>C6219</t>
  </si>
  <si>
    <t>Malignant neoplasm of descended left testis</t>
  </si>
  <si>
    <t>Malignant neoplasm descended left testis</t>
  </si>
  <si>
    <t>C6211</t>
  </si>
  <si>
    <t>Malignant neoplasm of descended right testis</t>
  </si>
  <si>
    <t>Maligt neoplasm descended right testis</t>
  </si>
  <si>
    <t>C6210</t>
  </si>
  <si>
    <t>Malignant neoplasm of undescended testis, unspecified side</t>
  </si>
  <si>
    <t>Malgt neoplm undesc testis unspec side</t>
  </si>
  <si>
    <t>C6209</t>
  </si>
  <si>
    <t>Malignant neoplasm of undescended left testis</t>
  </si>
  <si>
    <t>Malgt neoplasm undescended left testis</t>
  </si>
  <si>
    <t>C6201</t>
  </si>
  <si>
    <t>Malignant neoplasm of undescended right testis</t>
  </si>
  <si>
    <t>Malgt neoplasm undescended right testis</t>
  </si>
  <si>
    <t>C6200</t>
  </si>
  <si>
    <t>Malignant neoplasm of prostate</t>
  </si>
  <si>
    <t>C61</t>
  </si>
  <si>
    <t>Malignant neoplasm of penis unspecified</t>
  </si>
  <si>
    <t>C609</t>
  </si>
  <si>
    <t>Overlapping malignant lesion of penis</t>
  </si>
  <si>
    <t>C608</t>
  </si>
  <si>
    <t>Malignant neoplasm of body of penis</t>
  </si>
  <si>
    <t>C602</t>
  </si>
  <si>
    <t>Malignant neoplasm of glans penis</t>
  </si>
  <si>
    <t>C601</t>
  </si>
  <si>
    <t>Malignant neoplasm of prepuce</t>
  </si>
  <si>
    <t>C600</t>
  </si>
  <si>
    <t>Malignant neoplasm of placenta</t>
  </si>
  <si>
    <t>C58</t>
  </si>
  <si>
    <t>Malignant neoplasm of female genital organ, unspecified</t>
  </si>
  <si>
    <t>Malgt neoplasm female genital organ NOS</t>
  </si>
  <si>
    <t>C579</t>
  </si>
  <si>
    <t>Overlapping malignant lesion of female genital organs</t>
  </si>
  <si>
    <t>Overlap malgt lsn female genital organs</t>
  </si>
  <si>
    <t>C578</t>
  </si>
  <si>
    <t>Malignant neoplasm of other specified female genital organs</t>
  </si>
  <si>
    <t>Malgt neoplm other spec femle gen org</t>
  </si>
  <si>
    <t>C577</t>
  </si>
  <si>
    <t>Malignant neoplasm of uterine adnexa, unspecified</t>
  </si>
  <si>
    <t>Malignant neoplasm uterine adnexa NOS</t>
  </si>
  <si>
    <t>C574</t>
  </si>
  <si>
    <t>Malignant neoplasm of parametrium</t>
  </si>
  <si>
    <t>C573</t>
  </si>
  <si>
    <t>Malignant neoplasm of round ligament</t>
  </si>
  <si>
    <t>C572</t>
  </si>
  <si>
    <t>Malignant neoplasm of broad ligament</t>
  </si>
  <si>
    <t>C571</t>
  </si>
  <si>
    <t>Malignant neoplasm of fallopian tube, unspecified whether unilateral or bilateral</t>
  </si>
  <si>
    <t>Malgt neoplm fallpn tube u/bil not spec</t>
  </si>
  <si>
    <t>C5709</t>
  </si>
  <si>
    <t>Malignant neoplasm of fallopian tube, bilateral</t>
  </si>
  <si>
    <t>Malgt neoplm fallopian tube bilateral</t>
  </si>
  <si>
    <t>C5701</t>
  </si>
  <si>
    <t>Malignant neoplasm of fallopian tube, unilateral</t>
  </si>
  <si>
    <t>Malgt neoplm fallopian tube unilateral</t>
  </si>
  <si>
    <t>C5700</t>
  </si>
  <si>
    <t>Malignant neoplasm of ovary, not specified whether unilateral or bilateral</t>
  </si>
  <si>
    <t>Malgt neoplm ovary u/bilateral not spec</t>
  </si>
  <si>
    <t>C569</t>
  </si>
  <si>
    <t>Malignant neoplasm of ovary, bilateral</t>
  </si>
  <si>
    <t>Malignant neoplasm of ovary bilateral</t>
  </si>
  <si>
    <t>C561</t>
  </si>
  <si>
    <t>Malignant neoplasm of ovary, unilateral</t>
  </si>
  <si>
    <t>Malignant neoplasm of ovary unilateral</t>
  </si>
  <si>
    <t>C560</t>
  </si>
  <si>
    <t>Malignant neoplasm of uterus, part unspecified</t>
  </si>
  <si>
    <t>Malignant neoplasm uterus part unspec</t>
  </si>
  <si>
    <t>C55</t>
  </si>
  <si>
    <t>Malignant neoplasm corpus uteri NOS</t>
  </si>
  <si>
    <t>C549</t>
  </si>
  <si>
    <t>Overlapping malignant lesion of corpus uteri</t>
  </si>
  <si>
    <t>Overlap malignant lesion corpus uteri</t>
  </si>
  <si>
    <t>C548</t>
  </si>
  <si>
    <t>Malignant neoplasm of fundus uteri</t>
  </si>
  <si>
    <t>C543</t>
  </si>
  <si>
    <t>Malignant neoplasm of myometrium</t>
  </si>
  <si>
    <t>C542</t>
  </si>
  <si>
    <t>Malignant neoplasm of endometrium</t>
  </si>
  <si>
    <t>C541</t>
  </si>
  <si>
    <t>Malignant neoplasm of isthmus uteri</t>
  </si>
  <si>
    <t>C540</t>
  </si>
  <si>
    <t>Malignant neoplasm cervix uteri, unspecified</t>
  </si>
  <si>
    <t>Malignant neoplasm cervix uteri NOS</t>
  </si>
  <si>
    <t>C539</t>
  </si>
  <si>
    <t>Overlapping malignant lesion of cervix uteri</t>
  </si>
  <si>
    <t>Overlap malignant lesion cervix uteri</t>
  </si>
  <si>
    <t>C538</t>
  </si>
  <si>
    <t>Malignant neoplasm of exocervix</t>
  </si>
  <si>
    <t>C531</t>
  </si>
  <si>
    <t>Malignant neoplasm of endocervix</t>
  </si>
  <si>
    <t>C530</t>
  </si>
  <si>
    <t>Malignant neoplasm of vagina</t>
  </si>
  <si>
    <t>C52</t>
  </si>
  <si>
    <t>Malignant neoplasm of vulva unspecified</t>
  </si>
  <si>
    <t>C519</t>
  </si>
  <si>
    <t>Overlapping malignant lesion of vulva</t>
  </si>
  <si>
    <t>C518</t>
  </si>
  <si>
    <t>Malignant neoplasm of clitoris</t>
  </si>
  <si>
    <t>C512</t>
  </si>
  <si>
    <t>Malignant neoplasm of labium minus</t>
  </si>
  <si>
    <t>C511</t>
  </si>
  <si>
    <t>Malignant neoplasm of labium majus</t>
  </si>
  <si>
    <t>C510</t>
  </si>
  <si>
    <t>Malignant neoplasm of breast, part unspecified, unspecified side</t>
  </si>
  <si>
    <t>Malgt neoplm breast part/side unspec</t>
  </si>
  <si>
    <t>C5099</t>
  </si>
  <si>
    <t>Malignant neoplasm of left breast, part unspecified</t>
  </si>
  <si>
    <t>Malgt neoplasm left breast part unspec</t>
  </si>
  <si>
    <t>C5091</t>
  </si>
  <si>
    <t>Malignant neoplasm of right breast, part unspecified</t>
  </si>
  <si>
    <t>Malgt neoplm right breast part unspec</t>
  </si>
  <si>
    <t>C5090</t>
  </si>
  <si>
    <t>Overlapping malignant lesion of breast, unspecified side</t>
  </si>
  <si>
    <t>Overlap malgt lesion breast unspec side</t>
  </si>
  <si>
    <t>C5089</t>
  </si>
  <si>
    <t>Overlapping malignant lesion of left breast</t>
  </si>
  <si>
    <t>Overlapping malgt lesion of left breast</t>
  </si>
  <si>
    <t>C5081</t>
  </si>
  <si>
    <t>Overlapping malignant lesion of right breast</t>
  </si>
  <si>
    <t>Overlapping malgt lesion of right breast</t>
  </si>
  <si>
    <t>C5080</t>
  </si>
  <si>
    <t>Malignant neoplasm of axillary tail of breast, unspecified side</t>
  </si>
  <si>
    <t>Malgt neoplm axillary tail brst uns sd</t>
  </si>
  <si>
    <t>C5069</t>
  </si>
  <si>
    <t>Malignant neoplasm of axillary tail of left breast</t>
  </si>
  <si>
    <t>Malgt neoplm axillary tail left breast</t>
  </si>
  <si>
    <t>C5061</t>
  </si>
  <si>
    <t>Malignant neoplasm of axillary tail of right breast</t>
  </si>
  <si>
    <t>Malgt neoplm axillary tail right breast</t>
  </si>
  <si>
    <t>C5060</t>
  </si>
  <si>
    <t>Malignant neoplasm of lower-outer quadrant of breast, unspecified side</t>
  </si>
  <si>
    <t>Malgt neoplm low out qudrnt brst uns sd</t>
  </si>
  <si>
    <t>C5059</t>
  </si>
  <si>
    <t>Malignant neoplasm of lower-outer quadrant of left breast</t>
  </si>
  <si>
    <t>Malgt neoplm low out quadrnt left breast</t>
  </si>
  <si>
    <t>C5051</t>
  </si>
  <si>
    <t>Malignant neoplasm of lower-outer quadrant of right breast</t>
  </si>
  <si>
    <t>Malgt neoplm low out quadrnt rt breast</t>
  </si>
  <si>
    <t>C5050</t>
  </si>
  <si>
    <t>Malignant neoplasm of upper-outer quadrant of breast, unspecified side</t>
  </si>
  <si>
    <t>Malgt neoplm upp out qudrt breast uns sd</t>
  </si>
  <si>
    <t>C5049</t>
  </si>
  <si>
    <t>Malignant neoplasm of upper-outer quadrant of left breast</t>
  </si>
  <si>
    <t>Malgt neoplm upp out quadrt left breast</t>
  </si>
  <si>
    <t>C5041</t>
  </si>
  <si>
    <t>Malignant neoplasm of upper-outer quadrant of right breast</t>
  </si>
  <si>
    <t>Malgt neoplm upp out quadrnt right brst</t>
  </si>
  <si>
    <t>C5040</t>
  </si>
  <si>
    <t>Malignant neoplasm of lower-inner quadrant of breast, unspecified side</t>
  </si>
  <si>
    <t>Malgt neoplm low inn qudrt brst uns sd</t>
  </si>
  <si>
    <t>C5039</t>
  </si>
  <si>
    <t>Malignant neoplasm of lower-inner quadrant of left breast</t>
  </si>
  <si>
    <t>Malgt neoplm low inn qudrnt left breast</t>
  </si>
  <si>
    <t>C5031</t>
  </si>
  <si>
    <t>Malignant neoplasm of lower-inner quadrant of right breast</t>
  </si>
  <si>
    <t>Malgt neoplm low inn qudrnt right breast</t>
  </si>
  <si>
    <t>C5030</t>
  </si>
  <si>
    <t>Malignant neoplasm of upper-inner quadrant of breast, unspecified side</t>
  </si>
  <si>
    <t>Malgt neoplm upp inn qudrt brst uns sd</t>
  </si>
  <si>
    <t>C5029</t>
  </si>
  <si>
    <t>Malignant neoplasm of upper-inner quadrant of left breast</t>
  </si>
  <si>
    <t>Malgt neoplm upp inn quadrnt left breast</t>
  </si>
  <si>
    <t>C5021</t>
  </si>
  <si>
    <t>Malignant neoplasm of upper-inner quadrant of right breast</t>
  </si>
  <si>
    <t>Malgn neoplm upp inn qudrnt right breast</t>
  </si>
  <si>
    <t>C5020</t>
  </si>
  <si>
    <t>Malignant neoplasm of central portion of breast, unspecified side</t>
  </si>
  <si>
    <t>Malgt neoplm cntrl prtn breast, uns side</t>
  </si>
  <si>
    <t>C5019</t>
  </si>
  <si>
    <t>Malignant neoplasm of central portion of left breast</t>
  </si>
  <si>
    <t>Malgt neoplm cntrl portion left breast</t>
  </si>
  <si>
    <t>C5011</t>
  </si>
  <si>
    <t>Malignant neoplasm of central portion of right breast</t>
  </si>
  <si>
    <t>Malgt neoplm cntrl portion right breast</t>
  </si>
  <si>
    <t>C5010</t>
  </si>
  <si>
    <t>Malignant neoplasm of nipple and areola, unspecified side</t>
  </si>
  <si>
    <t>Malgt neoplm nipple &amp; areola unspec side</t>
  </si>
  <si>
    <t>C5009</t>
  </si>
  <si>
    <t>Malignant neoplasm of left nipple and areola</t>
  </si>
  <si>
    <t>Malgt neoplasm left nipple and areola</t>
  </si>
  <si>
    <t>C5001</t>
  </si>
  <si>
    <t>Malignant neoplasm of right nipple and areola</t>
  </si>
  <si>
    <t>Malgt neoplasm right nipple and areola</t>
  </si>
  <si>
    <t>C5000</t>
  </si>
  <si>
    <t>Malignant neoplasm of connective and soft tissue, unspecified</t>
  </si>
  <si>
    <t>Malgt neoplasm con &amp; soft tissue NOS</t>
  </si>
  <si>
    <t>C499</t>
  </si>
  <si>
    <t>Overlapping malignant lesion of connective and soft tissue</t>
  </si>
  <si>
    <t>Overlap malgt lesion con &amp; soft tissue</t>
  </si>
  <si>
    <t>C498</t>
  </si>
  <si>
    <t>Malignant neoplasm of connective and soft tissue of trunk, unspecified</t>
  </si>
  <si>
    <t>Malgt neoplm con/soft tis trunk NOS</t>
  </si>
  <si>
    <t>C496</t>
  </si>
  <si>
    <t>Malignant neoplasm of connective and soft tissue of pelvis</t>
  </si>
  <si>
    <t>Malgt neoplasm con &amp; soft tissue pelvis</t>
  </si>
  <si>
    <t>C495</t>
  </si>
  <si>
    <t>Malignant neoplasm of connective and soft tissue of abdomen</t>
  </si>
  <si>
    <t>Malgt neoplasm con &amp; soft tissue abdomen</t>
  </si>
  <si>
    <t>C494</t>
  </si>
  <si>
    <t>Malignant neoplasm of connective and soft tissue of thorax</t>
  </si>
  <si>
    <t>Malgt neoplasm con &amp; soft tissue thorax</t>
  </si>
  <si>
    <t>C493</t>
  </si>
  <si>
    <t>Malignant neoplasm of connective and soft tissue of lower limb, including hip</t>
  </si>
  <si>
    <t>Malgt neoplm con/sft tis lower limb hip</t>
  </si>
  <si>
    <t>C492</t>
  </si>
  <si>
    <t>Malignant neoplasm of connective and soft tissue of upper limb, including shoulder</t>
  </si>
  <si>
    <t>Malgt neoplm con/sft tis upp lmb shold</t>
  </si>
  <si>
    <t>C491</t>
  </si>
  <si>
    <t>Malignant neoplasm of connective and soft tissue of head, face and neck</t>
  </si>
  <si>
    <t>Malgt neoplm con/sft tis head face neck</t>
  </si>
  <si>
    <t>C490</t>
  </si>
  <si>
    <t>Overlapping malignant lesion of retroperitoneum and peritoneum</t>
  </si>
  <si>
    <t>Overlap malgt lsn retperitonm peritoneum</t>
  </si>
  <si>
    <t>C488</t>
  </si>
  <si>
    <t>Malignant neoplasm peritoneum unspecfied</t>
  </si>
  <si>
    <t>Malignant neoplasm peritoneum NOS</t>
  </si>
  <si>
    <t>C482</t>
  </si>
  <si>
    <t>Malignant neoplasm of specified parts of peritoneum</t>
  </si>
  <si>
    <t>Malgt neoplm spec parts of peritoneum</t>
  </si>
  <si>
    <t>C481</t>
  </si>
  <si>
    <t>Malignant neoplasm of retroperitoneum</t>
  </si>
  <si>
    <t>C480</t>
  </si>
  <si>
    <t>Malignant neoplasm of peripheral nerves and autonomic nervous system, unspecified</t>
  </si>
  <si>
    <t>Malgt neoplm perph nrv/aut nrvs sys NOS</t>
  </si>
  <si>
    <t>C479</t>
  </si>
  <si>
    <t>Overlapping malignant lesion of peripheral nerves and autonomic nervous system</t>
  </si>
  <si>
    <t>Overlap malgt lsn perph nrv/aut nrvs sys</t>
  </si>
  <si>
    <t>C478</t>
  </si>
  <si>
    <t>Malignant neoplasm of peripheral nerves of trunk, unspecified</t>
  </si>
  <si>
    <t>Malgt neoplasm perph nerves of trunk NOS</t>
  </si>
  <si>
    <t>C476</t>
  </si>
  <si>
    <t>Malignant neoplasm of peripheral nerves of pelvis</t>
  </si>
  <si>
    <t>Malgt neoplasm peripheral nerves pelvis</t>
  </si>
  <si>
    <t>C475</t>
  </si>
  <si>
    <t>Malignant neoplasm of peripheral nerves of abdomen</t>
  </si>
  <si>
    <t>Malgt neoplm peripheral nerves abdomen</t>
  </si>
  <si>
    <t>C474</t>
  </si>
  <si>
    <t>Malignant neoplasm of peripheral nerves of thorax</t>
  </si>
  <si>
    <t>Malgt neoplasm peripheral nerves thorax</t>
  </si>
  <si>
    <t>C473</t>
  </si>
  <si>
    <t>Malignant neoplasm of peripheral nerves of lower limb, including hip</t>
  </si>
  <si>
    <t>Malgt neoplm perph nrv low limb incl hip</t>
  </si>
  <si>
    <t>C472</t>
  </si>
  <si>
    <t>Malignant neoplasm of peripheral nerves of upper limb, including shoulder</t>
  </si>
  <si>
    <t>Malgt neoplm perph nrv upp lmb shoulder</t>
  </si>
  <si>
    <t>C471</t>
  </si>
  <si>
    <t>Malignant neoplasm of peripheral nerves of head, face and neck</t>
  </si>
  <si>
    <t>Malgt neoplm perph nerve head face neck</t>
  </si>
  <si>
    <t>C470</t>
  </si>
  <si>
    <t>Kaposi's sarcoma, unspecified</t>
  </si>
  <si>
    <t>Kaposi's sarcoma unspecified</t>
  </si>
  <si>
    <t>C469</t>
  </si>
  <si>
    <t>Kaposi's sarcoma of multiple organs</t>
  </si>
  <si>
    <t>C468</t>
  </si>
  <si>
    <t>Kaposi's sarcoma of other sites</t>
  </si>
  <si>
    <t>C4678</t>
  </si>
  <si>
    <t>Kaposi's sarcoma of lung</t>
  </si>
  <si>
    <t>C4671</t>
  </si>
  <si>
    <t>Kaposi's sarcoma of gastrointestinal sites</t>
  </si>
  <si>
    <t>Kaposi's sarcoma gastrointestinal sites</t>
  </si>
  <si>
    <t>C4670</t>
  </si>
  <si>
    <t>Kaposi's sarcoma of lymph nodes</t>
  </si>
  <si>
    <t>C463</t>
  </si>
  <si>
    <t>Kaposi's sarcoma of palate</t>
  </si>
  <si>
    <t>C462</t>
  </si>
  <si>
    <t>Kaposi's sarcoma of soft tissue</t>
  </si>
  <si>
    <t>C461</t>
  </si>
  <si>
    <t>Kaposi's sarcoma of skin</t>
  </si>
  <si>
    <t>C460</t>
  </si>
  <si>
    <t>Mesothelioma, unspecified</t>
  </si>
  <si>
    <t>Mesothelioma unspecified</t>
  </si>
  <si>
    <t>C459</t>
  </si>
  <si>
    <t>Mesothelioma of other sites</t>
  </si>
  <si>
    <t>C457</t>
  </si>
  <si>
    <t>Mesothelioma of pericardium</t>
  </si>
  <si>
    <t>C452</t>
  </si>
  <si>
    <t>Mesothelioma of peritoneum</t>
  </si>
  <si>
    <t>C451</t>
  </si>
  <si>
    <t>Mesothelioma of pleura</t>
  </si>
  <si>
    <t>C450</t>
  </si>
  <si>
    <t>Malignant neoplasm of skin, unspecified</t>
  </si>
  <si>
    <t>Malignant neoplasm of skin unspecified</t>
  </si>
  <si>
    <t>C449</t>
  </si>
  <si>
    <t>Overlapping malignant lesion of skin</t>
  </si>
  <si>
    <t>C448</t>
  </si>
  <si>
    <t>Malignant neoplasm skin of lower limb, including hip</t>
  </si>
  <si>
    <t>Malgt neoplasm skin lower limb incl hip</t>
  </si>
  <si>
    <t>C447</t>
  </si>
  <si>
    <t>Malignant neoplasm skin of upper limb, including shoulder</t>
  </si>
  <si>
    <t>Malgt neoplm skin upp lmb incl shoulder</t>
  </si>
  <si>
    <t>C446</t>
  </si>
  <si>
    <t>Malignant neoplasm of skin of trunk</t>
  </si>
  <si>
    <t>C445</t>
  </si>
  <si>
    <t>Malignant neoplasm skin of scalp &amp; neck</t>
  </si>
  <si>
    <t>C444</t>
  </si>
  <si>
    <t>Malignant neoplasm skin of other and unspecified parts of face</t>
  </si>
  <si>
    <t>Malgt neoplm skin oth/unspec parts face</t>
  </si>
  <si>
    <t>C443</t>
  </si>
  <si>
    <t>Malignant neoplasm skin of ear and external auricular canal</t>
  </si>
  <si>
    <t>Malgt neoplm skin ear &amp; ext auric canal</t>
  </si>
  <si>
    <t>C442</t>
  </si>
  <si>
    <t>Malignant neoplasm skin of eyelid, including canthus</t>
  </si>
  <si>
    <t>Malgt neoplasm skin eyelid incl canthus</t>
  </si>
  <si>
    <t>C441</t>
  </si>
  <si>
    <t>Malignant neoplasm of skin of lip</t>
  </si>
  <si>
    <t>C440</t>
  </si>
  <si>
    <t>Malignant melanoma of skin, unspecified</t>
  </si>
  <si>
    <t>Malignant melanoma of skin unspecified</t>
  </si>
  <si>
    <t>C439</t>
  </si>
  <si>
    <t>Overlapping malignant melanoma of skin</t>
  </si>
  <si>
    <t>C438</t>
  </si>
  <si>
    <t>Malignant melanoma of lower limb, including hip</t>
  </si>
  <si>
    <t>Malignant melanoma lower limb incl hip</t>
  </si>
  <si>
    <t>C437</t>
  </si>
  <si>
    <t>Malignant melanoma of upper limb, including shoulder</t>
  </si>
  <si>
    <t>Malgt melanoma upper limb incl shoulder</t>
  </si>
  <si>
    <t>C436</t>
  </si>
  <si>
    <t>Malignant melanoma of trunk</t>
  </si>
  <si>
    <t>C435</t>
  </si>
  <si>
    <t>Malignant melanoma of scalp and neck</t>
  </si>
  <si>
    <t>C434</t>
  </si>
  <si>
    <t>Malignant melanoma of other and unspecified parts of face</t>
  </si>
  <si>
    <t>Malgt melanoma other &amp; unspec parts face</t>
  </si>
  <si>
    <t>C433</t>
  </si>
  <si>
    <t>Malignant melanoma of ear and external auricular canal</t>
  </si>
  <si>
    <t>Malgt melanoma ear &amp; ext auricular canal</t>
  </si>
  <si>
    <t>C432</t>
  </si>
  <si>
    <t>Malignant melanoma of eyelid, including canthus</t>
  </si>
  <si>
    <t>Malgt melanoma eyelid including canthus</t>
  </si>
  <si>
    <t>C431</t>
  </si>
  <si>
    <t>Malignant melanoma of lip</t>
  </si>
  <si>
    <t>C430</t>
  </si>
  <si>
    <t>Malignant neoplasm bone and articular cartilage, unspecified</t>
  </si>
  <si>
    <t>Malgt neoplasm bone &amp; artlr cart NOS</t>
  </si>
  <si>
    <t>C419</t>
  </si>
  <si>
    <t>Overlapping malignant lesion of bone and articular cartilage</t>
  </si>
  <si>
    <t>Overlap malignant lesion bone artlr cart</t>
  </si>
  <si>
    <t>C418</t>
  </si>
  <si>
    <t>Malignant neoplasm pelvic bones, sacrum and coccyx</t>
  </si>
  <si>
    <t>Malgt neoplm pelvic bones sacrum coccyx</t>
  </si>
  <si>
    <t>C414</t>
  </si>
  <si>
    <t>Malignant neoplasm ribs sternum clavicle</t>
  </si>
  <si>
    <t>C413</t>
  </si>
  <si>
    <t>Malignant neoplasm of vertebral column</t>
  </si>
  <si>
    <t>C412</t>
  </si>
  <si>
    <t>Malignant neoplasm of mandible</t>
  </si>
  <si>
    <t>C411</t>
  </si>
  <si>
    <t>Malignant neoplasm of maxillofacial bones</t>
  </si>
  <si>
    <t>Malignant neoplasm maxillofacial bones</t>
  </si>
  <si>
    <t>C4101</t>
  </si>
  <si>
    <t>Malignant neoplasm of craniofacial bones</t>
  </si>
  <si>
    <t>C4100</t>
  </si>
  <si>
    <t>Malignant neoplasm bone and articular cartilage of limb, unspecified</t>
  </si>
  <si>
    <t>Malgt neoplm bone &amp; artlr cart limb NOS</t>
  </si>
  <si>
    <t>C409</t>
  </si>
  <si>
    <t>Overlapping malignant lesion of bone and articular cartilage of limbs</t>
  </si>
  <si>
    <t>Overlap malgt lsn bone artlr cart limb</t>
  </si>
  <si>
    <t>C408</t>
  </si>
  <si>
    <t>Malignant neoplasm short bones of lower limb</t>
  </si>
  <si>
    <t>Malgt neoplasm short bones lower limb</t>
  </si>
  <si>
    <t>C403</t>
  </si>
  <si>
    <t>Malignant neoplasm of long bones of lower limb</t>
  </si>
  <si>
    <t>Malignant neoplasm long bones lower limb</t>
  </si>
  <si>
    <t>C402</t>
  </si>
  <si>
    <t>Malignant neoplasm short bones of upper limb</t>
  </si>
  <si>
    <t>Malgt neoplasm short bones upper limb</t>
  </si>
  <si>
    <t>C401</t>
  </si>
  <si>
    <t>Malignant neoplasm scapula and long bones of upper limb</t>
  </si>
  <si>
    <t>Malgt neoplm scapula long bones upp lmb</t>
  </si>
  <si>
    <t>C400</t>
  </si>
  <si>
    <t>Malignant neoplasm of other ill-defined sites within the respiratory system</t>
  </si>
  <si>
    <t>Malgt neoplm ill def sites resp system</t>
  </si>
  <si>
    <t>C399</t>
  </si>
  <si>
    <t>Overlapping malignant lesion of respiratory and intrathoracic organs</t>
  </si>
  <si>
    <t>Overlap malgt lsn resp &amp; intrathor org</t>
  </si>
  <si>
    <t>C398</t>
  </si>
  <si>
    <t>Malignant neoplasm upper respiratory tract, part unspecified</t>
  </si>
  <si>
    <t>Malgt neoplm upper resp tract prt unspec</t>
  </si>
  <si>
    <t>C390</t>
  </si>
  <si>
    <t>Overlapping malignant lesion of heart, mediastinum and pleura</t>
  </si>
  <si>
    <t>Overlap malgt lsn heart mediast &amp; pleura</t>
  </si>
  <si>
    <t>C388</t>
  </si>
  <si>
    <t>Malignant neoplasm of pleura</t>
  </si>
  <si>
    <t>C384</t>
  </si>
  <si>
    <t>Malignant neoplasm mediastinum, part unspecified</t>
  </si>
  <si>
    <t>Malgt neoplasm mediastinum, part unspec</t>
  </si>
  <si>
    <t>C383</t>
  </si>
  <si>
    <t>Malignant neoplasm posterior mediastinum</t>
  </si>
  <si>
    <t>C382</t>
  </si>
  <si>
    <t>Malignant neoplasm anterior mediastinum</t>
  </si>
  <si>
    <t>C381</t>
  </si>
  <si>
    <t>Malignant neoplasm of heart</t>
  </si>
  <si>
    <t>C380</t>
  </si>
  <si>
    <t>Malignant neoplasm of thymus</t>
  </si>
  <si>
    <t>C37</t>
  </si>
  <si>
    <t>Malignant neoplasm bronchus or lung, unspecified, unspecified side</t>
  </si>
  <si>
    <t>Malgt neoplm br/lung unspec, uns side</t>
  </si>
  <si>
    <t>C3499</t>
  </si>
  <si>
    <t>Malignant neoplasm left bronchus or lung, unspecified</t>
  </si>
  <si>
    <t>Malgt neoplasm left bronc/lung unspec</t>
  </si>
  <si>
    <t>C3491</t>
  </si>
  <si>
    <t>Malignant neoplasm of right bronchus or lung unspecified</t>
  </si>
  <si>
    <t>Malgt neoplasm right bronc/lung unspec</t>
  </si>
  <si>
    <t>C3490</t>
  </si>
  <si>
    <t>Malignant neoplasm of overlapping lesion of bronchus and lung, unspecified side</t>
  </si>
  <si>
    <t>Overlap malgt lsn br/lung unspec side</t>
  </si>
  <si>
    <t>C3489</t>
  </si>
  <si>
    <t>Malignant neoplasm of overlapping lesion of left bronchus and lung</t>
  </si>
  <si>
    <t>Overlap malgt neoplm left bronchus/lung</t>
  </si>
  <si>
    <t>C3481</t>
  </si>
  <si>
    <t>Malignant neoplasm of overlapping lesion of right bronchus and lung</t>
  </si>
  <si>
    <t>Overlap malgt lsn right bronchus/lung</t>
  </si>
  <si>
    <t>C3480</t>
  </si>
  <si>
    <t>Malignant neoplasm of lower lobe, bronchus or lung, unspecified side</t>
  </si>
  <si>
    <t>Malgt neoplm low lobe br/lung uns side</t>
  </si>
  <si>
    <t>C3439</t>
  </si>
  <si>
    <t>Malignant neoplasm of lower lobe, left bronchus or lung</t>
  </si>
  <si>
    <t>Malgt neoplm lower lobe left bronc/lung</t>
  </si>
  <si>
    <t>C3431</t>
  </si>
  <si>
    <t>Malignant neoplasm of lower lobe, right bronchus or lung</t>
  </si>
  <si>
    <t>Malgt neoplm lower lobe right bronc/lung</t>
  </si>
  <si>
    <t>C3430</t>
  </si>
  <si>
    <t>Malignant neoplasm middle lobe, bronchus or lung</t>
  </si>
  <si>
    <t>Malgt neoplasm mid lobe bronchus or lung</t>
  </si>
  <si>
    <t>C342</t>
  </si>
  <si>
    <t>Malignant neoplasm of upper lobe, bronchus or lung, unspecified side</t>
  </si>
  <si>
    <t>Malgt neoplm upp lobe br/lung uns side</t>
  </si>
  <si>
    <t>C3419</t>
  </si>
  <si>
    <t>Malignant neoplasm upper lobe, left bronchus or lung</t>
  </si>
  <si>
    <t>Malgt neoplm upper lobe left bronc/lung</t>
  </si>
  <si>
    <t>C3411</t>
  </si>
  <si>
    <t>Malignant neoplasm of upper lobe, right bronchus or lung</t>
  </si>
  <si>
    <t>Malgt neoplm upper lobe right bronc/lung</t>
  </si>
  <si>
    <t>C3410</t>
  </si>
  <si>
    <t>Malignant neoplasm of main bronchus, unspecified side</t>
  </si>
  <si>
    <t>Malgt neoplm main bronchus, unspec side</t>
  </si>
  <si>
    <t>C3409</t>
  </si>
  <si>
    <t>Malignant neoplasm of left main bronchus</t>
  </si>
  <si>
    <t>C3401</t>
  </si>
  <si>
    <t>Malignant neoplasm of right main bronchus</t>
  </si>
  <si>
    <t>Malignant neoplasm right main bronchus</t>
  </si>
  <si>
    <t>C3400</t>
  </si>
  <si>
    <t>Malignant neoplasm of trachea</t>
  </si>
  <si>
    <t>C33</t>
  </si>
  <si>
    <t>Malignant neoplasm larynx unspecified</t>
  </si>
  <si>
    <t>C329</t>
  </si>
  <si>
    <t>Overlapping malignant lesion of larynx</t>
  </si>
  <si>
    <t>C328</t>
  </si>
  <si>
    <t>Malignant neoplasm laryngeal cartilage</t>
  </si>
  <si>
    <t>C323</t>
  </si>
  <si>
    <t>Malignant neoplasm of subglottis</t>
  </si>
  <si>
    <t>C322</t>
  </si>
  <si>
    <t>Malignant neoplasm of supraglottis</t>
  </si>
  <si>
    <t>C321</t>
  </si>
  <si>
    <t>Malignant neoplasm of glottis</t>
  </si>
  <si>
    <t>C320</t>
  </si>
  <si>
    <t>Malignant neoplasm accessory sinus unspecified</t>
  </si>
  <si>
    <t>Malignant neoplasm accessory sinus NOS</t>
  </si>
  <si>
    <t>C319</t>
  </si>
  <si>
    <t>Overlapping malignant lesion of accessory sinuses</t>
  </si>
  <si>
    <t>Overlap malgt lesion accessory sinuses</t>
  </si>
  <si>
    <t>C318</t>
  </si>
  <si>
    <t>Malignant neoplasm of sphenoidal sinus</t>
  </si>
  <si>
    <t>C313</t>
  </si>
  <si>
    <t>Malignant neoplasm of frontal sinus</t>
  </si>
  <si>
    <t>C312</t>
  </si>
  <si>
    <t>Malignant neoplasm of ethmoidal sinus</t>
  </si>
  <si>
    <t>C311</t>
  </si>
  <si>
    <t>Malignant neoplasm of maxillary sinus</t>
  </si>
  <si>
    <t>C310</t>
  </si>
  <si>
    <t>Malignant neoplasm of middle ear</t>
  </si>
  <si>
    <t>C301</t>
  </si>
  <si>
    <t>Malignant neoplasm of other parts of nasal cavity</t>
  </si>
  <si>
    <t>Malignant neoplm oth parts nasal cavity</t>
  </si>
  <si>
    <t>C3001</t>
  </si>
  <si>
    <t>Malignant neoplasm of vestibule of nose</t>
  </si>
  <si>
    <t>C3000</t>
  </si>
  <si>
    <t>Malignant neoplasms of other &amp; ill-defined sites within the digestive system</t>
  </si>
  <si>
    <t>Malgt neoplm ill def site digest system</t>
  </si>
  <si>
    <t>C269</t>
  </si>
  <si>
    <t>Overlapping malignant lesion of digestive system</t>
  </si>
  <si>
    <t>Overlap malgt lesion digestive system</t>
  </si>
  <si>
    <t>C268</t>
  </si>
  <si>
    <t>Malignant neoplasm of spleen</t>
  </si>
  <si>
    <t>C261</t>
  </si>
  <si>
    <t>Malignant neoplasm intestinal tract, part unspecified</t>
  </si>
  <si>
    <t>Malgt neoplasm intest tract part unspec</t>
  </si>
  <si>
    <t>C260</t>
  </si>
  <si>
    <t>Malignant neoplasm pancreas part unspecified</t>
  </si>
  <si>
    <t>Malignant neoplasm pancreas part unspec</t>
  </si>
  <si>
    <t>C259</t>
  </si>
  <si>
    <t>Overlapping malignant lesion of pancreas</t>
  </si>
  <si>
    <t>C258</t>
  </si>
  <si>
    <t>Malignant neoplasm other parts pancreas</t>
  </si>
  <si>
    <t>C257</t>
  </si>
  <si>
    <t>Malignant neoplasm of endocrine pancreas</t>
  </si>
  <si>
    <t>C254</t>
  </si>
  <si>
    <t>Malignant neoplasm of pancreatic duct</t>
  </si>
  <si>
    <t>C253</t>
  </si>
  <si>
    <t>Malignant neoplasm of tail of pancreas</t>
  </si>
  <si>
    <t>C252</t>
  </si>
  <si>
    <t>Malignant neoplasm of body of pancreas</t>
  </si>
  <si>
    <t>C251</t>
  </si>
  <si>
    <t>Malignant neoplasm of head of pancreas</t>
  </si>
  <si>
    <t>C250</t>
  </si>
  <si>
    <t>Malignant lesion biliary tract unspecified</t>
  </si>
  <si>
    <t>Malignant lesion biliary tract NOS</t>
  </si>
  <si>
    <t>C249</t>
  </si>
  <si>
    <t>Overlapping malignant lesion of biliary tract</t>
  </si>
  <si>
    <t>Overlapping malgt lesion biliary tract</t>
  </si>
  <si>
    <t>C248</t>
  </si>
  <si>
    <t>Malignant neoplasm ampulla of Vater</t>
  </si>
  <si>
    <t>Malignant neoplasm of ampulla of Vater</t>
  </si>
  <si>
    <t>C241</t>
  </si>
  <si>
    <t>Malignant neoplasm extrahepatic bile duct</t>
  </si>
  <si>
    <t>Malignant neoplm extrahepatic bile duct</t>
  </si>
  <si>
    <t>C240</t>
  </si>
  <si>
    <t>Malignant neoplasm of gallbladder</t>
  </si>
  <si>
    <t>C23</t>
  </si>
  <si>
    <t>Malignant neoplasm of liver unspecified</t>
  </si>
  <si>
    <t>C229</t>
  </si>
  <si>
    <t>Other specified carcinomas of liver</t>
  </si>
  <si>
    <t>C227</t>
  </si>
  <si>
    <t>Other sarcomas of liver</t>
  </si>
  <si>
    <t>C224</t>
  </si>
  <si>
    <t>Angiosarcoma of liver</t>
  </si>
  <si>
    <t>C223</t>
  </si>
  <si>
    <t>Hepatoblastoma</t>
  </si>
  <si>
    <t>C222</t>
  </si>
  <si>
    <t>Intrahepatic bile duct carcinoma</t>
  </si>
  <si>
    <t>C221</t>
  </si>
  <si>
    <t>Liver cell carcinoma</t>
  </si>
  <si>
    <t>C220</t>
  </si>
  <si>
    <t>Overlapping malignant lesion of rectum, anus and anal canal</t>
  </si>
  <si>
    <t>Overlap malgt lsn rectum anus anal cnl</t>
  </si>
  <si>
    <t>C218</t>
  </si>
  <si>
    <t>Malignant neoplasm of cloacogenic zone</t>
  </si>
  <si>
    <t>C212</t>
  </si>
  <si>
    <t>Malignant neoplasm of anal canal</t>
  </si>
  <si>
    <t>C211</t>
  </si>
  <si>
    <t>Malignant neoplasm of anus unspecified</t>
  </si>
  <si>
    <t>C210</t>
  </si>
  <si>
    <t>Malignant neoplasm of rectum</t>
  </si>
  <si>
    <t>C20</t>
  </si>
  <si>
    <t>Malignant neoplasm of rectosigmoid junction</t>
  </si>
  <si>
    <t>Malignant neoplasm rectosigmoid junction</t>
  </si>
  <si>
    <t>C19</t>
  </si>
  <si>
    <t>Malignant neoplasm colon, unspecified</t>
  </si>
  <si>
    <t>Malgt neoplasm colon unspecified part</t>
  </si>
  <si>
    <t>C189</t>
  </si>
  <si>
    <t>Overlapping malignant lesion of colon</t>
  </si>
  <si>
    <t>C188</t>
  </si>
  <si>
    <t>Malignant neoplasm of sigmoid colon</t>
  </si>
  <si>
    <t>C187</t>
  </si>
  <si>
    <t>Malignant neoplasm of descending colon</t>
  </si>
  <si>
    <t>C186</t>
  </si>
  <si>
    <t>Malignant neoplasm of splenic flexure</t>
  </si>
  <si>
    <t>C185</t>
  </si>
  <si>
    <t>Malignant neoplasm of transverse colon</t>
  </si>
  <si>
    <t>C184</t>
  </si>
  <si>
    <t>Malignant neoplasm of hepatic flexure</t>
  </si>
  <si>
    <t>C183</t>
  </si>
  <si>
    <t>Malignant neoplasm of ascending colon</t>
  </si>
  <si>
    <t>C182</t>
  </si>
  <si>
    <t>Malignant neoplasm of appendix</t>
  </si>
  <si>
    <t>C181</t>
  </si>
  <si>
    <t>Malignant neoplasm of caecum</t>
  </si>
  <si>
    <t>C180</t>
  </si>
  <si>
    <t>Malignant lesion small intestine unspecified</t>
  </si>
  <si>
    <t>Malignant lesion small intestine NOS</t>
  </si>
  <si>
    <t>C179</t>
  </si>
  <si>
    <t>Overlapping malignant lesion of small intestine</t>
  </si>
  <si>
    <t>Overlap malgt lesion small intestine</t>
  </si>
  <si>
    <t>C178</t>
  </si>
  <si>
    <t>Malignant neoplasm Meckel's diverticulum</t>
  </si>
  <si>
    <t>C173</t>
  </si>
  <si>
    <t>Malignant neoplasm of ileum</t>
  </si>
  <si>
    <t>C172</t>
  </si>
  <si>
    <t>Malignant neoplasm of jejunum</t>
  </si>
  <si>
    <t>C171</t>
  </si>
  <si>
    <t>Malignant neoplasm of duodenum</t>
  </si>
  <si>
    <t>C170</t>
  </si>
  <si>
    <t>Malignant neoplasm stomach unspecified</t>
  </si>
  <si>
    <t>C169</t>
  </si>
  <si>
    <t>Overlapping malignant lesion of stomach</t>
  </si>
  <si>
    <t>C168</t>
  </si>
  <si>
    <t>Malignant neoplasm greater curvature of stomach, unspecified</t>
  </si>
  <si>
    <t>Malgt neoplasm greater curve stomach NOS</t>
  </si>
  <si>
    <t>C166</t>
  </si>
  <si>
    <t>Malignant neoplasm lesser curvature of stomach, unspecified</t>
  </si>
  <si>
    <t>Malgt neoplasm lesser curve stomach NOS</t>
  </si>
  <si>
    <t>C165</t>
  </si>
  <si>
    <t>Malignant neoplasm of pylorus</t>
  </si>
  <si>
    <t>C164</t>
  </si>
  <si>
    <t>Malignant neoplasm of pyloric antrum</t>
  </si>
  <si>
    <t>C163</t>
  </si>
  <si>
    <t>Malignant neoplasm of body of stomach</t>
  </si>
  <si>
    <t>C162</t>
  </si>
  <si>
    <t>Malignant neoplasm of fundus of stomach</t>
  </si>
  <si>
    <t>C161</t>
  </si>
  <si>
    <t>Malignant neoplasm of cardia</t>
  </si>
  <si>
    <t>C160</t>
  </si>
  <si>
    <t>Malignant lesion oesophagus unspecified</t>
  </si>
  <si>
    <t>C159</t>
  </si>
  <si>
    <t>Overlapping malignant lesion of oesophagus</t>
  </si>
  <si>
    <t>Overlapping malignant lesion oesophagus</t>
  </si>
  <si>
    <t>C158</t>
  </si>
  <si>
    <t>Malignant neoplasm lower third of oesophagus</t>
  </si>
  <si>
    <t>Malgt neoplasm lower third oesophagus</t>
  </si>
  <si>
    <t>C155</t>
  </si>
  <si>
    <t>Malignant neoplasm middle third of oesophagus</t>
  </si>
  <si>
    <t>Malgt neoplasm middle third oesophagus</t>
  </si>
  <si>
    <t>C154</t>
  </si>
  <si>
    <t>Malignant neoplasm upper third oesophagus</t>
  </si>
  <si>
    <t>Malgt neoplasm upper third oesophagus</t>
  </si>
  <si>
    <t>C153</t>
  </si>
  <si>
    <t>Malignant neoplasm abdominal oesophagus</t>
  </si>
  <si>
    <t>C152</t>
  </si>
  <si>
    <t>Malignant neoplasm thoracic oesophagus</t>
  </si>
  <si>
    <t>C151</t>
  </si>
  <si>
    <t>Malignant neoplasm cervical oesophagus</t>
  </si>
  <si>
    <t>C150</t>
  </si>
  <si>
    <t>Overlapping malignant lesion of lip, oral cavity and pharynx</t>
  </si>
  <si>
    <t>Overlap malgt neoplm lip oral cv phrynx</t>
  </si>
  <si>
    <t>C148</t>
  </si>
  <si>
    <t>Malignant neoplasm of Waldeyer's ring</t>
  </si>
  <si>
    <t>C142</t>
  </si>
  <si>
    <t>Malignant neoplasm pharynx unspecified</t>
  </si>
  <si>
    <t>C140</t>
  </si>
  <si>
    <t>Malignant lesion hypopharynx unspecified</t>
  </si>
  <si>
    <t>C139</t>
  </si>
  <si>
    <t>Overlapping malignant lesion of hypopharynx</t>
  </si>
  <si>
    <t>Overlapping malignant lesion hypopharynx</t>
  </si>
  <si>
    <t>C138</t>
  </si>
  <si>
    <t>Malignant neoplasm posterior wall of hypopharynx</t>
  </si>
  <si>
    <t>Malignant neoplasm post wall hypopharynx</t>
  </si>
  <si>
    <t>C132</t>
  </si>
  <si>
    <t>Malignant neoplasm aryepiglottic fold, hypopharyngeal aspect</t>
  </si>
  <si>
    <t>Malgt neoplm hypophrngl aryepigltc fold</t>
  </si>
  <si>
    <t>C131</t>
  </si>
  <si>
    <t>Malignant neoplasm of postcricoid region</t>
  </si>
  <si>
    <t>C130</t>
  </si>
  <si>
    <t>Malignant neoplasm of pyriform sinus</t>
  </si>
  <si>
    <t>C12</t>
  </si>
  <si>
    <t>Malignant neoplasm nasopharynx unspecified</t>
  </si>
  <si>
    <t>Malignant neoplasm nasopharynx unspec</t>
  </si>
  <si>
    <t>C119</t>
  </si>
  <si>
    <t>Overlapping malignant lesion of nasopharynx</t>
  </si>
  <si>
    <t>Overlapping malgt neoplasm nasopharynx</t>
  </si>
  <si>
    <t>C118</t>
  </si>
  <si>
    <t>Malignant neoplasm of anterior wall nasopharynx</t>
  </si>
  <si>
    <t>Malignant neoplasm ant wall nasopharynx</t>
  </si>
  <si>
    <t>C113</t>
  </si>
  <si>
    <t>Malignant neoplasm lateral wall nasopharynx</t>
  </si>
  <si>
    <t>Malignant neoplasm lat wall nasopharynx</t>
  </si>
  <si>
    <t>C112</t>
  </si>
  <si>
    <t>Malignant neoplasm posterior wall of nasopharynx</t>
  </si>
  <si>
    <t>Malignant neoplasm post wall nasopharynx</t>
  </si>
  <si>
    <t>C111</t>
  </si>
  <si>
    <t>Malignant neoplasm superior wall of nasopharynx</t>
  </si>
  <si>
    <t>Malgt neoplasm superior wall nasophrynx</t>
  </si>
  <si>
    <t>C110</t>
  </si>
  <si>
    <t>Malignant lesion oropharynx unspecified</t>
  </si>
  <si>
    <t>C109</t>
  </si>
  <si>
    <t>Overlapping malignant lesion of oropharynx</t>
  </si>
  <si>
    <t>Overlapping malignant lesion oropharynx</t>
  </si>
  <si>
    <t>C108</t>
  </si>
  <si>
    <t>Malignant neoplasm of branchial cleft</t>
  </si>
  <si>
    <t>C104</t>
  </si>
  <si>
    <t>Malignant neoplasm posterior wall of oropharynx</t>
  </si>
  <si>
    <t>Malignant neoplasm post wall oropharynx</t>
  </si>
  <si>
    <t>C103</t>
  </si>
  <si>
    <t>Malignant neoplasm lateral wall oropharynx</t>
  </si>
  <si>
    <t>Malignant neoplasm lat wall oropharynx</t>
  </si>
  <si>
    <t>C102</t>
  </si>
  <si>
    <t>Malignant neoplasm anterior surface of epiglottis</t>
  </si>
  <si>
    <t>Malgt neoplasm ant surface epiglottis</t>
  </si>
  <si>
    <t>C101</t>
  </si>
  <si>
    <t>Malignant neoplasm of vallecula</t>
  </si>
  <si>
    <t>C100</t>
  </si>
  <si>
    <t>Malignant neoplasm tonsil unspecified</t>
  </si>
  <si>
    <t>C099</t>
  </si>
  <si>
    <t>Overlapping malignant lesion of tonsil</t>
  </si>
  <si>
    <t>C098</t>
  </si>
  <si>
    <t>Malignant neoplasm tonsillar pillar (anterior)(posterior)</t>
  </si>
  <si>
    <t>Malgt neoplasm tonsillar pillar</t>
  </si>
  <si>
    <t>C091</t>
  </si>
  <si>
    <t>Malignant neoplasm of tonsillar fossa</t>
  </si>
  <si>
    <t>C090</t>
  </si>
  <si>
    <t>Malignant neoplasm major salivary gland, unspecified</t>
  </si>
  <si>
    <t>Malgt lesion major salivary gland NOS</t>
  </si>
  <si>
    <t>C089</t>
  </si>
  <si>
    <t>Overlapping malignant lesion of major salivary glands</t>
  </si>
  <si>
    <t>Overlapping malgt lesion major sal gld</t>
  </si>
  <si>
    <t>C088</t>
  </si>
  <si>
    <t>Malignant neoplasm of sublingual gland</t>
  </si>
  <si>
    <t>C081</t>
  </si>
  <si>
    <t>Malignant neoplasm submandibular gland</t>
  </si>
  <si>
    <t>C080</t>
  </si>
  <si>
    <t>Malignant neoplasm of parotid gland</t>
  </si>
  <si>
    <t>C07</t>
  </si>
  <si>
    <t>Malignant neoplasm of mouth unspecified</t>
  </si>
  <si>
    <t>C069</t>
  </si>
  <si>
    <t>Overlapping malignant lesion of other and unspecified parts of mouth</t>
  </si>
  <si>
    <t>Overlap malgt lesion oth/unspec mouth</t>
  </si>
  <si>
    <t>C068</t>
  </si>
  <si>
    <t>Malignant neoplasm of retromolar area</t>
  </si>
  <si>
    <t>C062</t>
  </si>
  <si>
    <t>Malignant neoplasm of vestibule of mouth</t>
  </si>
  <si>
    <t>C061</t>
  </si>
  <si>
    <t>Malignant neoplasm of cheek mucosa</t>
  </si>
  <si>
    <t>C060</t>
  </si>
  <si>
    <t>Malignant neoplasm of palate unspecified</t>
  </si>
  <si>
    <t>C059</t>
  </si>
  <si>
    <t>Overlapping malignant lesion of palate</t>
  </si>
  <si>
    <t>C058</t>
  </si>
  <si>
    <t>Malignant neoplasm of uvula</t>
  </si>
  <si>
    <t>C052</t>
  </si>
  <si>
    <t>Malignant neoplasm of soft palate</t>
  </si>
  <si>
    <t>C051</t>
  </si>
  <si>
    <t>Malignant neoplasm of hard palate</t>
  </si>
  <si>
    <t>C050</t>
  </si>
  <si>
    <t>Malignant neoplasm floor of mouth, unspecified</t>
  </si>
  <si>
    <t>Malgt neoplasm of floor of mouth NOS</t>
  </si>
  <si>
    <t>C049</t>
  </si>
  <si>
    <t>Overlapping malignant lesion of floor of mouth</t>
  </si>
  <si>
    <t>Overlapping malgt lesion floor of mouth</t>
  </si>
  <si>
    <t>C048</t>
  </si>
  <si>
    <t>Malignant neoplasm lateral floor of mouth</t>
  </si>
  <si>
    <t>Malignant neoplasm lat floor of mouth</t>
  </si>
  <si>
    <t>C041</t>
  </si>
  <si>
    <t>Malignant neoplasm anterior floor of mouth</t>
  </si>
  <si>
    <t>Malignant neoplasm ant floor of mouth</t>
  </si>
  <si>
    <t>C040</t>
  </si>
  <si>
    <t>Malignant neoplasm of gum unspecified</t>
  </si>
  <si>
    <t>C039</t>
  </si>
  <si>
    <t>Malignant neoplasm of lower gum</t>
  </si>
  <si>
    <t>C031</t>
  </si>
  <si>
    <t>Malignant neoplasm of upper gum</t>
  </si>
  <si>
    <t>C030</t>
  </si>
  <si>
    <t>Malignant neoplasm tongue unspecified</t>
  </si>
  <si>
    <t>C029</t>
  </si>
  <si>
    <t>Overlapping malignant lesion of tongue</t>
  </si>
  <si>
    <t>Malgt neoplasm overlapping lesion tongue</t>
  </si>
  <si>
    <t>C028</t>
  </si>
  <si>
    <t>Malignant neoplasm of lingual tonsil</t>
  </si>
  <si>
    <t>C024</t>
  </si>
  <si>
    <t>Malignant neoplasm anterior two-thirds of tongue, part unspecified</t>
  </si>
  <si>
    <t>Malgt neoplasm ant tongue part unspec</t>
  </si>
  <si>
    <t>C023</t>
  </si>
  <si>
    <t>Malignant neoplasm ventral surface of tongue</t>
  </si>
  <si>
    <t>Malgt neoplasm ventral surface tongue</t>
  </si>
  <si>
    <t>C022</t>
  </si>
  <si>
    <t>Malignant neoplasm of border of tongue</t>
  </si>
  <si>
    <t>C021</t>
  </si>
  <si>
    <t>Malignant neoplasm dorsal surface of tongue</t>
  </si>
  <si>
    <t>Malgt neoplasm dorsal surface of tongue</t>
  </si>
  <si>
    <t>C020</t>
  </si>
  <si>
    <t>Malignant neoplasm of base of tongue</t>
  </si>
  <si>
    <t>C01</t>
  </si>
  <si>
    <t>Malignant neoplasm of lip unspecified</t>
  </si>
  <si>
    <t>C009</t>
  </si>
  <si>
    <t>Overlapping malignant lesion of lip</t>
  </si>
  <si>
    <t>C008</t>
  </si>
  <si>
    <t>Malignant neoplasm of commissure of lip</t>
  </si>
  <si>
    <t>C006</t>
  </si>
  <si>
    <t>Malignant neoplasm lip, unspecified, inner aspect</t>
  </si>
  <si>
    <t>Malgt neoplasm lip unspec inner aspect</t>
  </si>
  <si>
    <t>C005</t>
  </si>
  <si>
    <t>Malignant neoplasm lower lip, inner aspect</t>
  </si>
  <si>
    <t>Malgt neoplasm lower lip inner aspect</t>
  </si>
  <si>
    <t>C004</t>
  </si>
  <si>
    <t>Malignant neoplasm upper lip inner aspect</t>
  </si>
  <si>
    <t>Malgt neoplasm upper lip inner aspect</t>
  </si>
  <si>
    <t>C003</t>
  </si>
  <si>
    <t>Malignant neoplasm external lip unspecified</t>
  </si>
  <si>
    <t>Malignant neoplasm external lip unspec</t>
  </si>
  <si>
    <t>C002</t>
  </si>
  <si>
    <t>Malignant neoplasm of external lower lip</t>
  </si>
  <si>
    <t>C001</t>
  </si>
  <si>
    <t>Malignant neoplasm of external upper lip</t>
  </si>
  <si>
    <t>C000</t>
  </si>
  <si>
    <t>Long Description</t>
  </si>
  <si>
    <t>Short Description</t>
  </si>
  <si>
    <t>ICD10CA Code</t>
  </si>
  <si>
    <t>Eclipse Code</t>
  </si>
  <si>
    <t>Site</t>
  </si>
  <si>
    <t>ICD10CA - International Classification of Diseases – 10th revision, Canadian version</t>
  </si>
  <si>
    <t>3</t>
  </si>
  <si>
    <t>Hign density implant causing Metal Artifacts</t>
  </si>
  <si>
    <t>Implant</t>
  </si>
  <si>
    <t>Dental Fillings Artifacts</t>
  </si>
  <si>
    <t>Dental Fillings</t>
  </si>
  <si>
    <t>Metal Prosthesis or pin</t>
  </si>
  <si>
    <t>Prosthesis</t>
  </si>
  <si>
    <t>Wire on skin surface for contrast</t>
  </si>
  <si>
    <t>Wire</t>
  </si>
  <si>
    <t>Pacemaker or other CIED</t>
  </si>
  <si>
    <t>CIED</t>
  </si>
  <si>
    <t>PTV low Risk Right for optimizer c</t>
  </si>
  <si>
    <t>PTV low R c</t>
  </si>
  <si>
    <t>PTV low Risk Right for optimizer b</t>
  </si>
  <si>
    <t>PTV low R b</t>
  </si>
  <si>
    <t>PTV low Risk Right for optimizer a</t>
  </si>
  <si>
    <t>PTV low R a</t>
  </si>
  <si>
    <t>PTV low Risk Right</t>
  </si>
  <si>
    <t>PTV low R</t>
  </si>
  <si>
    <t>PTV low Risk Left for optimizer c</t>
  </si>
  <si>
    <t>PTV low L c</t>
  </si>
  <si>
    <t>PTV low Risk Left for optimizer b</t>
  </si>
  <si>
    <t>PTV low L b</t>
  </si>
  <si>
    <t>PTV low Risk Left for optimizer a</t>
  </si>
  <si>
    <t>PTV low L a</t>
  </si>
  <si>
    <t>PTV low Risk Left</t>
  </si>
  <si>
    <t>PTV low L</t>
  </si>
  <si>
    <t>PTV Intermediate Risk Right</t>
  </si>
  <si>
    <t>PTV int R</t>
  </si>
  <si>
    <t>PTV Intermediate Risk Left</t>
  </si>
  <si>
    <t>PTV int L</t>
  </si>
  <si>
    <t>PTV Intermediate Risk</t>
  </si>
  <si>
    <t>PTV int</t>
  </si>
  <si>
    <t>PTV High Risk</t>
  </si>
  <si>
    <t>PTV</t>
  </si>
  <si>
    <t>GTV Nodes</t>
  </si>
  <si>
    <t>GTVn</t>
  </si>
  <si>
    <t>GTV Primary</t>
  </si>
  <si>
    <t>GTV</t>
  </si>
  <si>
    <t>CTV Low Risk Right</t>
  </si>
  <si>
    <t>CTV low R</t>
  </si>
  <si>
    <t>CTV Low Risk Left</t>
  </si>
  <si>
    <t>CTV low L</t>
  </si>
  <si>
    <t>CTV Intermediate Risk Right</t>
  </si>
  <si>
    <t>CTV int R</t>
  </si>
  <si>
    <t>CTV Intermediate Risk Left</t>
  </si>
  <si>
    <t>CTV int L</t>
  </si>
  <si>
    <t>CTV High Risk</t>
  </si>
  <si>
    <t>CTV</t>
  </si>
  <si>
    <t>Right Level 6 Anterior triangle group lymph nodes</t>
  </si>
  <si>
    <t>Node VI R</t>
  </si>
  <si>
    <t>Left Level 6 Anterior triangle group lymph nodes</t>
  </si>
  <si>
    <t>Node VI L</t>
  </si>
  <si>
    <t>Right level 5 Posterior triangle group lymph nodes</t>
  </si>
  <si>
    <t>Node V R</t>
  </si>
  <si>
    <t>Left level 5 Posterior triangle group lymph nodes</t>
  </si>
  <si>
    <t>Node V L</t>
  </si>
  <si>
    <t>Right Level 4 Lower jugular lymph nodes</t>
  </si>
  <si>
    <t>Node IV R</t>
  </si>
  <si>
    <t>Left Level 4 Lower jugular lymph nodes</t>
  </si>
  <si>
    <t>Node IV L</t>
  </si>
  <si>
    <t>Right level 3 Middle jugular lymph nodes</t>
  </si>
  <si>
    <t>Node III R</t>
  </si>
  <si>
    <t>Left level 3 Middle jugular lymph nodes</t>
  </si>
  <si>
    <t>Node III L</t>
  </si>
  <si>
    <t>Right level 2 Upper jugular lymph nodes</t>
  </si>
  <si>
    <t>Node II R</t>
  </si>
  <si>
    <t>Left level 2 Upper jugular lymph nodes</t>
  </si>
  <si>
    <t>Node II L</t>
  </si>
  <si>
    <t>Level 1b Submandibular lymph nodes</t>
  </si>
  <si>
    <t>Node Ib</t>
  </si>
  <si>
    <t>Level 1a Submental lymph nodes</t>
  </si>
  <si>
    <t>Node Ia</t>
  </si>
  <si>
    <t>Optic Nerve PRV 5mm</t>
  </si>
  <si>
    <t>OpticNerve PRV5</t>
  </si>
  <si>
    <t>Optic Nerves PRV</t>
  </si>
  <si>
    <t>Brain Stem PRV 5mm</t>
  </si>
  <si>
    <t>BrainStem PRV5</t>
  </si>
  <si>
    <t>Brain Stem PRV</t>
  </si>
  <si>
    <t>Brain Stem and Optic Nerves PRV</t>
  </si>
  <si>
    <t>BR + op PRV</t>
  </si>
  <si>
    <t>Neural Optic PRV</t>
  </si>
  <si>
    <t>High Risk Target Volume</t>
  </si>
  <si>
    <t>HTV</t>
  </si>
  <si>
    <t>PTV low Risk Right 56Gy for optimizer c</t>
  </si>
  <si>
    <t>PTV R 56 c opt</t>
  </si>
  <si>
    <t>PTV low Risk Right 56Gy for optimizer b</t>
  </si>
  <si>
    <t>PTV R 56 b opt</t>
  </si>
  <si>
    <t>PTV low Risk Right 56Gy for optimizer a</t>
  </si>
  <si>
    <t>PTV R 56 a opt</t>
  </si>
  <si>
    <t>PTV low Risk 56Gy for DVH</t>
  </si>
  <si>
    <t>PTV 56 eval</t>
  </si>
  <si>
    <t>PTV low Risk Right 56Gy</t>
  </si>
  <si>
    <t>PTV R 56</t>
  </si>
  <si>
    <t>PTV low Risk Left 56Gy for optimizer c</t>
  </si>
  <si>
    <t>PTV L 56 c opt</t>
  </si>
  <si>
    <t>PTV low Risk Left 56Gy for optimizer b</t>
  </si>
  <si>
    <t>PTV L 56 b opt</t>
  </si>
  <si>
    <t>PTV low Risk Left 56Gy for optimizer a</t>
  </si>
  <si>
    <t>PTV L 56 a opt</t>
  </si>
  <si>
    <t>PTV low Risk Left 56Gy</t>
  </si>
  <si>
    <t>PTV L 56</t>
  </si>
  <si>
    <t>PTV Intermediate Risk 63Gy for DVH</t>
  </si>
  <si>
    <t>PTV 63 eval</t>
  </si>
  <si>
    <t/>
  </si>
  <si>
    <t>1.0</t>
  </si>
  <si>
    <t>99VMS_STRUCTCODE</t>
  </si>
  <si>
    <t>PTV_Intermediate</t>
  </si>
  <si>
    <t>PTV Intermediate Risk 63Gy for optimizer b</t>
  </si>
  <si>
    <t>PTV 63 b opt</t>
  </si>
  <si>
    <t>PTV int b</t>
  </si>
  <si>
    <t>PTV Intermediate Risk 63Gy for optimizer a</t>
  </si>
  <si>
    <t>PTV 63 a opt</t>
  </si>
  <si>
    <t>PTV int a</t>
  </si>
  <si>
    <t>PTV Intermediate Risk 63Gy</t>
  </si>
  <si>
    <t>PTV 63</t>
  </si>
  <si>
    <t>PTV High Risk 70Gy for DVH</t>
  </si>
  <si>
    <t>PTV 70 eval</t>
  </si>
  <si>
    <t>PTV High Risk 70Gy for optimizer</t>
  </si>
  <si>
    <t>PTV 70 opt</t>
  </si>
  <si>
    <t>PTV High Risk 70Gy</t>
  </si>
  <si>
    <t>PTV 70</t>
  </si>
  <si>
    <t>CTV Low Risk Right 56Gy</t>
  </si>
  <si>
    <t>CTV R 56</t>
  </si>
  <si>
    <t>CTV Low Risk Left 56Gy</t>
  </si>
  <si>
    <t>CTV L 56</t>
  </si>
  <si>
    <t>CTV Intermediate Risk Right 63Gy</t>
  </si>
  <si>
    <t>CTV R 63</t>
  </si>
  <si>
    <t>CTV Intermediate Risk Left 63Gy</t>
  </si>
  <si>
    <t>CTV L 63</t>
  </si>
  <si>
    <t>CTV High Risk 70Gy</t>
  </si>
  <si>
    <t>CTV 70</t>
  </si>
  <si>
    <t>Spinal Canal</t>
  </si>
  <si>
    <t>SpinalCanal</t>
  </si>
  <si>
    <t>Submandibular Gland Right</t>
  </si>
  <si>
    <t>Submandibular R</t>
  </si>
  <si>
    <t>Parotid Right for optimizer</t>
  </si>
  <si>
    <t>Parotid R opt</t>
  </si>
  <si>
    <t>Parotid R</t>
  </si>
  <si>
    <t>Parotid Right</t>
  </si>
  <si>
    <t>Optic Nerve Right</t>
  </si>
  <si>
    <t>OpticNerve R</t>
  </si>
  <si>
    <t>Optic Nerve R</t>
  </si>
  <si>
    <t>Lens Right</t>
  </si>
  <si>
    <t>Lens R</t>
  </si>
  <si>
    <t>Orbit Right</t>
  </si>
  <si>
    <t>Orbit R</t>
  </si>
  <si>
    <t>Cochlea Right</t>
  </si>
  <si>
    <t>Cochlea R</t>
  </si>
  <si>
    <t>Choclea R</t>
  </si>
  <si>
    <t>Optic Chiasm</t>
  </si>
  <si>
    <t>OpticChiasm</t>
  </si>
  <si>
    <t>Mandible</t>
  </si>
  <si>
    <t>Submandibular Gland Left</t>
  </si>
  <si>
    <t>Submandibular L</t>
  </si>
  <si>
    <t>Parotid Left for optimizer</t>
  </si>
  <si>
    <t>Parotid L opt</t>
  </si>
  <si>
    <t>Parotid L</t>
  </si>
  <si>
    <t>Parotid Left</t>
  </si>
  <si>
    <t>Optic Nerve Left</t>
  </si>
  <si>
    <t>OpticNerve L</t>
  </si>
  <si>
    <t>Optic Nerve L</t>
  </si>
  <si>
    <t>Lens Left</t>
  </si>
  <si>
    <t>Lens L</t>
  </si>
  <si>
    <t>lens L</t>
  </si>
  <si>
    <t>Orbit Left</t>
  </si>
  <si>
    <t>Orbit L</t>
  </si>
  <si>
    <t>orbit L</t>
  </si>
  <si>
    <t>Cochlea Left</t>
  </si>
  <si>
    <t>Cochlea L</t>
  </si>
  <si>
    <t>Cohclea L</t>
  </si>
  <si>
    <t>Larynx for optimizer</t>
  </si>
  <si>
    <t>Larynx opt</t>
  </si>
  <si>
    <t>Larynx</t>
  </si>
  <si>
    <t>Esophagus</t>
  </si>
  <si>
    <t>Brain Stem</t>
  </si>
  <si>
    <t>Br Stem</t>
  </si>
  <si>
    <t>Brain</t>
  </si>
  <si>
    <t>SpinalCanal PRV 8mm</t>
  </si>
  <si>
    <t>SpinalCanal PRV8</t>
  </si>
  <si>
    <t>Spinal Canal PRV</t>
  </si>
  <si>
    <t>SpinalCanal PRV 5mm</t>
  </si>
  <si>
    <t>SpinalCanal PRV5</t>
  </si>
  <si>
    <t>Dose Hotspot</t>
  </si>
  <si>
    <t>Dose 105[%]</t>
  </si>
  <si>
    <t>Dose</t>
  </si>
  <si>
    <t>Shoulder Avoidance Structure</t>
  </si>
  <si>
    <t>Avoid Shoulder</t>
  </si>
  <si>
    <t>Avoid</t>
  </si>
  <si>
    <t>Post Neck Avoidance Structure</t>
  </si>
  <si>
    <t>Avoid Post</t>
  </si>
  <si>
    <t>Body</t>
  </si>
  <si>
    <t>Dose Prescription Volume</t>
  </si>
  <si>
    <t>DPV</t>
  </si>
  <si>
    <t>RO Helper Structure</t>
  </si>
  <si>
    <t>Z3</t>
  </si>
  <si>
    <t>RO Helper</t>
  </si>
  <si>
    <t>Z2</t>
  </si>
  <si>
    <t>Z1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</si>
  <si>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</si>
  <si>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</si>
  <si>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</si>
  <si>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</si>
  <si>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</si>
  <si>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</si>
  <si>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</si>
  <si>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CodeSchemeVersion</t>
  </si>
  <si>
    <t>CodeScheme</t>
  </si>
  <si>
    <t>Code</t>
  </si>
  <si>
    <t>Label</t>
  </si>
  <si>
    <t>Name</t>
  </si>
  <si>
    <t>ID</t>
  </si>
  <si>
    <t>Category</t>
  </si>
  <si>
    <t>HU Values</t>
  </si>
  <si>
    <t>DVH</t>
  </si>
  <si>
    <t>Color</t>
  </si>
  <si>
    <t>Volume Code</t>
  </si>
  <si>
    <t>Structure Code</t>
  </si>
  <si>
    <t>Structure    Attributes</t>
  </si>
  <si>
    <t>Identification</t>
  </si>
  <si>
    <t>Cauda equina</t>
  </si>
  <si>
    <t>large bowel</t>
  </si>
  <si>
    <t>Sacral plexus</t>
  </si>
  <si>
    <t>Peritoneal Cavity</t>
  </si>
  <si>
    <t>BoneMarrow</t>
  </si>
  <si>
    <t>Lung - right</t>
  </si>
  <si>
    <t>Para-aortic n</t>
  </si>
  <si>
    <t>Lung - left</t>
  </si>
  <si>
    <t>Heart</t>
  </si>
  <si>
    <t>Peritoneum</t>
  </si>
  <si>
    <t>Superior Mesenteric Artery</t>
  </si>
  <si>
    <t>Presacral Area</t>
  </si>
  <si>
    <t>Pharynx</t>
  </si>
  <si>
    <t>Portal Vein</t>
  </si>
  <si>
    <t>BowelSpace</t>
  </si>
  <si>
    <t>Celiac Artery</t>
  </si>
  <si>
    <t>Temporal lobes</t>
  </si>
  <si>
    <t>Tongue</t>
  </si>
  <si>
    <t>Aorta</t>
  </si>
  <si>
    <t>iliac crest R</t>
  </si>
  <si>
    <t>Pituitary</t>
  </si>
  <si>
    <t>Submandibular gland left</t>
  </si>
  <si>
    <t>Great vessels</t>
  </si>
  <si>
    <t>PancreaticoJeju</t>
  </si>
  <si>
    <t>Iliac crest L</t>
  </si>
  <si>
    <t>Oral cavity</t>
  </si>
  <si>
    <t>Brachial plexus</t>
  </si>
  <si>
    <t>HepatoJejun</t>
  </si>
  <si>
    <t>Sacrum</t>
  </si>
  <si>
    <t>Skin</t>
  </si>
  <si>
    <t>Brachial plexus left</t>
  </si>
  <si>
    <t>Stomach</t>
  </si>
  <si>
    <t>Gastrojej</t>
  </si>
  <si>
    <t>Pubic Symphysis</t>
  </si>
  <si>
    <t>Orbit - right</t>
  </si>
  <si>
    <t>Chest Wall</t>
  </si>
  <si>
    <t>Renal hilum</t>
  </si>
  <si>
    <t>Orbit - left</t>
  </si>
  <si>
    <t>Jejunum</t>
  </si>
  <si>
    <t>Sigmoid</t>
  </si>
  <si>
    <t>Optic Nerve - Rt</t>
  </si>
  <si>
    <t>Parotid left</t>
  </si>
  <si>
    <t>Trachea</t>
  </si>
  <si>
    <t>Duodenum</t>
  </si>
  <si>
    <t>Optic Nerve - Lt</t>
  </si>
  <si>
    <t>Pulmonary Artery</t>
  </si>
  <si>
    <t>Colon</t>
  </si>
  <si>
    <t>Small Bowel</t>
  </si>
  <si>
    <t>Lens - left</t>
  </si>
  <si>
    <t>PresacralVessels</t>
  </si>
  <si>
    <t>Lens - right</t>
  </si>
  <si>
    <t>Bronchial Tree</t>
  </si>
  <si>
    <t>Kidney - right</t>
  </si>
  <si>
    <t>Urethra</t>
  </si>
  <si>
    <t>Vessels R</t>
  </si>
  <si>
    <t>Cochlea left</t>
  </si>
  <si>
    <t>Nodes SC</t>
  </si>
  <si>
    <t>Kidney - left</t>
  </si>
  <si>
    <t>Genitalia</t>
  </si>
  <si>
    <t>Vessels L</t>
  </si>
  <si>
    <t>Metal Artifacts</t>
  </si>
  <si>
    <t>Cochlea - right</t>
  </si>
  <si>
    <t>Nodes IMC</t>
  </si>
  <si>
    <t>Penile  bulb</t>
  </si>
  <si>
    <t>Femoral Hd L</t>
  </si>
  <si>
    <t>Cochlea - left</t>
  </si>
  <si>
    <t>Rt Kidney</t>
  </si>
  <si>
    <t>Nodes Axilla III</t>
  </si>
  <si>
    <t>Prostate</t>
  </si>
  <si>
    <t>Uterus</t>
  </si>
  <si>
    <t>Femoral Hd R</t>
  </si>
  <si>
    <t>Brain stem</t>
  </si>
  <si>
    <t>Lt Kidney</t>
  </si>
  <si>
    <t>Nodes Axilla II</t>
  </si>
  <si>
    <t>Seminal Ves rt</t>
  </si>
  <si>
    <t>Cervix</t>
  </si>
  <si>
    <t>Rectum</t>
  </si>
  <si>
    <t>Scar Wire</t>
  </si>
  <si>
    <t>Liver</t>
  </si>
  <si>
    <t>Nodes Axilla I</t>
  </si>
  <si>
    <t>Seminal Ves lt</t>
  </si>
  <si>
    <t>Vagina</t>
  </si>
  <si>
    <t>Bladder</t>
  </si>
  <si>
    <t>Pace Maker</t>
  </si>
  <si>
    <t>BODY</t>
  </si>
  <si>
    <t>Breast</t>
  </si>
  <si>
    <t>Template Site</t>
  </si>
  <si>
    <t>Head &amp; Neck</t>
  </si>
  <si>
    <t>Chest Esophagus</t>
  </si>
  <si>
    <t>Chest Breast</t>
  </si>
  <si>
    <t>Chest All</t>
  </si>
  <si>
    <t>Abdomen</t>
  </si>
  <si>
    <t>Pelvis Male</t>
  </si>
  <si>
    <t>Pelvis Female</t>
  </si>
  <si>
    <t>Pelvis All</t>
  </si>
  <si>
    <t>All</t>
  </si>
  <si>
    <t>Body Region</t>
  </si>
  <si>
    <t>Bone</t>
  </si>
  <si>
    <t>Air</t>
  </si>
  <si>
    <t>CTVn R</t>
  </si>
  <si>
    <t>CTVn L</t>
  </si>
  <si>
    <t>CTVn</t>
  </si>
  <si>
    <t>Control</t>
  </si>
  <si>
    <t>Node VI</t>
  </si>
  <si>
    <t>Node V</t>
  </si>
  <si>
    <t>Node IV</t>
  </si>
  <si>
    <t>Node III</t>
  </si>
  <si>
    <t>Node IIb</t>
  </si>
  <si>
    <t>Node IIa</t>
  </si>
  <si>
    <t>Temporal Lobe</t>
  </si>
  <si>
    <t>Ring</t>
  </si>
  <si>
    <t>Ribs</t>
  </si>
  <si>
    <t>Presacral space</t>
  </si>
  <si>
    <t>PenileBulb</t>
  </si>
  <si>
    <t>Oral Cavity</t>
  </si>
  <si>
    <t>Optic Nerve B</t>
  </si>
  <si>
    <t>Normal Tissue</t>
  </si>
  <si>
    <t>Node Sacral</t>
  </si>
  <si>
    <t>Lung R</t>
  </si>
  <si>
    <t>Lung L</t>
  </si>
  <si>
    <t>Lung B</t>
  </si>
  <si>
    <t>Lips</t>
  </si>
  <si>
    <t>Kidney R</t>
  </si>
  <si>
    <t>Kidney L</t>
  </si>
  <si>
    <t>Femoral Neck R</t>
  </si>
  <si>
    <t>Femoral Neck L</t>
  </si>
  <si>
    <t>Femoral Head R</t>
  </si>
  <si>
    <t>Femoral Head L</t>
  </si>
  <si>
    <t>Femoral Head B</t>
  </si>
  <si>
    <t>BrStem+Cord PRV</t>
  </si>
  <si>
    <t>BrStem+Cord</t>
  </si>
  <si>
    <t>Bowel Small</t>
  </si>
  <si>
    <t>Bowel Sigmoid</t>
  </si>
  <si>
    <t>Bowel</t>
  </si>
  <si>
    <t>Bone Marrow</t>
  </si>
  <si>
    <t>Bolus</t>
  </si>
  <si>
    <t>Avoid b</t>
  </si>
  <si>
    <t>Avoid a</t>
  </si>
  <si>
    <t>PTVn</t>
  </si>
  <si>
    <t>PTV low</t>
  </si>
  <si>
    <t>PTV int c</t>
  </si>
  <si>
    <t>PTV high</t>
  </si>
  <si>
    <t>TMV</t>
  </si>
  <si>
    <t>Node IntIliac R</t>
  </si>
  <si>
    <t>Node IntIliac L</t>
  </si>
  <si>
    <t>Node Aortic</t>
  </si>
  <si>
    <t>ITV</t>
  </si>
  <si>
    <t>CTV int</t>
  </si>
  <si>
    <t>CTV high</t>
  </si>
  <si>
    <t>Dictionary Label</t>
  </si>
  <si>
    <t>Structure Reference</t>
  </si>
  <si>
    <t>Structures in Use</t>
  </si>
  <si>
    <t>Disease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</si>
</sst>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rgb="FF000000"/>
      </top>
      <bottom style="thin">
        <color theme="8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vertical="center"/>
    </xf>
    <xf numFmtId="49" fontId="0" fillId="0" borderId="0" xfId="0" applyNumberFormat="1"/>
    <xf numFmtId="49" fontId="0" fillId="2" borderId="1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2" xfId="0" applyFont="1" applyFill="1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Font="1" applyAlignment="1"/>
    <xf numFmtId="0" fontId="0" fillId="0" borderId="0" xfId="0" applyFont="1"/>
    <xf numFmtId="0" fontId="0" fillId="0" borderId="0" xfId="0" applyBorder="1"/>
    <xf numFmtId="49" fontId="0" fillId="0" borderId="0" xfId="0" applyNumberFormat="1" applyBorder="1"/>
    <xf numFmtId="49" fontId="0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/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49" fontId="0" fillId="0" borderId="0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0" fontId="1" fillId="4" borderId="4" xfId="0" applyNumberFormat="1" applyFont="1" applyFill="1" applyBorder="1"/>
    <xf numFmtId="0" fontId="1" fillId="4" borderId="4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5" xfId="0" applyFont="1" applyBorder="1" applyAlignment="1"/>
    <xf numFmtId="0" fontId="0" fillId="0" borderId="5" xfId="0" applyFont="1" applyFill="1" applyBorder="1" applyAlignment="1"/>
    <xf numFmtId="0" fontId="0" fillId="0" borderId="6" xfId="0" applyFont="1" applyFill="1" applyBorder="1" applyAlignment="1"/>
    <xf numFmtId="0" fontId="0" fillId="0" borderId="6" xfId="0" applyFont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49" fontId="0" fillId="0" borderId="0" xfId="0" applyNumberFormat="1" applyFont="1" applyFill="1" applyBorder="1" applyAlignment="1"/>
    <xf numFmtId="0" fontId="0" fillId="5" borderId="0" xfId="0" applyFont="1" applyFill="1" applyBorder="1" applyAlignment="1">
      <alignment horizontal="left"/>
    </xf>
    <xf numFmtId="0" fontId="0" fillId="5" borderId="0" xfId="0" applyFont="1" applyFill="1" applyBorder="1" applyAlignment="1"/>
    <xf numFmtId="0" fontId="0" fillId="5" borderId="0" xfId="0" applyFont="1" applyFill="1" applyAlignment="1"/>
    <xf numFmtId="49" fontId="1" fillId="5" borderId="0" xfId="0" applyNumberFormat="1" applyFont="1" applyFill="1" applyBorder="1" applyAlignment="1">
      <alignment horizontal="left"/>
    </xf>
    <xf numFmtId="49" fontId="0" fillId="5" borderId="0" xfId="0" applyNumberFormat="1" applyFont="1" applyFill="1" applyBorder="1" applyAlignment="1">
      <alignment horizontal="left"/>
    </xf>
    <xf numFmtId="0" fontId="0" fillId="5" borderId="9" xfId="0" applyFont="1" applyFill="1" applyBorder="1" applyAlignment="1"/>
    <xf numFmtId="0" fontId="4" fillId="6" borderId="0" xfId="0" applyFont="1" applyFill="1" applyBorder="1"/>
    <xf numFmtId="0" fontId="4" fillId="6" borderId="0" xfId="0" applyFont="1" applyFill="1" applyBorder="1" applyAlignment="1">
      <alignment horizontal="left"/>
    </xf>
    <xf numFmtId="0" fontId="4" fillId="6" borderId="10" xfId="0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2" fillId="0" borderId="0" xfId="0" applyFont="1" applyAlignment="1"/>
    <xf numFmtId="0" fontId="1" fillId="7" borderId="11" xfId="0" applyFont="1" applyFill="1" applyBorder="1"/>
    <xf numFmtId="0" fontId="0" fillId="0" borderId="12" xfId="0" applyFont="1" applyBorder="1"/>
  </cellXfs>
  <cellStyles count="1">
    <cellStyle name="Normal" xfId="0" builtinId="0"/>
  </cellStyles>
  <dxfs count="49"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border outline="0">
        <bottom style="thin">
          <color theme="8"/>
        </bottom>
      </border>
    </dxf>
    <dxf>
      <border outline="0">
        <top style="medium">
          <color rgb="FF000000"/>
        </top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border outline="0"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7030A0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Categories"/>
      <sheetName val="Structure Dictionary Assignment"/>
      <sheetName val="Volume Types"/>
      <sheetName val="Structure colors"/>
      <sheetName val="CT Searching"/>
      <sheetName val="DVH Lines"/>
      <sheetName val="Volume Type Definitions"/>
      <sheetName val="Color Chart"/>
      <sheetName val="Non-Organ Dictionary items"/>
      <sheetName val="F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id="7" name="HeadAndNeck70in35" displayName="HeadAndNeck70in35" ref="A11:C70" totalsRowShown="0">
  <autoFilter ref="A11:C70"/>
  <tableColumns count="3">
    <tableColumn id="1" name="ID" dataDxfId="16"/>
    <tableColumn id="2" name="Name" dataDxfId="15"/>
    <tableColumn id="3" name="Structure" dataDxfId="1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E11:H70" totalsRowShown="0" dataDxfId="9" headerRowBorderDxfId="10" tableBorderDxfId="11">
  <autoFilter ref="E11:H70"/>
  <tableColumns count="4">
    <tableColumn id="1" name="Category" dataDxfId="8">
      <calculatedColumnFormula>VLOOKUP(HeadAndNeck70in35[[#This Row],[Structure]],[1]!Categories[#All],2,FALSE)</calculatedColumnFormula>
    </tableColumn>
    <tableColumn id="2" name="Dictionary Label" dataDxfId="7">
      <calculatedColumnFormula>VLOOKUP(HeadAndNeck70in35[[#This Row],[Structure]],[1]!Dictionary[#All],3,FALSE)</calculatedColumnFormula>
    </tableColumn>
    <tableColumn id="3" name="VolumeType" dataDxfId="6">
      <calculatedColumnFormula>VLOOKUP(HeadAndNeck70in35[[#This Row],[Structure]],[1]!VolumeType[#All],3,FALSE)</calculatedColumnFormula>
    </tableColumn>
    <tableColumn id="4" name="ColorAndStyle" dataDxfId="5">
      <calculatedColumnFormula>VLOOKUP(HeadAndNeck70in35[[#This Row],[Structure]],[1]!Colors[#All],3,FALSE)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11" displayName="Table11" ref="A3:S98" totalsRowShown="0">
  <autoFilter ref="A3:S98">
    <filterColumn colId="3">
      <filters>
        <filter val="H&amp;N 70/35"/>
      </filters>
    </filterColumn>
  </autoFilter>
  <tableColumns count="19">
    <tableColumn id="1" name="Structure" dataDxfId="48"/>
    <tableColumn id="2" name="Category" dataDxfId="47">
      <calculatedColumnFormula>VLOOKUP(A4,[1]!VolumeType[#All],2,FALSE)</calculatedColumnFormula>
    </tableColumn>
    <tableColumn id="3" name="Site"/>
    <tableColumn id="4" name="Template" dataDxfId="46"/>
    <tableColumn id="5" name="ID" dataDxfId="45"/>
    <tableColumn id="6" name="Name" dataDxfId="44"/>
    <tableColumn id="7" name="Label" dataDxfId="43">
      <calculatedColumnFormula>VLOOKUP(Table11[[#This Row],[Structure]],[1]!Dictionary[#All],3,FALSE)</calculatedColumnFormula>
    </tableColumn>
    <tableColumn id="8" name="Code" dataDxfId="42">
      <calculatedColumnFormula>VLOOKUP(Table11[[#This Row],[Structure]],[1]!Dictionary[#All],4,FALSE)</calculatedColumnFormula>
    </tableColumn>
    <tableColumn id="9" name="CodeScheme" dataDxfId="41">
      <calculatedColumnFormula>VLOOKUP(Table11[[#This Row],[Structure]],[1]!Dictionary[#All],5,FALSE)</calculatedColumnFormula>
    </tableColumn>
    <tableColumn id="10" name="CodeSchemeVersion" dataDxfId="40">
      <calculatedColumnFormula>VLOOKUP(Table11[[#This Row],[Structure]],[1]!Dictionary[#All],6,FALSE)</calculatedColumnFormula>
    </tableColumn>
    <tableColumn id="11" name="VolumeType" dataDxfId="39">
      <calculatedColumnFormula>VLOOKUP(A4,[1]!VolumeType[#All],3,FALSE)</calculatedColumnFormula>
    </tableColumn>
    <tableColumn id="12" name="VolumeCode" dataDxfId="38"/>
    <tableColumn id="13" name="VolumeCodeTable" dataDxfId="37"/>
    <tableColumn id="14" name="ColorAndStyle" dataDxfId="36">
      <calculatedColumnFormula>VLOOKUP(A4,[1]!Colors[#All],3,FALSE)</calculatedColumnFormula>
    </tableColumn>
    <tableColumn id="15" name="DVHLineColor" dataDxfId="35"/>
    <tableColumn id="16" name="DVHLineStyle" dataDxfId="34"/>
    <tableColumn id="17" name="DVHLineWidth"/>
    <tableColumn id="18" name="SearchCTLow">
      <calculatedColumnFormula>IF(VLOOKUP(A4,[1]!VolumeType[#All],4,FALSE)=0,"",VLOOKUP(A4,[1]!VolumeType[#All],4,FALSE))</calculatedColumnFormula>
    </tableColumn>
    <tableColumn id="19" name="SearchCTHigh">
      <calculatedColumnFormula>IF(VLOOKUP(A4,[1]!VolumeType[#All],5,FALSE)=0,"",VLOOKUP(A4,[1]!VolumeType[#All],5,FALSE))</calculatedColumnFormula>
    </tableColumn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B6" totalsRowShown="0">
  <autoFilter ref="A1:B6"/>
  <tableColumns count="2">
    <tableColumn id="1" name="Template" dataDxfId="33"/>
    <tableColumn id="3" name="Treatment Site" dataDxfId="3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Disease" displayName="Disease" ref="A2:C3" totalsRowShown="0">
  <autoFilter ref="A2:C3"/>
  <tableColumns count="3">
    <tableColumn id="1" name="Structure" dataDxfId="4"/>
    <tableColumn id="2" name="VolumeCode" dataDxfId="3">
      <calculatedColumnFormula>VLOOKUP("Head and Neck",ICD_Codes[#All],2,FALSE)</calculatedColumnFormula>
    </tableColumn>
    <tableColumn id="3" name="VolumeCodeTable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4" name="Structures_in_use" displayName="Structures_in_use" ref="A2:A127" totalsRowShown="0" headerRowDxfId="27" tableBorderDxfId="26">
  <tableColumns count="1">
    <tableColumn id="1" name="Structure" dataDxfId="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le613" displayName="Table613" ref="C2:G127" totalsRowShown="0" headerRowDxfId="24" dataDxfId="23" tableBorderDxfId="22">
  <tableColumns count="5">
    <tableColumn id="5" name="Category" dataDxfId="21">
      <calculatedColumnFormula>VLOOKUP(Structures_in_use[[#This Row],[Structure]],[1]!Categories[#All],2,FALSE)</calculatedColumnFormula>
    </tableColumn>
    <tableColumn id="1" name="Dictionary Label" dataDxfId="20">
      <calculatedColumnFormula>VLOOKUP('Structures in use'!$A3,[1]!Dictionary[#All],3,FALSE)</calculatedColumnFormula>
    </tableColumn>
    <tableColumn id="2" name="VolumeType" dataDxfId="19">
      <calculatedColumnFormula>VLOOKUP(Structures_in_use[[#This Row],[Structure]],[1]!VolumeType[#All],3,FALSE)</calculatedColumnFormula>
    </tableColumn>
    <tableColumn id="3" name="ColorAndStyle" dataDxfId="18">
      <calculatedColumnFormula>VLOOKUP('Structures in use'!$A3,[1]!Colors[#All],3,FALSE)</calculatedColumnFormula>
    </tableColumn>
    <tableColumn id="4" name="SearchCTLow" dataDxfId="17">
      <calculatedColumnFormula>VLOOKUP('Structures in use'!$A3,[1]!Table3[#All],2,FALSE)</calculatedColumnFormula>
    </tableColumn>
  </tableColumns>
  <tableStyleInfo name="TableStyleLight6" showFirstColumn="0" showLastColumn="0" showRowStripes="1" showColumnStripes="0"/>
</table>
</file>

<file path=xl/tables/table8.xml><?xml version="1.0" encoding="utf-8"?>
<table xmlns="http://schemas.openxmlformats.org/spreadsheetml/2006/main" id="2" name="ICD_Codes" displayName="ICD_Codes" ref="A2:E515" totalsRowShown="0" headerRowDxfId="31" headerRowBorderDxfId="30" tableBorderDxfId="29">
  <tableColumns count="5">
    <tableColumn id="4" name="Site"/>
    <tableColumn id="5" name="Eclipse Code" dataDxfId="28">
      <calculatedColumnFormula>CONCATENATE(LEFT(ICD_Codes[[#This Row],[ICD10CA Code]],3),".",RIGHT(ICD_Codes[[#This Row],[ICD10CA Code]],1))</calculatedColumnFormula>
    </tableColumn>
    <tableColumn id="1" name="ICD10CA Code"/>
    <tableColumn id="2" name="Short Description"/>
    <tableColumn id="3" name="Long Description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F26" sqref="F26"/>
    </sheetView>
  </sheetViews>
  <sheetFormatPr defaultRowHeight="15" x14ac:dyDescent="0.25"/>
  <cols>
    <col min="1" max="1" width="19.140625" customWidth="1"/>
    <col min="2" max="2" width="39.85546875" customWidth="1"/>
    <col min="3" max="3" width="16.5703125" customWidth="1"/>
    <col min="4" max="4" width="14.85546875" customWidth="1"/>
    <col min="5" max="5" width="11" customWidth="1"/>
    <col min="6" max="6" width="46.5703125" customWidth="1"/>
    <col min="7" max="7" width="16.7109375" customWidth="1"/>
    <col min="8" max="8" width="18.28515625" customWidth="1"/>
  </cols>
  <sheetData>
    <row r="1" spans="1:8" x14ac:dyDescent="0.25">
      <c r="A1" s="60" t="s">
        <v>20</v>
      </c>
      <c r="B1" s="61" t="s">
        <v>13</v>
      </c>
    </row>
    <row r="2" spans="1:8" x14ac:dyDescent="0.25">
      <c r="A2" s="60" t="s">
        <v>19</v>
      </c>
      <c r="B2" s="61" t="s">
        <v>5</v>
      </c>
    </row>
    <row r="3" spans="1:8" x14ac:dyDescent="0.25">
      <c r="A3" s="60" t="s">
        <v>18</v>
      </c>
      <c r="B3" s="61" t="str">
        <f>VLOOKUP(B1,Table1[#All],2,FALSE)</f>
        <v>.Head and Neck</v>
      </c>
    </row>
    <row r="4" spans="1:8" x14ac:dyDescent="0.25">
      <c r="A4" s="60" t="s">
        <v>17</v>
      </c>
      <c r="B4" s="61"/>
    </row>
    <row r="5" spans="1:8" x14ac:dyDescent="0.25">
      <c r="A5" s="60" t="s">
        <v>16</v>
      </c>
      <c r="B5" s="61" t="s">
        <v>12</v>
      </c>
    </row>
    <row r="6" spans="1:8" x14ac:dyDescent="0.25">
      <c r="A6" s="60" t="s">
        <v>15</v>
      </c>
      <c r="B6" s="61" t="s">
        <v>2</v>
      </c>
    </row>
    <row r="7" spans="1:8" x14ac:dyDescent="0.25">
      <c r="A7" s="60" t="s">
        <v>14</v>
      </c>
      <c r="B7" s="61" t="s">
        <v>1</v>
      </c>
    </row>
    <row r="8" spans="1:8" x14ac:dyDescent="0.25">
      <c r="A8" s="60" t="s">
        <v>25</v>
      </c>
      <c r="B8" s="61" t="str">
        <f>VLOOKUP(B1,Disease[#All],2,FALSE)</f>
        <v>C76.0</v>
      </c>
    </row>
    <row r="9" spans="1:8" x14ac:dyDescent="0.25">
      <c r="A9" s="60" t="s">
        <v>24</v>
      </c>
      <c r="B9" s="61" t="str">
        <f>VLOOKUP(B1,Disease[#All],3,FALSE)</f>
        <v>ICD-10</v>
      </c>
    </row>
    <row r="10" spans="1:8" x14ac:dyDescent="0.25">
      <c r="A10" s="2"/>
    </row>
    <row r="11" spans="1:8" x14ac:dyDescent="0.25">
      <c r="A11" t="s">
        <v>1549</v>
      </c>
      <c r="B11" s="10" t="s">
        <v>1548</v>
      </c>
      <c r="C11" t="s">
        <v>5</v>
      </c>
      <c r="E11" t="s">
        <v>1550</v>
      </c>
      <c r="F11" t="s">
        <v>1707</v>
      </c>
      <c r="G11" t="s">
        <v>1543</v>
      </c>
      <c r="H11" t="s">
        <v>1542</v>
      </c>
    </row>
    <row r="12" spans="1:8" x14ac:dyDescent="0.25">
      <c r="A12" s="29" t="s">
        <v>1536</v>
      </c>
      <c r="B12" s="29" t="s">
        <v>1532</v>
      </c>
      <c r="C12" s="23" t="s">
        <v>1534</v>
      </c>
      <c r="E12" t="str">
        <f>VLOOKUP(HeadAndNeck70in35[[#This Row],[Structure]],[1]!Categories[#All],2,FALSE)</f>
        <v>Artifact</v>
      </c>
      <c r="F12" t="str">
        <f>VLOOKUP(HeadAndNeck70in35[[#This Row],[Structure]],[1]!Dictionary[#All],3,FALSE)</f>
        <v>Artifact</v>
      </c>
      <c r="G12" t="str">
        <f>VLOOKUP(HeadAndNeck70in35[[#This Row],[Structure]],[1]!VolumeType[#All],3,FALSE)</f>
        <v>None</v>
      </c>
      <c r="H12" t="str">
        <f>VLOOKUP(HeadAndNeck70in35[[#This Row],[Structure]],[1]!Colors[#All],3,FALSE)</f>
        <v>0 RO Helper</v>
      </c>
    </row>
    <row r="13" spans="1:8" x14ac:dyDescent="0.25">
      <c r="A13" s="29" t="s">
        <v>1535</v>
      </c>
      <c r="B13" s="29" t="s">
        <v>1532</v>
      </c>
      <c r="C13" s="23" t="s">
        <v>1534</v>
      </c>
      <c r="E13" t="str">
        <f>VLOOKUP(HeadAndNeck70in35[[#This Row],[Structure]],[1]!Categories[#All],2,FALSE)</f>
        <v>Artifact</v>
      </c>
      <c r="F13" t="str">
        <f>VLOOKUP(HeadAndNeck70in35[[#This Row],[Structure]],[1]!Dictionary[#All],3,FALSE)</f>
        <v>Artifact</v>
      </c>
      <c r="G13" t="str">
        <f>VLOOKUP(HeadAndNeck70in35[[#This Row],[Structure]],[1]!VolumeType[#All],3,FALSE)</f>
        <v>None</v>
      </c>
      <c r="H13" t="str">
        <f>VLOOKUP(HeadAndNeck70in35[[#This Row],[Structure]],[1]!Colors[#All],3,FALSE)</f>
        <v>0 RO Helper</v>
      </c>
    </row>
    <row r="14" spans="1:8" x14ac:dyDescent="0.25">
      <c r="A14" s="29" t="s">
        <v>1533</v>
      </c>
      <c r="B14" s="29" t="s">
        <v>1532</v>
      </c>
      <c r="C14" s="23" t="s">
        <v>1534</v>
      </c>
      <c r="E14" t="str">
        <f>VLOOKUP(HeadAndNeck70in35[[#This Row],[Structure]],[1]!Categories[#All],2,FALSE)</f>
        <v>Artifact</v>
      </c>
      <c r="F14" t="str">
        <f>VLOOKUP(HeadAndNeck70in35[[#This Row],[Structure]],[1]!Dictionary[#All],3,FALSE)</f>
        <v>Artifact</v>
      </c>
      <c r="G14" t="str">
        <f>VLOOKUP(HeadAndNeck70in35[[#This Row],[Structure]],[1]!VolumeType[#All],3,FALSE)</f>
        <v>None</v>
      </c>
      <c r="H14" t="str">
        <f>VLOOKUP(HeadAndNeck70in35[[#This Row],[Structure]],[1]!Colors[#All],3,FALSE)</f>
        <v>0 RO Helper</v>
      </c>
    </row>
    <row r="15" spans="1:8" x14ac:dyDescent="0.25">
      <c r="A15" s="26" t="s">
        <v>1531</v>
      </c>
      <c r="B15" s="31" t="s">
        <v>1530</v>
      </c>
      <c r="C15" s="23" t="s">
        <v>1531</v>
      </c>
      <c r="E15" t="str">
        <f>VLOOKUP(HeadAndNeck70in35[[#This Row],[Structure]],[1]!Categories[#All],2,FALSE)</f>
        <v>Special</v>
      </c>
      <c r="F15" t="str">
        <f>VLOOKUP(HeadAndNeck70in35[[#This Row],[Structure]],[1]!Dictionary[#All],3,FALSE)</f>
        <v>Treated Volume</v>
      </c>
      <c r="G15" t="str">
        <f>VLOOKUP(HeadAndNeck70in35[[#This Row],[Structure]],[1]!VolumeType[#All],3,FALSE)</f>
        <v>Treated Volume</v>
      </c>
      <c r="H15" t="str">
        <f>VLOOKUP(HeadAndNeck70in35[[#This Row],[Structure]],[1]!Colors[#All],3,FALSE)</f>
        <v>0 DPV</v>
      </c>
    </row>
    <row r="16" spans="1:8" x14ac:dyDescent="0.25">
      <c r="A16" s="26" t="s">
        <v>1529</v>
      </c>
      <c r="B16" s="31" t="s">
        <v>1529</v>
      </c>
      <c r="C16" s="26" t="s">
        <v>1529</v>
      </c>
      <c r="E16" t="str">
        <f>VLOOKUP(HeadAndNeck70in35[[#This Row],[Structure]],[1]!Categories[#All],2,FALSE)</f>
        <v>Special</v>
      </c>
      <c r="F16" t="str">
        <f>VLOOKUP(HeadAndNeck70in35[[#This Row],[Structure]],[1]!Dictionary[#All],3,FALSE)</f>
        <v>Body</v>
      </c>
      <c r="G16" t="str">
        <f>VLOOKUP(HeadAndNeck70in35[[#This Row],[Structure]],[1]!VolumeType[#All],3,FALSE)</f>
        <v>BODY</v>
      </c>
      <c r="H16" t="str">
        <f>VLOOKUP(HeadAndNeck70in35[[#This Row],[Structure]],[1]!Colors[#All],3,FALSE)</f>
        <v>0 Body</v>
      </c>
    </row>
    <row r="17" spans="1:8" x14ac:dyDescent="0.25">
      <c r="A17" s="29" t="s">
        <v>1528</v>
      </c>
      <c r="B17" s="31" t="s">
        <v>1527</v>
      </c>
      <c r="C17" s="32" t="s">
        <v>1526</v>
      </c>
      <c r="E17" t="str">
        <f>VLOOKUP(HeadAndNeck70in35[[#This Row],[Structure]],[1]!Categories[#All],2,FALSE)</f>
        <v>Control</v>
      </c>
      <c r="F17" t="str">
        <f>VLOOKUP(HeadAndNeck70in35[[#This Row],[Structure]],[1]!Dictionary[#All],3,FALSE)</f>
        <v>Control Region</v>
      </c>
      <c r="G17" t="str">
        <f>VLOOKUP(HeadAndNeck70in35[[#This Row],[Structure]],[1]!VolumeType[#All],3,FALSE)</f>
        <v>Control</v>
      </c>
      <c r="H17" t="str">
        <f>VLOOKUP(HeadAndNeck70in35[[#This Row],[Structure]],[1]!Colors[#All],3,FALSE)</f>
        <v>0 Control</v>
      </c>
    </row>
    <row r="18" spans="1:8" x14ac:dyDescent="0.25">
      <c r="A18" s="29" t="s">
        <v>1525</v>
      </c>
      <c r="B18" s="25" t="s">
        <v>1524</v>
      </c>
      <c r="C18" s="32" t="s">
        <v>1526</v>
      </c>
      <c r="E18" t="str">
        <f>VLOOKUP(HeadAndNeck70in35[[#This Row],[Structure]],[1]!Categories[#All],2,FALSE)</f>
        <v>Control</v>
      </c>
      <c r="F18" t="str">
        <f>VLOOKUP(HeadAndNeck70in35[[#This Row],[Structure]],[1]!Dictionary[#All],3,FALSE)</f>
        <v>Control Region</v>
      </c>
      <c r="G18" t="str">
        <f>VLOOKUP(HeadAndNeck70in35[[#This Row],[Structure]],[1]!VolumeType[#All],3,FALSE)</f>
        <v>Control</v>
      </c>
      <c r="H18" t="str">
        <f>VLOOKUP(HeadAndNeck70in35[[#This Row],[Structure]],[1]!Colors[#All],3,FALSE)</f>
        <v>0 Control</v>
      </c>
    </row>
    <row r="19" spans="1:8" x14ac:dyDescent="0.25">
      <c r="A19" s="26" t="s">
        <v>1522</v>
      </c>
      <c r="B19" s="25" t="s">
        <v>1521</v>
      </c>
      <c r="C19" s="32" t="s">
        <v>1523</v>
      </c>
      <c r="E19" t="str">
        <f>VLOOKUP(HeadAndNeck70in35[[#This Row],[Structure]],[1]!Categories[#All],2,FALSE)</f>
        <v>Control</v>
      </c>
      <c r="F19" t="str">
        <f>VLOOKUP(HeadAndNeck70in35[[#This Row],[Structure]],[1]!Dictionary[#All],3,FALSE)</f>
        <v>Dose</v>
      </c>
      <c r="G19" t="str">
        <f>VLOOKUP(HeadAndNeck70in35[[#This Row],[Structure]],[1]!VolumeType[#All],3,FALSE)</f>
        <v>Dose Region</v>
      </c>
      <c r="H19" t="str">
        <f>VLOOKUP(HeadAndNeck70in35[[#This Row],[Structure]],[1]!Colors[#All],3,FALSE)</f>
        <v>0 Dose</v>
      </c>
    </row>
    <row r="20" spans="1:8" x14ac:dyDescent="0.25">
      <c r="A20" s="29" t="s">
        <v>1520</v>
      </c>
      <c r="B20" s="29" t="s">
        <v>1519</v>
      </c>
      <c r="C20" s="29" t="s">
        <v>1518</v>
      </c>
      <c r="E20" t="str">
        <f>VLOOKUP(HeadAndNeck70in35[[#This Row],[Structure]],[1]!Categories[#All],2,FALSE)</f>
        <v>Control</v>
      </c>
      <c r="F20" t="str">
        <f>VLOOKUP(HeadAndNeck70in35[[#This Row],[Structure]],[1]!Dictionary[#All],3,FALSE)</f>
        <v>PRV</v>
      </c>
      <c r="G20" t="str">
        <f>VLOOKUP(HeadAndNeck70in35[[#This Row],[Structure]],[1]!VolumeType[#All],3,FALSE)</f>
        <v>Avoidance</v>
      </c>
      <c r="H20" t="str">
        <f>VLOOKUP(HeadAndNeck70in35[[#This Row],[Structure]],[1]!Colors[#All],3,FALSE)</f>
        <v>0SpinalCanal PRV</v>
      </c>
    </row>
    <row r="21" spans="1:8" x14ac:dyDescent="0.25">
      <c r="A21" s="29" t="s">
        <v>1517</v>
      </c>
      <c r="B21" s="29" t="s">
        <v>1516</v>
      </c>
      <c r="C21" s="29" t="s">
        <v>1518</v>
      </c>
      <c r="E21" t="str">
        <f>VLOOKUP(HeadAndNeck70in35[[#This Row],[Structure]],[1]!Categories[#All],2,FALSE)</f>
        <v>Control</v>
      </c>
      <c r="F21" t="str">
        <f>VLOOKUP(HeadAndNeck70in35[[#This Row],[Structure]],[1]!Dictionary[#All],3,FALSE)</f>
        <v>PRV</v>
      </c>
      <c r="G21" t="str">
        <f>VLOOKUP(HeadAndNeck70in35[[#This Row],[Structure]],[1]!VolumeType[#All],3,FALSE)</f>
        <v>Avoidance</v>
      </c>
      <c r="H21" t="str">
        <f>VLOOKUP(HeadAndNeck70in35[[#This Row],[Structure]],[1]!Colors[#All],3,FALSE)</f>
        <v>0SpinalCanal PRV</v>
      </c>
    </row>
    <row r="22" spans="1:8" x14ac:dyDescent="0.25">
      <c r="A22" s="26" t="s">
        <v>1515</v>
      </c>
      <c r="B22" s="29" t="s">
        <v>1515</v>
      </c>
      <c r="C22" s="23" t="s">
        <v>1515</v>
      </c>
      <c r="E22" t="str">
        <f>VLOOKUP(HeadAndNeck70in35[[#This Row],[Structure]],[1]!Categories[#All],2,FALSE)</f>
        <v>Organ</v>
      </c>
      <c r="F22" t="str">
        <f>VLOOKUP(HeadAndNeck70in35[[#This Row],[Structure]],[1]!Dictionary[#All],3,FALSE)</f>
        <v>Brain</v>
      </c>
      <c r="G22" t="str">
        <f>VLOOKUP(HeadAndNeck70in35[[#This Row],[Structure]],[1]!VolumeType[#All],3,FALSE)</f>
        <v>Organ</v>
      </c>
      <c r="H22" t="str">
        <f>VLOOKUP(HeadAndNeck70in35[[#This Row],[Structure]],[1]!Colors[#All],3,FALSE)</f>
        <v>0 Brain</v>
      </c>
    </row>
    <row r="23" spans="1:8" x14ac:dyDescent="0.25">
      <c r="A23" s="23" t="s">
        <v>1514</v>
      </c>
      <c r="B23" s="31" t="s">
        <v>1513</v>
      </c>
      <c r="C23" s="23" t="s">
        <v>1513</v>
      </c>
      <c r="E23" t="str">
        <f>VLOOKUP(HeadAndNeck70in35[[#This Row],[Structure]],[1]!Categories[#All],2,FALSE)</f>
        <v>Organ</v>
      </c>
      <c r="F23" t="str">
        <f>VLOOKUP(HeadAndNeck70in35[[#This Row],[Structure]],[1]!Dictionary[#All],3,FALSE)</f>
        <v>Brainstem</v>
      </c>
      <c r="G23" t="str">
        <f>VLOOKUP(HeadAndNeck70in35[[#This Row],[Structure]],[1]!VolumeType[#All],3,FALSE)</f>
        <v>Organ</v>
      </c>
      <c r="H23" t="str">
        <f>VLOOKUP(HeadAndNeck70in35[[#This Row],[Structure]],[1]!Colors[#All],3,FALSE)</f>
        <v>0 Brain Stem</v>
      </c>
    </row>
    <row r="24" spans="1:8" x14ac:dyDescent="0.25">
      <c r="A24" s="26" t="s">
        <v>1512</v>
      </c>
      <c r="B24" s="29" t="s">
        <v>1512</v>
      </c>
      <c r="C24" s="23" t="s">
        <v>1512</v>
      </c>
      <c r="E24" t="str">
        <f>VLOOKUP(HeadAndNeck70in35[[#This Row],[Structure]],[1]!Categories[#All],2,FALSE)</f>
        <v>Organ</v>
      </c>
      <c r="F24" t="str">
        <f>VLOOKUP(HeadAndNeck70in35[[#This Row],[Structure]],[1]!Dictionary[#All],3,FALSE)</f>
        <v>Esophagus</v>
      </c>
      <c r="G24" t="str">
        <f>VLOOKUP(HeadAndNeck70in35[[#This Row],[Structure]],[1]!VolumeType[#All],3,FALSE)</f>
        <v>Organ</v>
      </c>
      <c r="H24" t="str">
        <f>VLOOKUP(HeadAndNeck70in35[[#This Row],[Structure]],[1]!Colors[#All],3,FALSE)</f>
        <v>0 Esophagus</v>
      </c>
    </row>
    <row r="25" spans="1:8" x14ac:dyDescent="0.25">
      <c r="A25" s="26" t="s">
        <v>1511</v>
      </c>
      <c r="B25" s="29" t="s">
        <v>1511</v>
      </c>
      <c r="C25" s="23" t="s">
        <v>1511</v>
      </c>
      <c r="E25" t="str">
        <f>VLOOKUP(HeadAndNeck70in35[[#This Row],[Structure]],[1]!Categories[#All],2,FALSE)</f>
        <v>Organ</v>
      </c>
      <c r="F25" t="str">
        <f>VLOOKUP(HeadAndNeck70in35[[#This Row],[Structure]],[1]!Dictionary[#All],3,FALSE)</f>
        <v>Larynx</v>
      </c>
      <c r="G25" t="str">
        <f>VLOOKUP(HeadAndNeck70in35[[#This Row],[Structure]],[1]!VolumeType[#All],3,FALSE)</f>
        <v>Organ</v>
      </c>
      <c r="H25" t="str">
        <f>VLOOKUP(HeadAndNeck70in35[[#This Row],[Structure]],[1]!Colors[#All],3,FALSE)</f>
        <v>0 Larynx</v>
      </c>
    </row>
    <row r="26" spans="1:8" x14ac:dyDescent="0.25">
      <c r="A26" s="29" t="s">
        <v>1510</v>
      </c>
      <c r="B26" s="29" t="s">
        <v>1509</v>
      </c>
      <c r="C26" s="23" t="s">
        <v>1511</v>
      </c>
      <c r="E26" t="str">
        <f>VLOOKUP(HeadAndNeck70in35[[#This Row],[Structure]],[1]!Categories[#All],2,FALSE)</f>
        <v>Organ</v>
      </c>
      <c r="F26" t="str">
        <f>VLOOKUP(HeadAndNeck70in35[[#This Row],[Structure]],[1]!Dictionary[#All],3,FALSE)</f>
        <v>Larynx</v>
      </c>
      <c r="G26" t="str">
        <f>VLOOKUP(HeadAndNeck70in35[[#This Row],[Structure]],[1]!VolumeType[#All],3,FALSE)</f>
        <v>Organ</v>
      </c>
      <c r="H26" t="str">
        <f>VLOOKUP(HeadAndNeck70in35[[#This Row],[Structure]],[1]!Colors[#All],3,FALSE)</f>
        <v>0 Larynx</v>
      </c>
    </row>
    <row r="27" spans="1:8" x14ac:dyDescent="0.25">
      <c r="A27" s="26" t="s">
        <v>1507</v>
      </c>
      <c r="B27" s="29" t="s">
        <v>1506</v>
      </c>
      <c r="C27" s="23" t="s">
        <v>1508</v>
      </c>
      <c r="E27" t="str">
        <f>VLOOKUP(HeadAndNeck70in35[[#This Row],[Structure]],[1]!Categories[#All],2,FALSE)</f>
        <v>Organ</v>
      </c>
      <c r="F27" t="str">
        <f>VLOOKUP(HeadAndNeck70in35[[#This Row],[Structure]],[1]!Dictionary[#All],3,FALSE)</f>
        <v>Left cochlea</v>
      </c>
      <c r="G27" t="str">
        <f>VLOOKUP(HeadAndNeck70in35[[#This Row],[Structure]],[1]!VolumeType[#All],3,FALSE)</f>
        <v>Organ</v>
      </c>
      <c r="H27" t="str">
        <f>VLOOKUP(HeadAndNeck70in35[[#This Row],[Structure]],[1]!Colors[#All],3,FALSE)</f>
        <v>0 Cohclea L</v>
      </c>
    </row>
    <row r="28" spans="1:8" x14ac:dyDescent="0.25">
      <c r="A28" s="26" t="s">
        <v>1504</v>
      </c>
      <c r="B28" s="29" t="s">
        <v>1503</v>
      </c>
      <c r="C28" s="23" t="s">
        <v>1505</v>
      </c>
      <c r="E28" t="str">
        <f>VLOOKUP(HeadAndNeck70in35[[#This Row],[Structure]],[1]!Categories[#All],2,FALSE)</f>
        <v>Organ</v>
      </c>
      <c r="F28" t="str">
        <f>VLOOKUP(HeadAndNeck70in35[[#This Row],[Structure]],[1]!Dictionary[#All],3,FALSE)</f>
        <v>Left eyeball</v>
      </c>
      <c r="G28" t="str">
        <f>VLOOKUP(HeadAndNeck70in35[[#This Row],[Structure]],[1]!VolumeType[#All],3,FALSE)</f>
        <v>Organ</v>
      </c>
      <c r="H28" t="str">
        <f>VLOOKUP(HeadAndNeck70in35[[#This Row],[Structure]],[1]!Colors[#All],3,FALSE)</f>
        <v>0 Orbit L</v>
      </c>
    </row>
    <row r="29" spans="1:8" x14ac:dyDescent="0.25">
      <c r="A29" s="29" t="s">
        <v>1501</v>
      </c>
      <c r="B29" s="29" t="s">
        <v>1500</v>
      </c>
      <c r="C29" s="23" t="s">
        <v>1502</v>
      </c>
      <c r="E29" t="str">
        <f>VLOOKUP(HeadAndNeck70in35[[#This Row],[Structure]],[1]!Categories[#All],2,FALSE)</f>
        <v>Organ</v>
      </c>
      <c r="F29" t="str">
        <f>VLOOKUP(HeadAndNeck70in35[[#This Row],[Structure]],[1]!Dictionary[#All],3,FALSE)</f>
        <v>Left lens</v>
      </c>
      <c r="G29" t="str">
        <f>VLOOKUP(HeadAndNeck70in35[[#This Row],[Structure]],[1]!VolumeType[#All],3,FALSE)</f>
        <v>Organ</v>
      </c>
      <c r="H29" t="str">
        <f>VLOOKUP(HeadAndNeck70in35[[#This Row],[Structure]],[1]!Colors[#All],3,FALSE)</f>
        <v>0 Lens L</v>
      </c>
    </row>
    <row r="30" spans="1:8" x14ac:dyDescent="0.25">
      <c r="A30" s="26" t="s">
        <v>1498</v>
      </c>
      <c r="B30" s="29" t="s">
        <v>1497</v>
      </c>
      <c r="C30" s="26" t="s">
        <v>1499</v>
      </c>
      <c r="E30" t="str">
        <f>VLOOKUP(HeadAndNeck70in35[[#This Row],[Structure]],[1]!Categories[#All],2,FALSE)</f>
        <v>Organ</v>
      </c>
      <c r="F30" t="str">
        <f>VLOOKUP(HeadAndNeck70in35[[#This Row],[Structure]],[1]!Dictionary[#All],3,FALSE)</f>
        <v>Left optic nerve</v>
      </c>
      <c r="G30" t="str">
        <f>VLOOKUP(HeadAndNeck70in35[[#This Row],[Structure]],[1]!VolumeType[#All],3,FALSE)</f>
        <v>Organ</v>
      </c>
      <c r="H30" t="str">
        <f>VLOOKUP(HeadAndNeck70in35[[#This Row],[Structure]],[1]!Colors[#All],3,FALSE)</f>
        <v>0 Optic Nerve L</v>
      </c>
    </row>
    <row r="31" spans="1:8" x14ac:dyDescent="0.25">
      <c r="A31" s="29" t="s">
        <v>1495</v>
      </c>
      <c r="B31" s="29" t="s">
        <v>1496</v>
      </c>
      <c r="C31" s="29" t="s">
        <v>1495</v>
      </c>
      <c r="E31" t="str">
        <f>VLOOKUP(HeadAndNeck70in35[[#This Row],[Structure]],[1]!Categories[#All],2,FALSE)</f>
        <v>Organ</v>
      </c>
      <c r="F31" t="str">
        <f>VLOOKUP(HeadAndNeck70in35[[#This Row],[Structure]],[1]!Dictionary[#All],3,FALSE)</f>
        <v>Left parotid gland</v>
      </c>
      <c r="G31" t="str">
        <f>VLOOKUP(HeadAndNeck70in35[[#This Row],[Structure]],[1]!VolumeType[#All],3,FALSE)</f>
        <v>Organ</v>
      </c>
      <c r="H31" t="str">
        <f>VLOOKUP(HeadAndNeck70in35[[#This Row],[Structure]],[1]!Colors[#All],3,FALSE)</f>
        <v>0 Parotid L</v>
      </c>
    </row>
    <row r="32" spans="1:8" x14ac:dyDescent="0.25">
      <c r="A32" s="29" t="s">
        <v>1494</v>
      </c>
      <c r="B32" s="29" t="s">
        <v>1493</v>
      </c>
      <c r="C32" s="29" t="s">
        <v>1495</v>
      </c>
      <c r="E32" t="str">
        <f>VLOOKUP(HeadAndNeck70in35[[#This Row],[Structure]],[1]!Categories[#All],2,FALSE)</f>
        <v>Organ</v>
      </c>
      <c r="F32" t="str">
        <f>VLOOKUP(HeadAndNeck70in35[[#This Row],[Structure]],[1]!Dictionary[#All],3,FALSE)</f>
        <v>Left parotid gland</v>
      </c>
      <c r="G32" t="str">
        <f>VLOOKUP(HeadAndNeck70in35[[#This Row],[Structure]],[1]!VolumeType[#All],3,FALSE)</f>
        <v>Organ</v>
      </c>
      <c r="H32" t="str">
        <f>VLOOKUP(HeadAndNeck70in35[[#This Row],[Structure]],[1]!Colors[#All],3,FALSE)</f>
        <v>0 Parotid L</v>
      </c>
    </row>
    <row r="33" spans="1:8" x14ac:dyDescent="0.25">
      <c r="A33" s="26" t="s">
        <v>1492</v>
      </c>
      <c r="B33" s="29" t="s">
        <v>1491</v>
      </c>
      <c r="C33" s="26" t="s">
        <v>1492</v>
      </c>
      <c r="E33" t="str">
        <f>VLOOKUP(HeadAndNeck70in35[[#This Row],[Structure]],[1]!Categories[#All],2,FALSE)</f>
        <v>Organ</v>
      </c>
      <c r="F33" t="str">
        <f>VLOOKUP(HeadAndNeck70in35[[#This Row],[Structure]],[1]!Dictionary[#All],3,FALSE)</f>
        <v>Left submandibular gland</v>
      </c>
      <c r="G33" t="str">
        <f>VLOOKUP(HeadAndNeck70in35[[#This Row],[Structure]],[1]!VolumeType[#All],3,FALSE)</f>
        <v>Organ</v>
      </c>
      <c r="H33" t="str">
        <f>VLOOKUP(HeadAndNeck70in35[[#This Row],[Structure]],[1]!Colors[#All],3,FALSE)</f>
        <v>0Submandibular L</v>
      </c>
    </row>
    <row r="34" spans="1:8" x14ac:dyDescent="0.25">
      <c r="A34" s="29" t="s">
        <v>1490</v>
      </c>
      <c r="B34" s="29" t="s">
        <v>1490</v>
      </c>
      <c r="C34" s="29" t="s">
        <v>1490</v>
      </c>
      <c r="E34" t="str">
        <f>VLOOKUP(HeadAndNeck70in35[[#This Row],[Structure]],[1]!Categories[#All],2,FALSE)</f>
        <v>Organ</v>
      </c>
      <c r="F34" t="str">
        <f>VLOOKUP(HeadAndNeck70in35[[#This Row],[Structure]],[1]!Dictionary[#All],3,FALSE)</f>
        <v>Mandible</v>
      </c>
      <c r="G34" t="str">
        <f>VLOOKUP(HeadAndNeck70in35[[#This Row],[Structure]],[1]!VolumeType[#All],3,FALSE)</f>
        <v>Organ</v>
      </c>
      <c r="H34" t="str">
        <f>VLOOKUP(HeadAndNeck70in35[[#This Row],[Structure]],[1]!Colors[#All],3,FALSE)</f>
        <v>0 Bone Rendering</v>
      </c>
    </row>
    <row r="35" spans="1:8" x14ac:dyDescent="0.25">
      <c r="A35" s="26" t="s">
        <v>1489</v>
      </c>
      <c r="B35" s="29" t="s">
        <v>1488</v>
      </c>
      <c r="C35" s="26" t="s">
        <v>1488</v>
      </c>
      <c r="E35" t="str">
        <f>VLOOKUP(HeadAndNeck70in35[[#This Row],[Structure]],[1]!Categories[#All],2,FALSE)</f>
        <v>Organ</v>
      </c>
      <c r="F35" t="str">
        <f>VLOOKUP(HeadAndNeck70in35[[#This Row],[Structure]],[1]!Dictionary[#All],3,FALSE)</f>
        <v>Optic chiasm</v>
      </c>
      <c r="G35" t="str">
        <f>VLOOKUP(HeadAndNeck70in35[[#This Row],[Structure]],[1]!VolumeType[#All],3,FALSE)</f>
        <v>Organ</v>
      </c>
      <c r="H35" t="str">
        <f>VLOOKUP(HeadAndNeck70in35[[#This Row],[Structure]],[1]!Colors[#All],3,FALSE)</f>
        <v>0 Optic Chiasm</v>
      </c>
    </row>
    <row r="36" spans="1:8" x14ac:dyDescent="0.25">
      <c r="A36" s="26" t="s">
        <v>1486</v>
      </c>
      <c r="B36" s="29" t="s">
        <v>1485</v>
      </c>
      <c r="C36" s="23" t="s">
        <v>1487</v>
      </c>
      <c r="E36" t="str">
        <f>VLOOKUP(HeadAndNeck70in35[[#This Row],[Structure]],[1]!Categories[#All],2,FALSE)</f>
        <v>Organ</v>
      </c>
      <c r="F36" t="str">
        <f>VLOOKUP(HeadAndNeck70in35[[#This Row],[Structure]],[1]!Dictionary[#All],3,FALSE)</f>
        <v>Right cochlea</v>
      </c>
      <c r="G36" t="str">
        <f>VLOOKUP(HeadAndNeck70in35[[#This Row],[Structure]],[1]!VolumeType[#All],3,FALSE)</f>
        <v>Organ</v>
      </c>
      <c r="H36" t="str">
        <f>VLOOKUP(HeadAndNeck70in35[[#This Row],[Structure]],[1]!Colors[#All],3,FALSE)</f>
        <v>0 Choclea R</v>
      </c>
    </row>
    <row r="37" spans="1:8" x14ac:dyDescent="0.25">
      <c r="A37" s="29" t="s">
        <v>1484</v>
      </c>
      <c r="B37" s="29" t="s">
        <v>1483</v>
      </c>
      <c r="C37" s="29" t="s">
        <v>1484</v>
      </c>
      <c r="E37" t="str">
        <f>VLOOKUP(HeadAndNeck70in35[[#This Row],[Structure]],[1]!Categories[#All],2,FALSE)</f>
        <v>Organ</v>
      </c>
      <c r="F37" t="str">
        <f>VLOOKUP(HeadAndNeck70in35[[#This Row],[Structure]],[1]!Dictionary[#All],3,FALSE)</f>
        <v>Right eyeball</v>
      </c>
      <c r="G37" t="str">
        <f>VLOOKUP(HeadAndNeck70in35[[#This Row],[Structure]],[1]!VolumeType[#All],3,FALSE)</f>
        <v>Organ</v>
      </c>
      <c r="H37" t="str">
        <f>VLOOKUP(HeadAndNeck70in35[[#This Row],[Structure]],[1]!Colors[#All],3,FALSE)</f>
        <v>0 Orbit R</v>
      </c>
    </row>
    <row r="38" spans="1:8" x14ac:dyDescent="0.25">
      <c r="A38" s="29" t="s">
        <v>1482</v>
      </c>
      <c r="B38" s="29" t="s">
        <v>1481</v>
      </c>
      <c r="C38" s="29" t="s">
        <v>1482</v>
      </c>
      <c r="E38" t="str">
        <f>VLOOKUP(HeadAndNeck70in35[[#This Row],[Structure]],[1]!Categories[#All],2,FALSE)</f>
        <v>Organ</v>
      </c>
      <c r="F38" t="str">
        <f>VLOOKUP(HeadAndNeck70in35[[#This Row],[Structure]],[1]!Dictionary[#All],3,FALSE)</f>
        <v>Right lens</v>
      </c>
      <c r="G38" t="str">
        <f>VLOOKUP(HeadAndNeck70in35[[#This Row],[Structure]],[1]!VolumeType[#All],3,FALSE)</f>
        <v>Organ</v>
      </c>
      <c r="H38" t="str">
        <f>VLOOKUP(HeadAndNeck70in35[[#This Row],[Structure]],[1]!Colors[#All],3,FALSE)</f>
        <v>0 Lens R</v>
      </c>
    </row>
    <row r="39" spans="1:8" x14ac:dyDescent="0.25">
      <c r="A39" s="26" t="s">
        <v>1479</v>
      </c>
      <c r="B39" s="29" t="s">
        <v>1478</v>
      </c>
      <c r="C39" s="29" t="s">
        <v>1480</v>
      </c>
      <c r="E39" t="str">
        <f>VLOOKUP(HeadAndNeck70in35[[#This Row],[Structure]],[1]!Categories[#All],2,FALSE)</f>
        <v>Organ</v>
      </c>
      <c r="F39" t="str">
        <f>VLOOKUP(HeadAndNeck70in35[[#This Row],[Structure]],[1]!Dictionary[#All],3,FALSE)</f>
        <v>Right optic nerve</v>
      </c>
      <c r="G39" t="str">
        <f>VLOOKUP(HeadAndNeck70in35[[#This Row],[Structure]],[1]!VolumeType[#All],3,FALSE)</f>
        <v>Organ</v>
      </c>
      <c r="H39" t="str">
        <f>VLOOKUP(HeadAndNeck70in35[[#This Row],[Structure]],[1]!Colors[#All],3,FALSE)</f>
        <v>0 Optic Nerve R</v>
      </c>
    </row>
    <row r="40" spans="1:8" x14ac:dyDescent="0.25">
      <c r="A40" s="29" t="s">
        <v>1476</v>
      </c>
      <c r="B40" s="29" t="s">
        <v>1477</v>
      </c>
      <c r="C40" s="29" t="s">
        <v>1476</v>
      </c>
      <c r="E40" t="str">
        <f>VLOOKUP(HeadAndNeck70in35[[#This Row],[Structure]],[1]!Categories[#All],2,FALSE)</f>
        <v>Organ</v>
      </c>
      <c r="F40" t="str">
        <f>VLOOKUP(HeadAndNeck70in35[[#This Row],[Structure]],[1]!Dictionary[#All],3,FALSE)</f>
        <v>Right parotid gland</v>
      </c>
      <c r="G40" t="str">
        <f>VLOOKUP(HeadAndNeck70in35[[#This Row],[Structure]],[1]!VolumeType[#All],3,FALSE)</f>
        <v>Organ</v>
      </c>
      <c r="H40" t="str">
        <f>VLOOKUP(HeadAndNeck70in35[[#This Row],[Structure]],[1]!Colors[#All],3,FALSE)</f>
        <v>0 Parotid R</v>
      </c>
    </row>
    <row r="41" spans="1:8" x14ac:dyDescent="0.25">
      <c r="A41" s="29" t="s">
        <v>1475</v>
      </c>
      <c r="B41" s="29" t="s">
        <v>1474</v>
      </c>
      <c r="C41" s="29" t="s">
        <v>1476</v>
      </c>
      <c r="E41" t="str">
        <f>VLOOKUP(HeadAndNeck70in35[[#This Row],[Structure]],[1]!Categories[#All],2,FALSE)</f>
        <v>Organ</v>
      </c>
      <c r="F41" t="str">
        <f>VLOOKUP(HeadAndNeck70in35[[#This Row],[Structure]],[1]!Dictionary[#All],3,FALSE)</f>
        <v>Right parotid gland</v>
      </c>
      <c r="G41" t="str">
        <f>VLOOKUP(HeadAndNeck70in35[[#This Row],[Structure]],[1]!VolumeType[#All],3,FALSE)</f>
        <v>Organ</v>
      </c>
      <c r="H41" t="str">
        <f>VLOOKUP(HeadAndNeck70in35[[#This Row],[Structure]],[1]!Colors[#All],3,FALSE)</f>
        <v>0 Parotid R</v>
      </c>
    </row>
    <row r="42" spans="1:8" x14ac:dyDescent="0.25">
      <c r="A42" s="26" t="s">
        <v>1473</v>
      </c>
      <c r="B42" s="29" t="s">
        <v>1472</v>
      </c>
      <c r="C42" s="29" t="s">
        <v>1473</v>
      </c>
      <c r="E42" t="str">
        <f>VLOOKUP(HeadAndNeck70in35[[#This Row],[Structure]],[1]!Categories[#All],2,FALSE)</f>
        <v>Organ</v>
      </c>
      <c r="F42" t="str">
        <f>VLOOKUP(HeadAndNeck70in35[[#This Row],[Structure]],[1]!Dictionary[#All],3,FALSE)</f>
        <v>Right submandibular gland</v>
      </c>
      <c r="G42" t="str">
        <f>VLOOKUP(HeadAndNeck70in35[[#This Row],[Structure]],[1]!VolumeType[#All],3,FALSE)</f>
        <v>Organ</v>
      </c>
      <c r="H42" t="str">
        <f>VLOOKUP(HeadAndNeck70in35[[#This Row],[Structure]],[1]!Colors[#All],3,FALSE)</f>
        <v>0Submandibular R</v>
      </c>
    </row>
    <row r="43" spans="1:8" x14ac:dyDescent="0.25">
      <c r="A43" s="29" t="s">
        <v>1471</v>
      </c>
      <c r="B43" s="29" t="s">
        <v>1470</v>
      </c>
      <c r="C43" s="29" t="s">
        <v>1470</v>
      </c>
      <c r="E43" t="str">
        <f>VLOOKUP(HeadAndNeck70in35[[#This Row],[Structure]],[1]!Categories[#All],2,FALSE)</f>
        <v>Organ</v>
      </c>
      <c r="F43" t="str">
        <f>VLOOKUP(HeadAndNeck70in35[[#This Row],[Structure]],[1]!Dictionary[#All],3,FALSE)</f>
        <v>Spinal cord</v>
      </c>
      <c r="G43" t="str">
        <f>VLOOKUP(HeadAndNeck70in35[[#This Row],[Structure]],[1]!VolumeType[#All],3,FALSE)</f>
        <v>Organ</v>
      </c>
      <c r="H43" t="str">
        <f>VLOOKUP(HeadAndNeck70in35[[#This Row],[Structure]],[1]!Colors[#All],3,FALSE)</f>
        <v>0 Spinal Canal</v>
      </c>
    </row>
    <row r="44" spans="1:8" x14ac:dyDescent="0.25">
      <c r="A44" s="26" t="s">
        <v>1469</v>
      </c>
      <c r="B44" s="29" t="s">
        <v>1468</v>
      </c>
      <c r="C44" s="29" t="s">
        <v>1386</v>
      </c>
      <c r="E44" t="str">
        <f>VLOOKUP(HeadAndNeck70in35[[#This Row],[Structure]],[1]!Categories[#All],2,FALSE)</f>
        <v>CTV</v>
      </c>
      <c r="F44" t="str">
        <f>VLOOKUP(HeadAndNeck70in35[[#This Row],[Structure]],[1]!Dictionary[#All],3,FALSE)</f>
        <v>CTV Primary</v>
      </c>
      <c r="G44" t="str">
        <f>VLOOKUP(HeadAndNeck70in35[[#This Row],[Structure]],[1]!VolumeType[#All],3,FALSE)</f>
        <v>CTV</v>
      </c>
      <c r="H44" t="str">
        <f>VLOOKUP(HeadAndNeck70in35[[#This Row],[Structure]],[1]!Colors[#All],3,FALSE)</f>
        <v>0 CTV</v>
      </c>
    </row>
    <row r="45" spans="1:8" x14ac:dyDescent="0.25">
      <c r="A45" s="29" t="s">
        <v>1467</v>
      </c>
      <c r="B45" s="29" t="s">
        <v>1466</v>
      </c>
      <c r="C45" s="29" t="s">
        <v>1384</v>
      </c>
      <c r="E45" t="str">
        <f>VLOOKUP(HeadAndNeck70in35[[#This Row],[Structure]],[1]!Categories[#All],2,FALSE)</f>
        <v>CTV</v>
      </c>
      <c r="F45" t="str">
        <f>VLOOKUP(HeadAndNeck70in35[[#This Row],[Structure]],[1]!Dictionary[#All],3,FALSE)</f>
        <v>CTV Intermediate Risk</v>
      </c>
      <c r="G45" t="str">
        <f>VLOOKUP(HeadAndNeck70in35[[#This Row],[Structure]],[1]!VolumeType[#All],3,FALSE)</f>
        <v>CTV</v>
      </c>
      <c r="H45" t="str">
        <f>VLOOKUP(HeadAndNeck70in35[[#This Row],[Structure]],[1]!Colors[#All],3,FALSE)</f>
        <v>0 CTV int L</v>
      </c>
    </row>
    <row r="46" spans="1:8" x14ac:dyDescent="0.25">
      <c r="A46" s="29" t="s">
        <v>1465</v>
      </c>
      <c r="B46" s="29" t="s">
        <v>1464</v>
      </c>
      <c r="C46" s="29" t="s">
        <v>1382</v>
      </c>
      <c r="E46" t="str">
        <f>VLOOKUP(HeadAndNeck70in35[[#This Row],[Structure]],[1]!Categories[#All],2,FALSE)</f>
        <v>CTV</v>
      </c>
      <c r="F46" t="str">
        <f>VLOOKUP(HeadAndNeck70in35[[#This Row],[Structure]],[1]!Dictionary[#All],3,FALSE)</f>
        <v>CTV Intermediate Risk</v>
      </c>
      <c r="G46" t="str">
        <f>VLOOKUP(HeadAndNeck70in35[[#This Row],[Structure]],[1]!VolumeType[#All],3,FALSE)</f>
        <v>CTV</v>
      </c>
      <c r="H46" t="str">
        <f>VLOOKUP(HeadAndNeck70in35[[#This Row],[Structure]],[1]!Colors[#All],3,FALSE)</f>
        <v>0 CTV int R</v>
      </c>
    </row>
    <row r="47" spans="1:8" x14ac:dyDescent="0.25">
      <c r="A47" s="26" t="s">
        <v>1463</v>
      </c>
      <c r="B47" s="29" t="s">
        <v>1462</v>
      </c>
      <c r="C47" s="23" t="s">
        <v>1380</v>
      </c>
      <c r="E47" t="str">
        <f>VLOOKUP(HeadAndNeck70in35[[#This Row],[Structure]],[1]!Categories[#All],2,FALSE)</f>
        <v>CTV</v>
      </c>
      <c r="F47" t="str">
        <f>VLOOKUP(HeadAndNeck70in35[[#This Row],[Structure]],[1]!Dictionary[#All],3,FALSE)</f>
        <v>CTV Low Risk</v>
      </c>
      <c r="G47" t="str">
        <f>VLOOKUP(HeadAndNeck70in35[[#This Row],[Structure]],[1]!VolumeType[#All],3,FALSE)</f>
        <v>CTV</v>
      </c>
      <c r="H47" t="str">
        <f>VLOOKUP(HeadAndNeck70in35[[#This Row],[Structure]],[1]!Colors[#All],3,FALSE)</f>
        <v>0 CTV low L</v>
      </c>
    </row>
    <row r="48" spans="1:8" x14ac:dyDescent="0.25">
      <c r="A48" s="29" t="s">
        <v>1461</v>
      </c>
      <c r="B48" s="29" t="s">
        <v>1460</v>
      </c>
      <c r="C48" s="23" t="s">
        <v>1378</v>
      </c>
      <c r="E48" t="str">
        <f>VLOOKUP(HeadAndNeck70in35[[#This Row],[Structure]],[1]!Categories[#All],2,FALSE)</f>
        <v>CTV</v>
      </c>
      <c r="F48" t="str">
        <f>VLOOKUP(HeadAndNeck70in35[[#This Row],[Structure]],[1]!Dictionary[#All],3,FALSE)</f>
        <v>CTV Low Risk</v>
      </c>
      <c r="G48" t="str">
        <f>VLOOKUP(HeadAndNeck70in35[[#This Row],[Structure]],[1]!VolumeType[#All],3,FALSE)</f>
        <v>CTV</v>
      </c>
      <c r="H48" t="str">
        <f>VLOOKUP(HeadAndNeck70in35[[#This Row],[Structure]],[1]!Colors[#All],3,FALSE)</f>
        <v>0 CTV low R</v>
      </c>
    </row>
    <row r="49" spans="1:8" x14ac:dyDescent="0.25">
      <c r="A49" s="26" t="s">
        <v>1376</v>
      </c>
      <c r="B49" s="29" t="s">
        <v>1375</v>
      </c>
      <c r="C49" s="23" t="s">
        <v>1376</v>
      </c>
      <c r="E49" t="str">
        <f>VLOOKUP(HeadAndNeck70in35[[#This Row],[Structure]],[1]!Categories[#All],2,FALSE)</f>
        <v>GTV</v>
      </c>
      <c r="F49" t="str">
        <f>VLOOKUP(HeadAndNeck70in35[[#This Row],[Structure]],[1]!Dictionary[#All],3,FALSE)</f>
        <v>GTV Primary</v>
      </c>
      <c r="G49" t="str">
        <f>VLOOKUP(HeadAndNeck70in35[[#This Row],[Structure]],[1]!VolumeType[#All],3,FALSE)</f>
        <v>GTV</v>
      </c>
      <c r="H49" t="str">
        <f>VLOOKUP(HeadAndNeck70in35[[#This Row],[Structure]],[1]!Colors[#All],3,FALSE)</f>
        <v>0 GTV</v>
      </c>
    </row>
    <row r="50" spans="1:8" x14ac:dyDescent="0.25">
      <c r="A50" s="29" t="s">
        <v>1459</v>
      </c>
      <c r="B50" s="29" t="s">
        <v>1458</v>
      </c>
      <c r="C50" s="23" t="s">
        <v>1372</v>
      </c>
      <c r="E50" t="str">
        <f>VLOOKUP(HeadAndNeck70in35[[#This Row],[Structure]],[1]!Categories[#All],2,FALSE)</f>
        <v>PTV</v>
      </c>
      <c r="F50" t="str">
        <f>VLOOKUP(HeadAndNeck70in35[[#This Row],[Structure]],[1]!Dictionary[#All],3,FALSE)</f>
        <v>PTV High Risk</v>
      </c>
      <c r="G50" t="str">
        <f>VLOOKUP(HeadAndNeck70in35[[#This Row],[Structure]],[1]!VolumeType[#All],3,FALSE)</f>
        <v>PTV</v>
      </c>
      <c r="H50" t="str">
        <f>VLOOKUP(HeadAndNeck70in35[[#This Row],[Structure]],[1]!Colors[#All],3,FALSE)</f>
        <v>0 PTV</v>
      </c>
    </row>
    <row r="51" spans="1:8" x14ac:dyDescent="0.25">
      <c r="A51" s="29" t="s">
        <v>1457</v>
      </c>
      <c r="B51" s="29" t="s">
        <v>1456</v>
      </c>
      <c r="C51" s="23" t="s">
        <v>1372</v>
      </c>
      <c r="E51" t="str">
        <f>VLOOKUP(HeadAndNeck70in35[[#This Row],[Structure]],[1]!Categories[#All],2,FALSE)</f>
        <v>PTV</v>
      </c>
      <c r="F51" t="str">
        <f>VLOOKUP(HeadAndNeck70in35[[#This Row],[Structure]],[1]!Dictionary[#All],3,FALSE)</f>
        <v>PTV High Risk</v>
      </c>
      <c r="G51" t="str">
        <f>VLOOKUP(HeadAndNeck70in35[[#This Row],[Structure]],[1]!VolumeType[#All],3,FALSE)</f>
        <v>PTV</v>
      </c>
      <c r="H51" t="str">
        <f>VLOOKUP(HeadAndNeck70in35[[#This Row],[Structure]],[1]!Colors[#All],3,FALSE)</f>
        <v>0 PTV</v>
      </c>
    </row>
    <row r="52" spans="1:8" x14ac:dyDescent="0.25">
      <c r="A52" s="29" t="s">
        <v>1455</v>
      </c>
      <c r="B52" s="29" t="s">
        <v>1454</v>
      </c>
      <c r="C52" s="23" t="s">
        <v>1372</v>
      </c>
      <c r="E52" t="str">
        <f>VLOOKUP(HeadAndNeck70in35[[#This Row],[Structure]],[1]!Categories[#All],2,FALSE)</f>
        <v>PTV</v>
      </c>
      <c r="F52" t="str">
        <f>VLOOKUP(HeadAndNeck70in35[[#This Row],[Structure]],[1]!Dictionary[#All],3,FALSE)</f>
        <v>PTV High Risk</v>
      </c>
      <c r="G52" t="str">
        <f>VLOOKUP(HeadAndNeck70in35[[#This Row],[Structure]],[1]!VolumeType[#All],3,FALSE)</f>
        <v>PTV</v>
      </c>
      <c r="H52" t="str">
        <f>VLOOKUP(HeadAndNeck70in35[[#This Row],[Structure]],[1]!Colors[#All],3,FALSE)</f>
        <v>0 PTV</v>
      </c>
    </row>
    <row r="53" spans="1:8" x14ac:dyDescent="0.25">
      <c r="A53" s="29" t="s">
        <v>1453</v>
      </c>
      <c r="B53" s="29" t="s">
        <v>1452</v>
      </c>
      <c r="C53" s="23" t="s">
        <v>1370</v>
      </c>
      <c r="E53" t="str">
        <f>VLOOKUP(HeadAndNeck70in35[[#This Row],[Structure]],[1]!Categories[#All],2,FALSE)</f>
        <v>PTV</v>
      </c>
      <c r="F53" t="str">
        <f>VLOOKUP(HeadAndNeck70in35[[#This Row],[Structure]],[1]!Dictionary[#All],3,FALSE)</f>
        <v>PTV Intermediate Risk</v>
      </c>
      <c r="G53" t="str">
        <f>VLOOKUP(HeadAndNeck70in35[[#This Row],[Structure]],[1]!VolumeType[#All],3,FALSE)</f>
        <v>PTV</v>
      </c>
      <c r="H53" t="str">
        <f>VLOOKUP(HeadAndNeck70in35[[#This Row],[Structure]],[1]!Colors[#All],3,FALSE)</f>
        <v>0 PTV int</v>
      </c>
    </row>
    <row r="54" spans="1:8" x14ac:dyDescent="0.25">
      <c r="A54" s="29" t="s">
        <v>1450</v>
      </c>
      <c r="B54" s="29" t="s">
        <v>1449</v>
      </c>
      <c r="C54" s="23" t="s">
        <v>1451</v>
      </c>
      <c r="E54" t="str">
        <f>VLOOKUP(HeadAndNeck70in35[[#This Row],[Structure]],[1]!Categories[#All],2,FALSE)</f>
        <v>PTV</v>
      </c>
      <c r="F54" t="str">
        <f>VLOOKUP(HeadAndNeck70in35[[#This Row],[Structure]],[1]!Dictionary[#All],3,FALSE)</f>
        <v>PTV Intermediate Risk</v>
      </c>
      <c r="G54" t="str">
        <f>VLOOKUP(HeadAndNeck70in35[[#This Row],[Structure]],[1]!VolumeType[#All],3,FALSE)</f>
        <v>PTV</v>
      </c>
      <c r="H54" t="e">
        <f>VLOOKUP(HeadAndNeck70in35[[#This Row],[Structure]],[1]!Colors[#All],3,FALSE)</f>
        <v>#N/A</v>
      </c>
    </row>
    <row r="55" spans="1:8" x14ac:dyDescent="0.25">
      <c r="A55" s="29" t="s">
        <v>1447</v>
      </c>
      <c r="B55" s="29" t="s">
        <v>1446</v>
      </c>
      <c r="C55" s="23" t="s">
        <v>1448</v>
      </c>
      <c r="E55" t="str">
        <f>VLOOKUP(HeadAndNeck70in35[[#This Row],[Structure]],[1]!Categories[#All],2,FALSE)</f>
        <v>PTV</v>
      </c>
      <c r="F55" t="str">
        <f>VLOOKUP(HeadAndNeck70in35[[#This Row],[Structure]],[1]!Dictionary[#All],3,FALSE)</f>
        <v>PTV Intermediate Risk</v>
      </c>
      <c r="G55" t="str">
        <f>VLOOKUP(HeadAndNeck70in35[[#This Row],[Structure]],[1]!VolumeType[#All],3,FALSE)</f>
        <v>PTV</v>
      </c>
      <c r="H55" t="e">
        <f>VLOOKUP(HeadAndNeck70in35[[#This Row],[Structure]],[1]!Colors[#All],3,FALSE)</f>
        <v>#N/A</v>
      </c>
    </row>
    <row r="56" spans="1:8" x14ac:dyDescent="0.25">
      <c r="A56" s="29" t="s">
        <v>1441</v>
      </c>
      <c r="B56" s="29" t="s">
        <v>1440</v>
      </c>
      <c r="C56" s="23" t="s">
        <v>1370</v>
      </c>
      <c r="E56" t="str">
        <f>VLOOKUP(HeadAndNeck70in35[[#This Row],[Structure]],[1]!Categories[#All],2,FALSE)</f>
        <v>PTV</v>
      </c>
      <c r="F56" t="str">
        <f>VLOOKUP(HeadAndNeck70in35[[#This Row],[Structure]],[1]!Dictionary[#All],3,FALSE)</f>
        <v>PTV Intermediate Risk</v>
      </c>
      <c r="G56" t="str">
        <f>VLOOKUP(HeadAndNeck70in35[[#This Row],[Structure]],[1]!VolumeType[#All],3,FALSE)</f>
        <v>PTV</v>
      </c>
      <c r="H56" t="str">
        <f>VLOOKUP(HeadAndNeck70in35[[#This Row],[Structure]],[1]!Colors[#All],3,FALSE)</f>
        <v>0 PTV int</v>
      </c>
    </row>
    <row r="57" spans="1:8" x14ac:dyDescent="0.25">
      <c r="A57" s="29" t="s">
        <v>1439</v>
      </c>
      <c r="B57" s="29" t="s">
        <v>1438</v>
      </c>
      <c r="C57" s="23" t="s">
        <v>1364</v>
      </c>
      <c r="E57" t="str">
        <f>VLOOKUP(HeadAndNeck70in35[[#This Row],[Structure]],[1]!Categories[#All],2,FALSE)</f>
        <v>PTV</v>
      </c>
      <c r="F57" t="str">
        <f>VLOOKUP(HeadAndNeck70in35[[#This Row],[Structure]],[1]!Dictionary[#All],3,FALSE)</f>
        <v>PTV Low Risk</v>
      </c>
      <c r="G57" t="str">
        <f>VLOOKUP(HeadAndNeck70in35[[#This Row],[Structure]],[1]!VolumeType[#All],3,FALSE)</f>
        <v>PTV</v>
      </c>
      <c r="H57" t="str">
        <f>VLOOKUP(HeadAndNeck70in35[[#This Row],[Structure]],[1]!Colors[#All],3,FALSE)</f>
        <v>0 PTV low L</v>
      </c>
    </row>
    <row r="58" spans="1:8" x14ac:dyDescent="0.25">
      <c r="A58" s="29" t="s">
        <v>1437</v>
      </c>
      <c r="B58" s="29" t="s">
        <v>1436</v>
      </c>
      <c r="C58" s="23" t="s">
        <v>1362</v>
      </c>
      <c r="E58" t="str">
        <f>VLOOKUP(HeadAndNeck70in35[[#This Row],[Structure]],[1]!Categories[#All],2,FALSE)</f>
        <v>PTV</v>
      </c>
      <c r="F58" t="str">
        <f>VLOOKUP(HeadAndNeck70in35[[#This Row],[Structure]],[1]!Dictionary[#All],3,FALSE)</f>
        <v>PTV Low Risk</v>
      </c>
      <c r="G58" t="str">
        <f>VLOOKUP(HeadAndNeck70in35[[#This Row],[Structure]],[1]!VolumeType[#All],3,FALSE)</f>
        <v>PTV</v>
      </c>
      <c r="H58" t="str">
        <f>VLOOKUP(HeadAndNeck70in35[[#This Row],[Structure]],[1]!Colors[#All],3,FALSE)</f>
        <v>0 PTV low L a</v>
      </c>
    </row>
    <row r="59" spans="1:8" x14ac:dyDescent="0.25">
      <c r="A59" s="29" t="s">
        <v>1435</v>
      </c>
      <c r="B59" s="29" t="s">
        <v>1434</v>
      </c>
      <c r="C59" s="23" t="s">
        <v>1360</v>
      </c>
      <c r="E59" t="str">
        <f>VLOOKUP(HeadAndNeck70in35[[#This Row],[Structure]],[1]!Categories[#All],2,FALSE)</f>
        <v>PTV</v>
      </c>
      <c r="F59" t="str">
        <f>VLOOKUP(HeadAndNeck70in35[[#This Row],[Structure]],[1]!Dictionary[#All],3,FALSE)</f>
        <v>PTV Low Risk</v>
      </c>
      <c r="G59" t="str">
        <f>VLOOKUP(HeadAndNeck70in35[[#This Row],[Structure]],[1]!VolumeType[#All],3,FALSE)</f>
        <v>PTV</v>
      </c>
      <c r="H59" t="str">
        <f>VLOOKUP(HeadAndNeck70in35[[#This Row],[Structure]],[1]!Colors[#All],3,FALSE)</f>
        <v>0 PTV low L b</v>
      </c>
    </row>
    <row r="60" spans="1:8" x14ac:dyDescent="0.25">
      <c r="A60" s="29" t="s">
        <v>1433</v>
      </c>
      <c r="B60" s="29" t="s">
        <v>1432</v>
      </c>
      <c r="C60" s="23" t="s">
        <v>1358</v>
      </c>
      <c r="E60" t="str">
        <f>VLOOKUP(HeadAndNeck70in35[[#This Row],[Structure]],[1]!Categories[#All],2,FALSE)</f>
        <v>PTV</v>
      </c>
      <c r="F60" t="str">
        <f>VLOOKUP(HeadAndNeck70in35[[#This Row],[Structure]],[1]!Dictionary[#All],3,FALSE)</f>
        <v>PTV Low Risk</v>
      </c>
      <c r="G60" t="str">
        <f>VLOOKUP(HeadAndNeck70in35[[#This Row],[Structure]],[1]!VolumeType[#All],3,FALSE)</f>
        <v>PTV</v>
      </c>
      <c r="H60" t="str">
        <f>VLOOKUP(HeadAndNeck70in35[[#This Row],[Structure]],[1]!Colors[#All],3,FALSE)</f>
        <v>0 PTV low L c</v>
      </c>
    </row>
    <row r="61" spans="1:8" x14ac:dyDescent="0.25">
      <c r="A61" s="29" t="s">
        <v>1431</v>
      </c>
      <c r="B61" s="29" t="s">
        <v>1430</v>
      </c>
      <c r="C61" s="23" t="s">
        <v>1356</v>
      </c>
      <c r="E61" t="str">
        <f>VLOOKUP(HeadAndNeck70in35[[#This Row],[Structure]],[1]!Categories[#All],2,FALSE)</f>
        <v>PTV</v>
      </c>
      <c r="F61" t="str">
        <f>VLOOKUP(HeadAndNeck70in35[[#This Row],[Structure]],[1]!Dictionary[#All],3,FALSE)</f>
        <v>PTV Low Risk</v>
      </c>
      <c r="G61" t="str">
        <f>VLOOKUP(HeadAndNeck70in35[[#This Row],[Structure]],[1]!VolumeType[#All],3,FALSE)</f>
        <v>PTV</v>
      </c>
      <c r="H61" t="str">
        <f>VLOOKUP(HeadAndNeck70in35[[#This Row],[Structure]],[1]!Colors[#All],3,FALSE)</f>
        <v>0 PTV low R</v>
      </c>
    </row>
    <row r="62" spans="1:8" x14ac:dyDescent="0.25">
      <c r="A62" s="29" t="s">
        <v>1429</v>
      </c>
      <c r="B62" s="29" t="s">
        <v>1428</v>
      </c>
      <c r="C62" s="23" t="s">
        <v>1356</v>
      </c>
      <c r="E62" t="str">
        <f>VLOOKUP(HeadAndNeck70in35[[#This Row],[Structure]],[1]!Categories[#All],2,FALSE)</f>
        <v>PTV</v>
      </c>
      <c r="F62" t="str">
        <f>VLOOKUP(HeadAndNeck70in35[[#This Row],[Structure]],[1]!Dictionary[#All],3,FALSE)</f>
        <v>PTV Low Risk</v>
      </c>
      <c r="G62" t="str">
        <f>VLOOKUP(HeadAndNeck70in35[[#This Row],[Structure]],[1]!VolumeType[#All],3,FALSE)</f>
        <v>PTV</v>
      </c>
      <c r="H62" t="str">
        <f>VLOOKUP(HeadAndNeck70in35[[#This Row],[Structure]],[1]!Colors[#All],3,FALSE)</f>
        <v>0 PTV low R</v>
      </c>
    </row>
    <row r="63" spans="1:8" x14ac:dyDescent="0.25">
      <c r="A63" s="29" t="s">
        <v>1427</v>
      </c>
      <c r="B63" s="29" t="s">
        <v>1426</v>
      </c>
      <c r="C63" s="23" t="s">
        <v>1354</v>
      </c>
      <c r="E63" t="str">
        <f>VLOOKUP(HeadAndNeck70in35[[#This Row],[Structure]],[1]!Categories[#All],2,FALSE)</f>
        <v>PTV</v>
      </c>
      <c r="F63" t="str">
        <f>VLOOKUP(HeadAndNeck70in35[[#This Row],[Structure]],[1]!Dictionary[#All],3,FALSE)</f>
        <v>PTV Low Risk</v>
      </c>
      <c r="G63" t="str">
        <f>VLOOKUP(HeadAndNeck70in35[[#This Row],[Structure]],[1]!VolumeType[#All],3,FALSE)</f>
        <v>PTV</v>
      </c>
      <c r="H63" t="str">
        <f>VLOOKUP(HeadAndNeck70in35[[#This Row],[Structure]],[1]!Colors[#All],3,FALSE)</f>
        <v>0 PTV low R a</v>
      </c>
    </row>
    <row r="64" spans="1:8" x14ac:dyDescent="0.25">
      <c r="A64" s="29" t="s">
        <v>1425</v>
      </c>
      <c r="B64" s="29" t="s">
        <v>1424</v>
      </c>
      <c r="C64" s="23" t="s">
        <v>1352</v>
      </c>
      <c r="E64" t="str">
        <f>VLOOKUP(HeadAndNeck70in35[[#This Row],[Structure]],[1]!Categories[#All],2,FALSE)</f>
        <v>PTV</v>
      </c>
      <c r="F64" t="str">
        <f>VLOOKUP(HeadAndNeck70in35[[#This Row],[Structure]],[1]!Dictionary[#All],3,FALSE)</f>
        <v>PTV Low Risk</v>
      </c>
      <c r="G64" t="str">
        <f>VLOOKUP(HeadAndNeck70in35[[#This Row],[Structure]],[1]!VolumeType[#All],3,FALSE)</f>
        <v>PTV</v>
      </c>
      <c r="H64" t="str">
        <f>VLOOKUP(HeadAndNeck70in35[[#This Row],[Structure]],[1]!Colors[#All],3,FALSE)</f>
        <v>0 PTV low R b</v>
      </c>
    </row>
    <row r="65" spans="1:8" x14ac:dyDescent="0.25">
      <c r="A65" s="29" t="s">
        <v>1423</v>
      </c>
      <c r="B65" s="29" t="s">
        <v>1422</v>
      </c>
      <c r="C65" s="23" t="s">
        <v>1350</v>
      </c>
      <c r="E65" t="str">
        <f>VLOOKUP(HeadAndNeck70in35[[#This Row],[Structure]],[1]!Categories[#All],2,FALSE)</f>
        <v>PTV</v>
      </c>
      <c r="F65" t="str">
        <f>VLOOKUP(HeadAndNeck70in35[[#This Row],[Structure]],[1]!Dictionary[#All],3,FALSE)</f>
        <v>PTV Low Risk</v>
      </c>
      <c r="G65" t="str">
        <f>VLOOKUP(HeadAndNeck70in35[[#This Row],[Structure]],[1]!VolumeType[#All],3,FALSE)</f>
        <v>PTV</v>
      </c>
      <c r="H65" t="str">
        <f>VLOOKUP(HeadAndNeck70in35[[#This Row],[Structure]],[1]!Colors[#All],3,FALSE)</f>
        <v>0 PTV low R c</v>
      </c>
    </row>
    <row r="66" spans="1:8" x14ac:dyDescent="0.25">
      <c r="A66" s="26" t="s">
        <v>1421</v>
      </c>
      <c r="B66" s="25" t="s">
        <v>1420</v>
      </c>
      <c r="C66" s="23" t="s">
        <v>1376</v>
      </c>
      <c r="E66" t="str">
        <f>VLOOKUP(HeadAndNeck70in35[[#This Row],[Structure]],[1]!Categories[#All],2,FALSE)</f>
        <v>GTV</v>
      </c>
      <c r="F66" t="str">
        <f>VLOOKUP(HeadAndNeck70in35[[#This Row],[Structure]],[1]!Dictionary[#All],3,FALSE)</f>
        <v>GTV Primary</v>
      </c>
      <c r="G66" t="str">
        <f>VLOOKUP(HeadAndNeck70in35[[#This Row],[Structure]],[1]!VolumeType[#All],3,FALSE)</f>
        <v>GTV</v>
      </c>
      <c r="H66" t="str">
        <f>VLOOKUP(HeadAndNeck70in35[[#This Row],[Structure]],[1]!Colors[#All],3,FALSE)</f>
        <v>0 GTV</v>
      </c>
    </row>
    <row r="67" spans="1:8" x14ac:dyDescent="0.25">
      <c r="A67" s="26" t="s">
        <v>1374</v>
      </c>
      <c r="B67" s="26" t="s">
        <v>1373</v>
      </c>
      <c r="C67" s="23" t="s">
        <v>1374</v>
      </c>
      <c r="E67" t="str">
        <f>VLOOKUP(HeadAndNeck70in35[[#This Row],[Structure]],[1]!Categories[#All],2,FALSE)</f>
        <v>GTV</v>
      </c>
      <c r="F67" t="str">
        <f>VLOOKUP(HeadAndNeck70in35[[#This Row],[Structure]],[1]!Dictionary[#All],3,FALSE)</f>
        <v>GTV Nodal</v>
      </c>
      <c r="G67" t="str">
        <f>VLOOKUP(HeadAndNeck70in35[[#This Row],[Structure]],[1]!VolumeType[#All],3,FALSE)</f>
        <v>GTV</v>
      </c>
      <c r="H67" t="str">
        <f>VLOOKUP(HeadAndNeck70in35[[#This Row],[Structure]],[1]!Colors[#All],3,FALSE)</f>
        <v>0 GTV</v>
      </c>
    </row>
    <row r="68" spans="1:8" x14ac:dyDescent="0.25">
      <c r="A68" s="26" t="s">
        <v>1418</v>
      </c>
      <c r="B68" s="25" t="s">
        <v>1417</v>
      </c>
      <c r="C68" s="23" t="s">
        <v>1419</v>
      </c>
      <c r="E68" t="str">
        <f>VLOOKUP(HeadAndNeck70in35[[#This Row],[Structure]],[1]!Categories[#All],2,FALSE)</f>
        <v>Control</v>
      </c>
      <c r="F68" t="str">
        <f>VLOOKUP(HeadAndNeck70in35[[#This Row],[Structure]],[1]!Dictionary[#All],3,FALSE)</f>
        <v>PRV</v>
      </c>
      <c r="G68" t="str">
        <f>VLOOKUP(HeadAndNeck70in35[[#This Row],[Structure]],[1]!VolumeType[#All],3,FALSE)</f>
        <v>Avoidance</v>
      </c>
      <c r="H68" t="str">
        <f>VLOOKUP(HeadAndNeck70in35[[#This Row],[Structure]],[1]!Colors[#All],3,FALSE)</f>
        <v>0BR STM + OP PRV</v>
      </c>
    </row>
    <row r="69" spans="1:8" x14ac:dyDescent="0.25">
      <c r="A69" s="26" t="s">
        <v>1415</v>
      </c>
      <c r="B69" s="25" t="s">
        <v>1414</v>
      </c>
      <c r="C69" s="23" t="s">
        <v>1416</v>
      </c>
      <c r="E69" t="str">
        <f>VLOOKUP(HeadAndNeck70in35[[#This Row],[Structure]],[1]!Categories[#All],2,FALSE)</f>
        <v>Control</v>
      </c>
      <c r="F69" t="str">
        <f>VLOOKUP(HeadAndNeck70in35[[#This Row],[Structure]],[1]!Dictionary[#All],3,FALSE)</f>
        <v>PRV</v>
      </c>
      <c r="G69" t="str">
        <f>VLOOKUP(HeadAndNeck70in35[[#This Row],[Structure]],[1]!VolumeType[#All],3,FALSE)</f>
        <v>Avoidance</v>
      </c>
      <c r="H69" t="str">
        <f>VLOOKUP(HeadAndNeck70in35[[#This Row],[Structure]],[1]!Colors[#All],3,FALSE)</f>
        <v>0 BR STM PRV</v>
      </c>
    </row>
    <row r="70" spans="1:8" x14ac:dyDescent="0.25">
      <c r="A70" s="26" t="s">
        <v>1412</v>
      </c>
      <c r="B70" s="25" t="s">
        <v>1411</v>
      </c>
      <c r="C70" s="23" t="s">
        <v>1413</v>
      </c>
      <c r="E70" t="str">
        <f>VLOOKUP(HeadAndNeck70in35[[#This Row],[Structure]],[1]!Categories[#All],2,FALSE)</f>
        <v>Control</v>
      </c>
      <c r="F70" t="str">
        <f>VLOOKUP(HeadAndNeck70in35[[#This Row],[Structure]],[1]!Dictionary[#All],3,FALSE)</f>
        <v>PRV</v>
      </c>
      <c r="G70" t="str">
        <f>VLOOKUP(HeadAndNeck70in35[[#This Row],[Structure]],[1]!VolumeType[#All],3,FALSE)</f>
        <v>Avoidance</v>
      </c>
      <c r="H70" t="str">
        <f>VLOOKUP(HeadAndNeck70in35[[#This Row],[Structure]],[1]!Colors[#All],3,FALSE)</f>
        <v>0 OP PRV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8"/>
  <sheetViews>
    <sheetView zoomScaleNormal="100" workbookViewId="0">
      <pane ySplit="3" topLeftCell="A50" activePane="bottomLeft" state="frozen"/>
      <selection pane="bottomLeft" activeCell="C53" sqref="C53"/>
    </sheetView>
  </sheetViews>
  <sheetFormatPr defaultRowHeight="15" x14ac:dyDescent="0.25"/>
  <cols>
    <col min="1" max="1" width="16.140625" customWidth="1"/>
    <col min="2" max="2" width="11" customWidth="1"/>
    <col min="3" max="3" width="14.28515625" bestFit="1" customWidth="1"/>
    <col min="4" max="4" width="11.5703125" style="9" customWidth="1"/>
    <col min="5" max="5" width="16.42578125" bestFit="1" customWidth="1"/>
    <col min="6" max="6" width="40.85546875" style="10" customWidth="1"/>
    <col min="7" max="7" width="45.5703125" customWidth="1"/>
    <col min="8" max="8" width="17.42578125" customWidth="1"/>
    <col min="9" max="9" width="19.7109375" customWidth="1"/>
    <col min="10" max="10" width="21.5703125" customWidth="1"/>
    <col min="11" max="11" width="14.42578125" customWidth="1"/>
    <col min="12" max="12" width="14.7109375" style="7" customWidth="1"/>
    <col min="13" max="13" width="19.5703125" style="7" customWidth="1"/>
    <col min="14" max="14" width="15.85546875" style="9" customWidth="1"/>
    <col min="15" max="15" width="15.42578125" customWidth="1"/>
    <col min="16" max="16" width="15.140625" customWidth="1"/>
    <col min="17" max="17" width="16.140625" customWidth="1"/>
    <col min="18" max="18" width="14.7109375" customWidth="1"/>
    <col min="19" max="19" width="15.140625" customWidth="1"/>
  </cols>
  <sheetData>
    <row r="1" spans="1:19" ht="18.75" x14ac:dyDescent="0.3">
      <c r="A1" s="34"/>
      <c r="B1" s="34"/>
      <c r="C1" s="34"/>
      <c r="D1" s="33"/>
      <c r="E1" s="34"/>
      <c r="F1" s="35"/>
      <c r="G1" s="38" t="s">
        <v>1557</v>
      </c>
      <c r="H1" s="38"/>
      <c r="I1" s="38"/>
      <c r="J1" s="38"/>
      <c r="K1" s="38"/>
      <c r="L1" s="38"/>
      <c r="M1" s="38"/>
      <c r="N1" s="33"/>
      <c r="O1" s="34"/>
      <c r="P1" s="34"/>
      <c r="Q1" s="34"/>
      <c r="R1" s="34"/>
      <c r="S1" s="34"/>
    </row>
    <row r="2" spans="1:19" ht="18.75" x14ac:dyDescent="0.3">
      <c r="A2" s="38" t="s">
        <v>26</v>
      </c>
      <c r="B2" s="38"/>
      <c r="C2" s="38"/>
      <c r="D2" s="38"/>
      <c r="E2" s="39" t="s">
        <v>1556</v>
      </c>
      <c r="F2" s="39"/>
      <c r="G2" s="38" t="s">
        <v>1555</v>
      </c>
      <c r="H2" s="38"/>
      <c r="I2" s="38"/>
      <c r="J2" s="38"/>
      <c r="K2" s="38" t="s">
        <v>1554</v>
      </c>
      <c r="L2" s="38"/>
      <c r="M2" s="38"/>
      <c r="N2" s="33" t="s">
        <v>1553</v>
      </c>
      <c r="O2" s="38" t="s">
        <v>1552</v>
      </c>
      <c r="P2" s="38"/>
      <c r="Q2" s="38"/>
      <c r="R2" s="38" t="s">
        <v>1551</v>
      </c>
      <c r="S2" s="38"/>
    </row>
    <row r="3" spans="1:19" x14ac:dyDescent="0.25">
      <c r="A3" t="s">
        <v>5</v>
      </c>
      <c r="B3" t="s">
        <v>1550</v>
      </c>
      <c r="C3" t="s">
        <v>1336</v>
      </c>
      <c r="D3" s="9" t="s">
        <v>22</v>
      </c>
      <c r="E3" t="s">
        <v>1549</v>
      </c>
      <c r="F3" s="10" t="s">
        <v>1548</v>
      </c>
      <c r="G3" t="s">
        <v>1547</v>
      </c>
      <c r="H3" t="s">
        <v>1546</v>
      </c>
      <c r="I3" t="s">
        <v>1545</v>
      </c>
      <c r="J3" t="s">
        <v>1544</v>
      </c>
      <c r="K3" t="s">
        <v>1543</v>
      </c>
      <c r="L3" s="7" t="s">
        <v>25</v>
      </c>
      <c r="M3" s="7" t="s">
        <v>24</v>
      </c>
      <c r="N3" s="9" t="s">
        <v>1542</v>
      </c>
      <c r="O3" t="s">
        <v>1541</v>
      </c>
      <c r="P3" t="s">
        <v>1540</v>
      </c>
      <c r="Q3" t="s">
        <v>1539</v>
      </c>
      <c r="R3" t="s">
        <v>1538</v>
      </c>
      <c r="S3" t="s">
        <v>1537</v>
      </c>
    </row>
    <row r="4" spans="1:19" x14ac:dyDescent="0.25">
      <c r="A4" s="23" t="s">
        <v>1534</v>
      </c>
      <c r="B4" s="27" t="str">
        <f>VLOOKUP(A4,[1]!VolumeType[#All],2,FALSE)</f>
        <v>Artifact</v>
      </c>
      <c r="C4" s="16" t="s">
        <v>389</v>
      </c>
      <c r="D4" s="22" t="s">
        <v>13</v>
      </c>
      <c r="E4" s="29" t="s">
        <v>1536</v>
      </c>
      <c r="F4" s="29" t="s">
        <v>1532</v>
      </c>
      <c r="G4" s="18" t="str">
        <f>VLOOKUP(Table11[[#This Row],[Structure]],[1]!Dictionary[#All],3,FALSE)</f>
        <v>Artifact</v>
      </c>
      <c r="H4" s="18" t="str">
        <f>VLOOKUP(Table11[[#This Row],[Structure]],[1]!Dictionary[#All],4,FALSE)</f>
        <v>11296</v>
      </c>
      <c r="I4" s="18" t="str">
        <f>VLOOKUP(Table11[[#This Row],[Structure]],[1]!Dictionary[#All],5,FALSE)</f>
        <v>RADLEX</v>
      </c>
      <c r="J4" s="18">
        <f>VLOOKUP(Table11[[#This Row],[Structure]],[1]!Dictionary[#All],6,FALSE)</f>
        <v>3.8</v>
      </c>
      <c r="K4" s="24" t="str">
        <f>VLOOKUP(A4,[1]!VolumeType[#All],3,FALSE)</f>
        <v>None</v>
      </c>
      <c r="L4" s="6"/>
      <c r="M4" s="6"/>
      <c r="N4" s="22" t="str">
        <f>VLOOKUP(A4,[1]!Colors[#All],3,FALSE)</f>
        <v>0 RO Helper</v>
      </c>
      <c r="O4" s="17">
        <v>-16777216</v>
      </c>
      <c r="P4" s="17">
        <v>1</v>
      </c>
      <c r="Q4" s="16" t="s">
        <v>1338</v>
      </c>
      <c r="R4" s="16" t="e">
        <f>IF(VLOOKUP(A4,[1]!VolumeType[#All],4,FALSE)=0,"",VLOOKUP(A4,[1]!VolumeType[#All],4,FALSE))</f>
        <v>#REF!</v>
      </c>
      <c r="S4" s="16" t="e">
        <f>IF(VLOOKUP(A4,[1]!VolumeType[#All],5,FALSE)=0,"",VLOOKUP(A4,[1]!VolumeType[#All],5,FALSE))</f>
        <v>#REF!</v>
      </c>
    </row>
    <row r="5" spans="1:19" x14ac:dyDescent="0.25">
      <c r="A5" s="23" t="s">
        <v>1534</v>
      </c>
      <c r="B5" s="27" t="str">
        <f>VLOOKUP(A5,[1]!VolumeType[#All],2,FALSE)</f>
        <v>Artifact</v>
      </c>
      <c r="C5" s="16" t="s">
        <v>389</v>
      </c>
      <c r="D5" s="22" t="s">
        <v>13</v>
      </c>
      <c r="E5" s="29" t="s">
        <v>1535</v>
      </c>
      <c r="F5" s="29" t="s">
        <v>1532</v>
      </c>
      <c r="G5" s="18" t="str">
        <f>VLOOKUP(Table11[[#This Row],[Structure]],[1]!Dictionary[#All],3,FALSE)</f>
        <v>Artifact</v>
      </c>
      <c r="H5" s="18" t="str">
        <f>VLOOKUP(Table11[[#This Row],[Structure]],[1]!Dictionary[#All],4,FALSE)</f>
        <v>11296</v>
      </c>
      <c r="I5" s="18" t="str">
        <f>VLOOKUP(Table11[[#This Row],[Structure]],[1]!Dictionary[#All],5,FALSE)</f>
        <v>RADLEX</v>
      </c>
      <c r="J5" s="18">
        <f>VLOOKUP(Table11[[#This Row],[Structure]],[1]!Dictionary[#All],6,FALSE)</f>
        <v>3.8</v>
      </c>
      <c r="K5" s="24" t="str">
        <f>VLOOKUP(A5,[1]!VolumeType[#All],3,FALSE)</f>
        <v>None</v>
      </c>
      <c r="L5" s="6"/>
      <c r="M5" s="6"/>
      <c r="N5" s="22" t="str">
        <f>VLOOKUP(A5,[1]!Colors[#All],3,FALSE)</f>
        <v>0 RO Helper</v>
      </c>
      <c r="O5" s="17">
        <v>-16777216</v>
      </c>
      <c r="P5" s="17">
        <v>1</v>
      </c>
      <c r="Q5" s="16" t="s">
        <v>1338</v>
      </c>
      <c r="R5" s="16" t="e">
        <f>IF(VLOOKUP(A5,[1]!VolumeType[#All],4,FALSE)=0,"",VLOOKUP(A5,[1]!VolumeType[#All],4,FALSE))</f>
        <v>#REF!</v>
      </c>
      <c r="S5" s="16" t="e">
        <f>IF(VLOOKUP(A5,[1]!VolumeType[#All],5,FALSE)=0,"",VLOOKUP(A5,[1]!VolumeType[#All],5,FALSE))</f>
        <v>#REF!</v>
      </c>
    </row>
    <row r="6" spans="1:19" x14ac:dyDescent="0.25">
      <c r="A6" s="23" t="s">
        <v>1534</v>
      </c>
      <c r="B6" s="27" t="str">
        <f>VLOOKUP(A6,[1]!VolumeType[#All],2,FALSE)</f>
        <v>Artifact</v>
      </c>
      <c r="C6" s="16" t="s">
        <v>389</v>
      </c>
      <c r="D6" s="22" t="s">
        <v>13</v>
      </c>
      <c r="E6" s="29" t="s">
        <v>1533</v>
      </c>
      <c r="F6" s="29" t="s">
        <v>1532</v>
      </c>
      <c r="G6" s="18" t="str">
        <f>VLOOKUP(Table11[[#This Row],[Structure]],[1]!Dictionary[#All],3,FALSE)</f>
        <v>Artifact</v>
      </c>
      <c r="H6" s="18" t="str">
        <f>VLOOKUP(Table11[[#This Row],[Structure]],[1]!Dictionary[#All],4,FALSE)</f>
        <v>11296</v>
      </c>
      <c r="I6" s="18" t="str">
        <f>VLOOKUP(Table11[[#This Row],[Structure]],[1]!Dictionary[#All],5,FALSE)</f>
        <v>RADLEX</v>
      </c>
      <c r="J6" s="18">
        <f>VLOOKUP(Table11[[#This Row],[Structure]],[1]!Dictionary[#All],6,FALSE)</f>
        <v>3.8</v>
      </c>
      <c r="K6" s="24" t="str">
        <f>VLOOKUP(A6,[1]!VolumeType[#All],3,FALSE)</f>
        <v>None</v>
      </c>
      <c r="L6" s="6"/>
      <c r="M6" s="6"/>
      <c r="N6" s="22" t="str">
        <f>VLOOKUP(A6,[1]!Colors[#All],3,FALSE)</f>
        <v>0 RO Helper</v>
      </c>
      <c r="O6" s="17">
        <v>-16777216</v>
      </c>
      <c r="P6" s="17">
        <v>1</v>
      </c>
      <c r="Q6" s="16" t="s">
        <v>1338</v>
      </c>
      <c r="R6" s="16" t="e">
        <f>IF(VLOOKUP(A6,[1]!VolumeType[#All],4,FALSE)=0,"",VLOOKUP(A6,[1]!VolumeType[#All],4,FALSE))</f>
        <v>#REF!</v>
      </c>
      <c r="S6" s="16" t="e">
        <f>IF(VLOOKUP(A6,[1]!VolumeType[#All],5,FALSE)=0,"",VLOOKUP(A6,[1]!VolumeType[#All],5,FALSE))</f>
        <v>#REF!</v>
      </c>
    </row>
    <row r="7" spans="1:19" x14ac:dyDescent="0.25">
      <c r="A7" s="23" t="s">
        <v>1531</v>
      </c>
      <c r="B7" s="27" t="str">
        <f>VLOOKUP(A7,[1]!VolumeType[#All],2,FALSE)</f>
        <v>Special</v>
      </c>
      <c r="C7" s="16" t="s">
        <v>389</v>
      </c>
      <c r="D7" s="22" t="s">
        <v>13</v>
      </c>
      <c r="E7" s="26" t="s">
        <v>1531</v>
      </c>
      <c r="F7" s="31" t="s">
        <v>1530</v>
      </c>
      <c r="G7" s="18" t="str">
        <f>VLOOKUP(Table11[[#This Row],[Structure]],[1]!Dictionary[#All],3,FALSE)</f>
        <v>Treated Volume</v>
      </c>
      <c r="H7" s="18" t="str">
        <f>VLOOKUP(Table11[[#This Row],[Structure]],[1]!Dictionary[#All],4,FALSE)</f>
        <v>Treated Volume</v>
      </c>
      <c r="I7" s="18" t="str">
        <f>VLOOKUP(Table11[[#This Row],[Structure]],[1]!Dictionary[#All],5,FALSE)</f>
        <v>99VMS_STRUCTCODE</v>
      </c>
      <c r="J7" s="18" t="str">
        <f>VLOOKUP(Table11[[#This Row],[Structure]],[1]!Dictionary[#All],6,FALSE)</f>
        <v>1.0</v>
      </c>
      <c r="K7" s="24" t="str">
        <f>VLOOKUP(A7,[1]!VolumeType[#All],3,FALSE)</f>
        <v>Treated Volume</v>
      </c>
      <c r="L7" s="6" t="str">
        <f>VLOOKUP("Head and Neck",ICD_Codes[#All],2,FALSE)</f>
        <v>C76.0</v>
      </c>
      <c r="M7" s="6" t="s">
        <v>23</v>
      </c>
      <c r="N7" s="22" t="str">
        <f>VLOOKUP(A7,[1]!Colors[#All],3,FALSE)</f>
        <v>0 DPV</v>
      </c>
      <c r="O7" s="17">
        <v>-16777216</v>
      </c>
      <c r="P7" s="17">
        <v>1</v>
      </c>
      <c r="Q7" s="16" t="s">
        <v>1338</v>
      </c>
      <c r="R7" s="16" t="e">
        <f>IF(VLOOKUP(A7,[1]!VolumeType[#All],4,FALSE)=0,"",VLOOKUP(A7,[1]!VolumeType[#All],4,FALSE))</f>
        <v>#REF!</v>
      </c>
      <c r="S7" s="16" t="e">
        <f>IF(VLOOKUP(A7,[1]!VolumeType[#All],5,FALSE)=0,"",VLOOKUP(A7,[1]!VolumeType[#All],5,FALSE))</f>
        <v>#REF!</v>
      </c>
    </row>
    <row r="8" spans="1:19" x14ac:dyDescent="0.25">
      <c r="A8" s="26" t="s">
        <v>1529</v>
      </c>
      <c r="B8" s="27" t="str">
        <f>VLOOKUP(A8,[1]!VolumeType[#All],2,FALSE)</f>
        <v>Special</v>
      </c>
      <c r="C8" s="16" t="s">
        <v>389</v>
      </c>
      <c r="D8" s="22" t="s">
        <v>13</v>
      </c>
      <c r="E8" s="26" t="s">
        <v>1529</v>
      </c>
      <c r="F8" s="31" t="s">
        <v>1529</v>
      </c>
      <c r="G8" s="18" t="str">
        <f>VLOOKUP(Table11[[#This Row],[Structure]],[1]!Dictionary[#All],3,FALSE)</f>
        <v>Body</v>
      </c>
      <c r="H8" s="18" t="str">
        <f>VLOOKUP(Table11[[#This Row],[Structure]],[1]!Dictionary[#All],4,FALSE)</f>
        <v>BODY</v>
      </c>
      <c r="I8" s="18" t="str">
        <f>VLOOKUP(Table11[[#This Row],[Structure]],[1]!Dictionary[#All],5,FALSE)</f>
        <v>99VMS_STRUCTCODE</v>
      </c>
      <c r="J8" s="18" t="str">
        <f>VLOOKUP(Table11[[#This Row],[Structure]],[1]!Dictionary[#All],6,FALSE)</f>
        <v>1.0</v>
      </c>
      <c r="K8" s="24" t="str">
        <f>VLOOKUP(A8,[1]!VolumeType[#All],3,FALSE)</f>
        <v>BODY</v>
      </c>
      <c r="L8" s="6"/>
      <c r="M8" s="6"/>
      <c r="N8" s="22" t="str">
        <f>VLOOKUP(A8,[1]!Colors[#All],3,FALSE)</f>
        <v>0 Body</v>
      </c>
      <c r="O8" s="17">
        <v>-16777216</v>
      </c>
      <c r="P8" s="17">
        <v>1</v>
      </c>
      <c r="Q8" s="16" t="s">
        <v>1338</v>
      </c>
      <c r="R8" s="16" t="e">
        <f>IF(VLOOKUP(A8,[1]!VolumeType[#All],4,FALSE)=0,"",VLOOKUP(A8,[1]!VolumeType[#All],4,FALSE))</f>
        <v>#REF!</v>
      </c>
      <c r="S8" s="16" t="e">
        <f>IF(VLOOKUP(A8,[1]!VolumeType[#All],5,FALSE)=0,"",VLOOKUP(A8,[1]!VolumeType[#All],5,FALSE))</f>
        <v>#REF!</v>
      </c>
    </row>
    <row r="9" spans="1:19" x14ac:dyDescent="0.25">
      <c r="A9" s="32" t="s">
        <v>1526</v>
      </c>
      <c r="B9" s="27" t="str">
        <f>VLOOKUP(A9,[1]!VolumeType[#All],2,FALSE)</f>
        <v>Control</v>
      </c>
      <c r="C9" s="16" t="s">
        <v>389</v>
      </c>
      <c r="D9" s="22" t="s">
        <v>13</v>
      </c>
      <c r="E9" s="29" t="s">
        <v>1528</v>
      </c>
      <c r="F9" s="31" t="s">
        <v>1527</v>
      </c>
      <c r="G9" s="18" t="str">
        <f>VLOOKUP(Table11[[#This Row],[Structure]],[1]!Dictionary[#All],3,FALSE)</f>
        <v>Control Region</v>
      </c>
      <c r="H9" s="18" t="str">
        <f>VLOOKUP(Table11[[#This Row],[Structure]],[1]!Dictionary[#All],4,FALSE)</f>
        <v>Control</v>
      </c>
      <c r="I9" s="18" t="str">
        <f>VLOOKUP(Table11[[#This Row],[Structure]],[1]!Dictionary[#All],5,FALSE)</f>
        <v>99VMS_STRUCTCODE</v>
      </c>
      <c r="J9" s="18" t="str">
        <f>VLOOKUP(Table11[[#This Row],[Structure]],[1]!Dictionary[#All],6,FALSE)</f>
        <v>1.0</v>
      </c>
      <c r="K9" s="24" t="str">
        <f>VLOOKUP(A9,[1]!VolumeType[#All],3,FALSE)</f>
        <v>Control</v>
      </c>
      <c r="L9" s="6"/>
      <c r="M9" s="6"/>
      <c r="N9" s="22" t="str">
        <f>VLOOKUP(A9,[1]!Colors[#All],3,FALSE)</f>
        <v>0 Control</v>
      </c>
      <c r="O9" s="17">
        <v>-16777216</v>
      </c>
      <c r="P9" s="17">
        <v>1</v>
      </c>
      <c r="Q9" s="16" t="s">
        <v>1338</v>
      </c>
      <c r="R9" s="16" t="e">
        <f>IF(VLOOKUP(A9,[1]!VolumeType[#All],4,FALSE)=0,"",VLOOKUP(A9,[1]!VolumeType[#All],4,FALSE))</f>
        <v>#REF!</v>
      </c>
      <c r="S9" s="16" t="e">
        <f>IF(VLOOKUP(A9,[1]!VolumeType[#All],5,FALSE)=0,"",VLOOKUP(A9,[1]!VolumeType[#All],5,FALSE))</f>
        <v>#REF!</v>
      </c>
    </row>
    <row r="10" spans="1:19" x14ac:dyDescent="0.25">
      <c r="A10" s="32" t="s">
        <v>1526</v>
      </c>
      <c r="B10" s="27" t="str">
        <f>VLOOKUP(A10,[1]!VolumeType[#All],2,FALSE)</f>
        <v>Control</v>
      </c>
      <c r="C10" s="16" t="s">
        <v>389</v>
      </c>
      <c r="D10" s="22" t="s">
        <v>13</v>
      </c>
      <c r="E10" s="29" t="s">
        <v>1525</v>
      </c>
      <c r="F10" s="25" t="s">
        <v>1524</v>
      </c>
      <c r="G10" s="18" t="str">
        <f>VLOOKUP(Table11[[#This Row],[Structure]],[1]!Dictionary[#All],3,FALSE)</f>
        <v>Control Region</v>
      </c>
      <c r="H10" s="18" t="str">
        <f>VLOOKUP(Table11[[#This Row],[Structure]],[1]!Dictionary[#All],4,FALSE)</f>
        <v>Control</v>
      </c>
      <c r="I10" s="18" t="str">
        <f>VLOOKUP(Table11[[#This Row],[Structure]],[1]!Dictionary[#All],5,FALSE)</f>
        <v>99VMS_STRUCTCODE</v>
      </c>
      <c r="J10" s="18" t="str">
        <f>VLOOKUP(Table11[[#This Row],[Structure]],[1]!Dictionary[#All],6,FALSE)</f>
        <v>1.0</v>
      </c>
      <c r="K10" s="24" t="str">
        <f>VLOOKUP(A10,[1]!VolumeType[#All],3,FALSE)</f>
        <v>Control</v>
      </c>
      <c r="L10" s="6"/>
      <c r="M10" s="6"/>
      <c r="N10" s="22" t="str">
        <f>VLOOKUP(A10,[1]!Colors[#All],3,FALSE)</f>
        <v>0 Control</v>
      </c>
      <c r="O10" s="17">
        <v>-16777216</v>
      </c>
      <c r="P10" s="17">
        <v>1</v>
      </c>
      <c r="Q10" s="16" t="s">
        <v>1338</v>
      </c>
      <c r="R10" s="16" t="e">
        <f>IF(VLOOKUP(A10,[1]!VolumeType[#All],4,FALSE)=0,"",VLOOKUP(A10,[1]!VolumeType[#All],4,FALSE))</f>
        <v>#REF!</v>
      </c>
      <c r="S10" s="16" t="e">
        <f>IF(VLOOKUP(A10,[1]!VolumeType[#All],5,FALSE)=0,"",VLOOKUP(A10,[1]!VolumeType[#All],5,FALSE))</f>
        <v>#REF!</v>
      </c>
    </row>
    <row r="11" spans="1:19" x14ac:dyDescent="0.25">
      <c r="A11" s="32" t="s">
        <v>1523</v>
      </c>
      <c r="B11" s="27" t="str">
        <f>VLOOKUP(A11,[1]!VolumeType[#All],2,FALSE)</f>
        <v>Control</v>
      </c>
      <c r="C11" s="16" t="s">
        <v>389</v>
      </c>
      <c r="D11" s="22" t="s">
        <v>13</v>
      </c>
      <c r="E11" s="26" t="s">
        <v>1522</v>
      </c>
      <c r="F11" s="25" t="s">
        <v>1521</v>
      </c>
      <c r="G11" s="18" t="str">
        <f>VLOOKUP(Table11[[#This Row],[Structure]],[1]!Dictionary[#All],3,FALSE)</f>
        <v>Dose</v>
      </c>
      <c r="H11" s="18" t="str">
        <f>VLOOKUP(Table11[[#This Row],[Structure]],[1]!Dictionary[#All],4,FALSE)</f>
        <v>Dose</v>
      </c>
      <c r="I11" s="18" t="str">
        <f>VLOOKUP(Table11[[#This Row],[Structure]],[1]!Dictionary[#All],5,FALSE)</f>
        <v>99VMS_STRUCTCODE</v>
      </c>
      <c r="J11" s="18" t="str">
        <f>VLOOKUP(Table11[[#This Row],[Structure]],[1]!Dictionary[#All],6,FALSE)</f>
        <v>1.0</v>
      </c>
      <c r="K11" s="24" t="str">
        <f>VLOOKUP(A11,[1]!VolumeType[#All],3,FALSE)</f>
        <v>Dose Region</v>
      </c>
      <c r="L11" s="6"/>
      <c r="M11" s="6"/>
      <c r="N11" s="22" t="str">
        <f>VLOOKUP(A11,[1]!Colors[#All],3,FALSE)</f>
        <v>0 Dose</v>
      </c>
      <c r="O11" s="17">
        <v>-16777216</v>
      </c>
      <c r="P11" s="17">
        <v>1</v>
      </c>
      <c r="Q11" s="16" t="s">
        <v>1338</v>
      </c>
      <c r="R11" s="16" t="e">
        <f>IF(VLOOKUP(A11,[1]!VolumeType[#All],4,FALSE)=0,"",VLOOKUP(A11,[1]!VolumeType[#All],4,FALSE))</f>
        <v>#REF!</v>
      </c>
      <c r="S11" s="16" t="e">
        <f>IF(VLOOKUP(A11,[1]!VolumeType[#All],5,FALSE)=0,"",VLOOKUP(A11,[1]!VolumeType[#All],5,FALSE))</f>
        <v>#REF!</v>
      </c>
    </row>
    <row r="12" spans="1:19" x14ac:dyDescent="0.25">
      <c r="A12" s="29" t="s">
        <v>1518</v>
      </c>
      <c r="B12" s="27" t="str">
        <f>VLOOKUP(A12,[1]!VolumeType[#All],2,FALSE)</f>
        <v>Control</v>
      </c>
      <c r="C12" s="16" t="s">
        <v>389</v>
      </c>
      <c r="D12" s="22" t="s">
        <v>13</v>
      </c>
      <c r="E12" s="29" t="s">
        <v>1520</v>
      </c>
      <c r="F12" s="29" t="s">
        <v>1519</v>
      </c>
      <c r="G12" s="18" t="str">
        <f>VLOOKUP(Table11[[#This Row],[Structure]],[1]!Dictionary[#All],3,FALSE)</f>
        <v>PRV</v>
      </c>
      <c r="H12" s="18" t="str">
        <f>VLOOKUP(Table11[[#This Row],[Structure]],[1]!Dictionary[#All],4,FALSE)</f>
        <v>PRV</v>
      </c>
      <c r="I12" s="18" t="str">
        <f>VLOOKUP(Table11[[#This Row],[Structure]],[1]!Dictionary[#All],5,FALSE)</f>
        <v>99VMS_STRUCTCODE</v>
      </c>
      <c r="J12" s="18" t="str">
        <f>VLOOKUP(Table11[[#This Row],[Structure]],[1]!Dictionary[#All],6,FALSE)</f>
        <v>1.0</v>
      </c>
      <c r="K12" s="24" t="str">
        <f>VLOOKUP(A12,[1]!VolumeType[#All],3,FALSE)</f>
        <v>Avoidance</v>
      </c>
      <c r="L12" s="6"/>
      <c r="M12" s="6"/>
      <c r="N12" s="22" t="str">
        <f>VLOOKUP(A12,[1]!Colors[#All],3,FALSE)</f>
        <v>0SpinalCanal PRV</v>
      </c>
      <c r="O12" s="17">
        <v>-16777216</v>
      </c>
      <c r="P12" s="17">
        <v>1</v>
      </c>
      <c r="Q12" s="16" t="s">
        <v>1338</v>
      </c>
      <c r="R12" s="16" t="e">
        <f>IF(VLOOKUP(A12,[1]!VolumeType[#All],4,FALSE)=0,"",VLOOKUP(A12,[1]!VolumeType[#All],4,FALSE))</f>
        <v>#REF!</v>
      </c>
      <c r="S12" s="16" t="e">
        <f>IF(VLOOKUP(A12,[1]!VolumeType[#All],5,FALSE)=0,"",VLOOKUP(A12,[1]!VolumeType[#All],5,FALSE))</f>
        <v>#REF!</v>
      </c>
    </row>
    <row r="13" spans="1:19" x14ac:dyDescent="0.25">
      <c r="A13" s="29" t="s">
        <v>1518</v>
      </c>
      <c r="B13" s="27" t="str">
        <f>VLOOKUP(A13,[1]!VolumeType[#All],2,FALSE)</f>
        <v>Control</v>
      </c>
      <c r="C13" s="16" t="s">
        <v>389</v>
      </c>
      <c r="D13" s="22" t="s">
        <v>13</v>
      </c>
      <c r="E13" s="29" t="s">
        <v>1517</v>
      </c>
      <c r="F13" s="29" t="s">
        <v>1516</v>
      </c>
      <c r="G13" s="18" t="str">
        <f>VLOOKUP(Table11[[#This Row],[Structure]],[1]!Dictionary[#All],3,FALSE)</f>
        <v>PRV</v>
      </c>
      <c r="H13" s="18" t="str">
        <f>VLOOKUP(Table11[[#This Row],[Structure]],[1]!Dictionary[#All],4,FALSE)</f>
        <v>PRV</v>
      </c>
      <c r="I13" s="18" t="str">
        <f>VLOOKUP(Table11[[#This Row],[Structure]],[1]!Dictionary[#All],5,FALSE)</f>
        <v>99VMS_STRUCTCODE</v>
      </c>
      <c r="J13" s="18" t="str">
        <f>VLOOKUP(Table11[[#This Row],[Structure]],[1]!Dictionary[#All],6,FALSE)</f>
        <v>1.0</v>
      </c>
      <c r="K13" s="24" t="str">
        <f>VLOOKUP(A13,[1]!VolumeType[#All],3,FALSE)</f>
        <v>Avoidance</v>
      </c>
      <c r="L13" s="6"/>
      <c r="M13" s="6"/>
      <c r="N13" s="22" t="str">
        <f>VLOOKUP(A13,[1]!Colors[#All],3,FALSE)</f>
        <v>0SpinalCanal PRV</v>
      </c>
      <c r="O13" s="17">
        <v>-16777216</v>
      </c>
      <c r="P13" s="17">
        <v>1</v>
      </c>
      <c r="Q13" s="16" t="s">
        <v>1338</v>
      </c>
      <c r="R13" s="16" t="e">
        <f>IF(VLOOKUP(A13,[1]!VolumeType[#All],4,FALSE)=0,"",VLOOKUP(A13,[1]!VolumeType[#All],4,FALSE))</f>
        <v>#REF!</v>
      </c>
      <c r="S13" s="16" t="e">
        <f>IF(VLOOKUP(A13,[1]!VolumeType[#All],5,FALSE)=0,"",VLOOKUP(A13,[1]!VolumeType[#All],5,FALSE))</f>
        <v>#REF!</v>
      </c>
    </row>
    <row r="14" spans="1:19" x14ac:dyDescent="0.25">
      <c r="A14" s="23" t="s">
        <v>1515</v>
      </c>
      <c r="B14" s="27" t="str">
        <f>VLOOKUP(A14,[1]!VolumeType[#All],2,FALSE)</f>
        <v>Organ</v>
      </c>
      <c r="C14" s="16" t="s">
        <v>389</v>
      </c>
      <c r="D14" s="22" t="s">
        <v>13</v>
      </c>
      <c r="E14" s="26" t="s">
        <v>1515</v>
      </c>
      <c r="F14" s="29" t="s">
        <v>1515</v>
      </c>
      <c r="G14" s="18" t="str">
        <f>VLOOKUP(Table11[[#This Row],[Structure]],[1]!Dictionary[#All],3,FALSE)</f>
        <v>Brain</v>
      </c>
      <c r="H14" s="18">
        <f>VLOOKUP(Table11[[#This Row],[Structure]],[1]!Dictionary[#All],4,FALSE)</f>
        <v>50801</v>
      </c>
      <c r="I14" s="18" t="str">
        <f>VLOOKUP(Table11[[#This Row],[Structure]],[1]!Dictionary[#All],5,FALSE)</f>
        <v>FMA</v>
      </c>
      <c r="J14" s="18" t="str">
        <f>VLOOKUP(Table11[[#This Row],[Structure]],[1]!Dictionary[#All],6,FALSE)</f>
        <v>3.2</v>
      </c>
      <c r="K14" s="24" t="str">
        <f>VLOOKUP(A14,[1]!VolumeType[#All],3,FALSE)</f>
        <v>Organ</v>
      </c>
      <c r="L14" s="6"/>
      <c r="M14" s="6"/>
      <c r="N14" s="22" t="str">
        <f>VLOOKUP(A14,[1]!Colors[#All],3,FALSE)</f>
        <v>0 Brain</v>
      </c>
      <c r="O14" s="17">
        <v>-16777216</v>
      </c>
      <c r="P14" s="17">
        <v>1</v>
      </c>
      <c r="Q14" s="16" t="s">
        <v>1338</v>
      </c>
      <c r="R14" s="16" t="e">
        <f>IF(VLOOKUP(A14,[1]!VolumeType[#All],4,FALSE)=0,"",VLOOKUP(A14,[1]!VolumeType[#All],4,FALSE))</f>
        <v>#REF!</v>
      </c>
      <c r="S14" s="16" t="e">
        <f>IF(VLOOKUP(A14,[1]!VolumeType[#All],5,FALSE)=0,"",VLOOKUP(A14,[1]!VolumeType[#All],5,FALSE))</f>
        <v>#REF!</v>
      </c>
    </row>
    <row r="15" spans="1:19" x14ac:dyDescent="0.25">
      <c r="A15" s="23" t="s">
        <v>1513</v>
      </c>
      <c r="B15" s="27" t="str">
        <f>VLOOKUP(A15,[1]!VolumeType[#All],2,FALSE)</f>
        <v>Organ</v>
      </c>
      <c r="C15" s="16" t="s">
        <v>389</v>
      </c>
      <c r="D15" s="22" t="s">
        <v>13</v>
      </c>
      <c r="E15" s="23" t="s">
        <v>1514</v>
      </c>
      <c r="F15" s="31" t="s">
        <v>1513</v>
      </c>
      <c r="G15" s="18" t="str">
        <f>VLOOKUP(Table11[[#This Row],[Structure]],[1]!Dictionary[#All],3,FALSE)</f>
        <v>Brainstem</v>
      </c>
      <c r="H15" s="18">
        <f>VLOOKUP(Table11[[#This Row],[Structure]],[1]!Dictionary[#All],4,FALSE)</f>
        <v>79876</v>
      </c>
      <c r="I15" s="18" t="str">
        <f>VLOOKUP(Table11[[#This Row],[Structure]],[1]!Dictionary[#All],5,FALSE)</f>
        <v>FMA</v>
      </c>
      <c r="J15" s="18" t="str">
        <f>VLOOKUP(Table11[[#This Row],[Structure]],[1]!Dictionary[#All],6,FALSE)</f>
        <v>3.2</v>
      </c>
      <c r="K15" s="24" t="str">
        <f>VLOOKUP(A15,[1]!VolumeType[#All],3,FALSE)</f>
        <v>Organ</v>
      </c>
      <c r="L15" s="6"/>
      <c r="M15" s="6"/>
      <c r="N15" s="22" t="str">
        <f>VLOOKUP(A15,[1]!Colors[#All],3,FALSE)</f>
        <v>0 Brain Stem</v>
      </c>
      <c r="O15" s="17">
        <v>-16777216</v>
      </c>
      <c r="P15" s="17">
        <v>1</v>
      </c>
      <c r="Q15" s="16" t="s">
        <v>1338</v>
      </c>
      <c r="R15" s="16" t="e">
        <f>IF(VLOOKUP(A15,[1]!VolumeType[#All],4,FALSE)=0,"",VLOOKUP(A15,[1]!VolumeType[#All],4,FALSE))</f>
        <v>#REF!</v>
      </c>
      <c r="S15" s="16" t="e">
        <f>IF(VLOOKUP(A15,[1]!VolumeType[#All],5,FALSE)=0,"",VLOOKUP(A15,[1]!VolumeType[#All],5,FALSE))</f>
        <v>#REF!</v>
      </c>
    </row>
    <row r="16" spans="1:19" x14ac:dyDescent="0.25">
      <c r="A16" s="23" t="s">
        <v>1512</v>
      </c>
      <c r="B16" s="27" t="str">
        <f>VLOOKUP(A16,[1]!VolumeType[#All],2,FALSE)</f>
        <v>Organ</v>
      </c>
      <c r="C16" s="16" t="s">
        <v>389</v>
      </c>
      <c r="D16" s="22" t="s">
        <v>13</v>
      </c>
      <c r="E16" s="26" t="s">
        <v>1512</v>
      </c>
      <c r="F16" s="29" t="s">
        <v>1512</v>
      </c>
      <c r="G16" s="18" t="str">
        <f>VLOOKUP(Table11[[#This Row],[Structure]],[1]!Dictionary[#All],3,FALSE)</f>
        <v>Esophagus</v>
      </c>
      <c r="H16" s="18">
        <f>VLOOKUP(Table11[[#This Row],[Structure]],[1]!Dictionary[#All],4,FALSE)</f>
        <v>7131</v>
      </c>
      <c r="I16" s="18" t="str">
        <f>VLOOKUP(Table11[[#This Row],[Structure]],[1]!Dictionary[#All],5,FALSE)</f>
        <v>FMA</v>
      </c>
      <c r="J16" s="18" t="str">
        <f>VLOOKUP(Table11[[#This Row],[Structure]],[1]!Dictionary[#All],6,FALSE)</f>
        <v>3.2</v>
      </c>
      <c r="K16" s="24" t="str">
        <f>VLOOKUP(A16,[1]!VolumeType[#All],3,FALSE)</f>
        <v>Organ</v>
      </c>
      <c r="L16" s="6"/>
      <c r="M16" s="6"/>
      <c r="N16" s="22" t="str">
        <f>VLOOKUP(A16,[1]!Colors[#All],3,FALSE)</f>
        <v>0 Esophagus</v>
      </c>
      <c r="O16" s="17">
        <v>-16777216</v>
      </c>
      <c r="P16" s="17">
        <v>1</v>
      </c>
      <c r="Q16" s="16" t="s">
        <v>1338</v>
      </c>
      <c r="R16" s="16" t="e">
        <f>IF(VLOOKUP(A16,[1]!VolumeType[#All],4,FALSE)=0,"",VLOOKUP(A16,[1]!VolumeType[#All],4,FALSE))</f>
        <v>#REF!</v>
      </c>
      <c r="S16" s="16" t="e">
        <f>IF(VLOOKUP(A16,[1]!VolumeType[#All],5,FALSE)=0,"",VLOOKUP(A16,[1]!VolumeType[#All],5,FALSE))</f>
        <v>#REF!</v>
      </c>
    </row>
    <row r="17" spans="1:19" x14ac:dyDescent="0.25">
      <c r="A17" s="23" t="s">
        <v>1511</v>
      </c>
      <c r="B17" s="27" t="str">
        <f>VLOOKUP(A17,[1]!VolumeType[#All],2,FALSE)</f>
        <v>Organ</v>
      </c>
      <c r="C17" s="16" t="s">
        <v>389</v>
      </c>
      <c r="D17" s="22" t="s">
        <v>13</v>
      </c>
      <c r="E17" s="26" t="s">
        <v>1511</v>
      </c>
      <c r="F17" s="29" t="s">
        <v>1511</v>
      </c>
      <c r="G17" s="18" t="str">
        <f>VLOOKUP(Table11[[#This Row],[Structure]],[1]!Dictionary[#All],3,FALSE)</f>
        <v>Larynx</v>
      </c>
      <c r="H17" s="18">
        <f>VLOOKUP(Table11[[#This Row],[Structure]],[1]!Dictionary[#All],4,FALSE)</f>
        <v>55097</v>
      </c>
      <c r="I17" s="18" t="str">
        <f>VLOOKUP(Table11[[#This Row],[Structure]],[1]!Dictionary[#All],5,FALSE)</f>
        <v>FMA</v>
      </c>
      <c r="J17" s="18" t="str">
        <f>VLOOKUP(Table11[[#This Row],[Structure]],[1]!Dictionary[#All],6,FALSE)</f>
        <v>3.2</v>
      </c>
      <c r="K17" s="24" t="str">
        <f>VLOOKUP(A17,[1]!VolumeType[#All],3,FALSE)</f>
        <v>Organ</v>
      </c>
      <c r="L17" s="6"/>
      <c r="M17" s="6"/>
      <c r="N17" s="22" t="str">
        <f>VLOOKUP(A17,[1]!Colors[#All],3,FALSE)</f>
        <v>0 Larynx</v>
      </c>
      <c r="O17" s="17">
        <v>-16777216</v>
      </c>
      <c r="P17" s="17">
        <v>1</v>
      </c>
      <c r="Q17" s="16" t="s">
        <v>1338</v>
      </c>
      <c r="R17" s="16" t="e">
        <f>IF(VLOOKUP(A17,[1]!VolumeType[#All],4,FALSE)=0,"",VLOOKUP(A17,[1]!VolumeType[#All],4,FALSE))</f>
        <v>#REF!</v>
      </c>
      <c r="S17" s="16" t="e">
        <f>IF(VLOOKUP(A17,[1]!VolumeType[#All],5,FALSE)=0,"",VLOOKUP(A17,[1]!VolumeType[#All],5,FALSE))</f>
        <v>#REF!</v>
      </c>
    </row>
    <row r="18" spans="1:19" x14ac:dyDescent="0.25">
      <c r="A18" s="23" t="s">
        <v>1511</v>
      </c>
      <c r="B18" s="27" t="str">
        <f>VLOOKUP(A18,[1]!VolumeType[#All],2,FALSE)</f>
        <v>Organ</v>
      </c>
      <c r="C18" s="16" t="s">
        <v>389</v>
      </c>
      <c r="D18" s="22" t="s">
        <v>13</v>
      </c>
      <c r="E18" s="29" t="s">
        <v>1510</v>
      </c>
      <c r="F18" s="29" t="s">
        <v>1509</v>
      </c>
      <c r="G18" s="18" t="str">
        <f>VLOOKUP(Table11[[#This Row],[Structure]],[1]!Dictionary[#All],3,FALSE)</f>
        <v>Larynx</v>
      </c>
      <c r="H18" s="18">
        <f>VLOOKUP(Table11[[#This Row],[Structure]],[1]!Dictionary[#All],4,FALSE)</f>
        <v>55097</v>
      </c>
      <c r="I18" s="18" t="str">
        <f>VLOOKUP(Table11[[#This Row],[Structure]],[1]!Dictionary[#All],5,FALSE)</f>
        <v>FMA</v>
      </c>
      <c r="J18" s="18" t="str">
        <f>VLOOKUP(Table11[[#This Row],[Structure]],[1]!Dictionary[#All],6,FALSE)</f>
        <v>3.2</v>
      </c>
      <c r="K18" s="24" t="str">
        <f>VLOOKUP(A18,[1]!VolumeType[#All],3,FALSE)</f>
        <v>Organ</v>
      </c>
      <c r="L18" s="6"/>
      <c r="M18" s="6"/>
      <c r="N18" s="22" t="str">
        <f>VLOOKUP(A18,[1]!Colors[#All],3,FALSE)</f>
        <v>0 Larynx</v>
      </c>
      <c r="O18" s="17">
        <v>-16777216</v>
      </c>
      <c r="P18" s="17">
        <v>1</v>
      </c>
      <c r="Q18" s="16" t="s">
        <v>1338</v>
      </c>
      <c r="R18" s="16" t="e">
        <f>IF(VLOOKUP(A18,[1]!VolumeType[#All],4,FALSE)=0,"",VLOOKUP(A18,[1]!VolumeType[#All],4,FALSE))</f>
        <v>#REF!</v>
      </c>
      <c r="S18" s="16" t="e">
        <f>IF(VLOOKUP(A18,[1]!VolumeType[#All],5,FALSE)=0,"",VLOOKUP(A18,[1]!VolumeType[#All],5,FALSE))</f>
        <v>#REF!</v>
      </c>
    </row>
    <row r="19" spans="1:19" x14ac:dyDescent="0.25">
      <c r="A19" s="23" t="s">
        <v>1508</v>
      </c>
      <c r="B19" s="27" t="str">
        <f>VLOOKUP(A19,[1]!VolumeType[#All],2,FALSE)</f>
        <v>Organ</v>
      </c>
      <c r="C19" s="16" t="s">
        <v>389</v>
      </c>
      <c r="D19" s="22" t="s">
        <v>13</v>
      </c>
      <c r="E19" s="26" t="s">
        <v>1507</v>
      </c>
      <c r="F19" s="29" t="s">
        <v>1506</v>
      </c>
      <c r="G19" s="18" t="str">
        <f>VLOOKUP(Table11[[#This Row],[Structure]],[1]!Dictionary[#All],3,FALSE)</f>
        <v>Left cochlea</v>
      </c>
      <c r="H19" s="18">
        <f>VLOOKUP(Table11[[#This Row],[Structure]],[1]!Dictionary[#All],4,FALSE)</f>
        <v>60203</v>
      </c>
      <c r="I19" s="18" t="str">
        <f>VLOOKUP(Table11[[#This Row],[Structure]],[1]!Dictionary[#All],5,FALSE)</f>
        <v>FMA</v>
      </c>
      <c r="J19" s="18" t="str">
        <f>VLOOKUP(Table11[[#This Row],[Structure]],[1]!Dictionary[#All],6,FALSE)</f>
        <v>3.2</v>
      </c>
      <c r="K19" s="24" t="str">
        <f>VLOOKUP(A19,[1]!VolumeType[#All],3,FALSE)</f>
        <v>Organ</v>
      </c>
      <c r="L19" s="6"/>
      <c r="M19" s="6"/>
      <c r="N19" s="22" t="str">
        <f>VLOOKUP(A19,[1]!Colors[#All],3,FALSE)</f>
        <v>0 Cohclea L</v>
      </c>
      <c r="O19" s="17">
        <v>-16777216</v>
      </c>
      <c r="P19" s="17">
        <v>1</v>
      </c>
      <c r="Q19" s="16" t="s">
        <v>1338</v>
      </c>
      <c r="R19" s="16" t="e">
        <f>IF(VLOOKUP(A19,[1]!VolumeType[#All],4,FALSE)=0,"",VLOOKUP(A19,[1]!VolumeType[#All],4,FALSE))</f>
        <v>#REF!</v>
      </c>
      <c r="S19" s="16" t="e">
        <f>IF(VLOOKUP(A19,[1]!VolumeType[#All],5,FALSE)=0,"",VLOOKUP(A19,[1]!VolumeType[#All],5,FALSE))</f>
        <v>#REF!</v>
      </c>
    </row>
    <row r="20" spans="1:19" x14ac:dyDescent="0.25">
      <c r="A20" s="23" t="s">
        <v>1505</v>
      </c>
      <c r="B20" s="27" t="str">
        <f>VLOOKUP(A20,[1]!VolumeType[#All],2,FALSE)</f>
        <v>Organ</v>
      </c>
      <c r="C20" s="16" t="s">
        <v>389</v>
      </c>
      <c r="D20" s="22" t="s">
        <v>13</v>
      </c>
      <c r="E20" s="26" t="s">
        <v>1504</v>
      </c>
      <c r="F20" s="29" t="s">
        <v>1503</v>
      </c>
      <c r="G20" s="18" t="str">
        <f>VLOOKUP(Table11[[#This Row],[Structure]],[1]!Dictionary[#All],3,FALSE)</f>
        <v>Left eyeball</v>
      </c>
      <c r="H20" s="18">
        <f>VLOOKUP(Table11[[#This Row],[Structure]],[1]!Dictionary[#All],4,FALSE)</f>
        <v>12515</v>
      </c>
      <c r="I20" s="18" t="str">
        <f>VLOOKUP(Table11[[#This Row],[Structure]],[1]!Dictionary[#All],5,FALSE)</f>
        <v>FMA</v>
      </c>
      <c r="J20" s="18" t="str">
        <f>VLOOKUP(Table11[[#This Row],[Structure]],[1]!Dictionary[#All],6,FALSE)</f>
        <v>3.2</v>
      </c>
      <c r="K20" s="24" t="str">
        <f>VLOOKUP(A20,[1]!VolumeType[#All],3,FALSE)</f>
        <v>Organ</v>
      </c>
      <c r="L20" s="6"/>
      <c r="M20" s="6"/>
      <c r="N20" s="22" t="str">
        <f>VLOOKUP(A20,[1]!Colors[#All],3,FALSE)</f>
        <v>0 Orbit L</v>
      </c>
      <c r="O20" s="17">
        <v>-16777216</v>
      </c>
      <c r="P20" s="17">
        <v>1</v>
      </c>
      <c r="Q20" s="16" t="s">
        <v>1338</v>
      </c>
      <c r="R20" s="16" t="e">
        <f>IF(VLOOKUP(A20,[1]!VolumeType[#All],4,FALSE)=0,"",VLOOKUP(A20,[1]!VolumeType[#All],4,FALSE))</f>
        <v>#REF!</v>
      </c>
      <c r="S20" s="16" t="e">
        <f>IF(VLOOKUP(A20,[1]!VolumeType[#All],5,FALSE)=0,"",VLOOKUP(A20,[1]!VolumeType[#All],5,FALSE))</f>
        <v>#REF!</v>
      </c>
    </row>
    <row r="21" spans="1:19" x14ac:dyDescent="0.25">
      <c r="A21" s="23" t="s">
        <v>1502</v>
      </c>
      <c r="B21" s="27" t="str">
        <f>VLOOKUP(A21,[1]!VolumeType[#All],2,FALSE)</f>
        <v>Organ</v>
      </c>
      <c r="C21" s="16" t="s">
        <v>389</v>
      </c>
      <c r="D21" s="22" t="s">
        <v>13</v>
      </c>
      <c r="E21" s="29" t="s">
        <v>1501</v>
      </c>
      <c r="F21" s="29" t="s">
        <v>1500</v>
      </c>
      <c r="G21" s="18" t="str">
        <f>VLOOKUP(Table11[[#This Row],[Structure]],[1]!Dictionary[#All],3,FALSE)</f>
        <v>Left lens</v>
      </c>
      <c r="H21" s="18">
        <f>VLOOKUP(Table11[[#This Row],[Structure]],[1]!Dictionary[#All],4,FALSE)</f>
        <v>58243</v>
      </c>
      <c r="I21" s="18" t="str">
        <f>VLOOKUP(Table11[[#This Row],[Structure]],[1]!Dictionary[#All],5,FALSE)</f>
        <v>FMA</v>
      </c>
      <c r="J21" s="18" t="str">
        <f>VLOOKUP(Table11[[#This Row],[Structure]],[1]!Dictionary[#All],6,FALSE)</f>
        <v>3.2</v>
      </c>
      <c r="K21" s="24" t="str">
        <f>VLOOKUP(A21,[1]!VolumeType[#All],3,FALSE)</f>
        <v>Organ</v>
      </c>
      <c r="L21" s="6"/>
      <c r="M21" s="6"/>
      <c r="N21" s="22" t="str">
        <f>VLOOKUP(A21,[1]!Colors[#All],3,FALSE)</f>
        <v>0 Lens L</v>
      </c>
      <c r="O21" s="17">
        <v>-16777216</v>
      </c>
      <c r="P21" s="17">
        <v>1</v>
      </c>
      <c r="Q21" s="16" t="s">
        <v>1338</v>
      </c>
      <c r="R21" s="16" t="e">
        <f>IF(VLOOKUP(A21,[1]!VolumeType[#All],4,FALSE)=0,"",VLOOKUP(A21,[1]!VolumeType[#All],4,FALSE))</f>
        <v>#REF!</v>
      </c>
      <c r="S21" s="16" t="e">
        <f>IF(VLOOKUP(A21,[1]!VolumeType[#All],5,FALSE)=0,"",VLOOKUP(A21,[1]!VolumeType[#All],5,FALSE))</f>
        <v>#REF!</v>
      </c>
    </row>
    <row r="22" spans="1:19" x14ac:dyDescent="0.25">
      <c r="A22" s="26" t="s">
        <v>1499</v>
      </c>
      <c r="B22" s="27" t="str">
        <f>VLOOKUP(A22,[1]!VolumeType[#All],2,FALSE)</f>
        <v>Organ</v>
      </c>
      <c r="C22" s="16" t="s">
        <v>389</v>
      </c>
      <c r="D22" s="22" t="s">
        <v>13</v>
      </c>
      <c r="E22" s="26" t="s">
        <v>1498</v>
      </c>
      <c r="F22" s="29" t="s">
        <v>1497</v>
      </c>
      <c r="G22" s="18" t="str">
        <f>VLOOKUP(Table11[[#This Row],[Structure]],[1]!Dictionary[#All],3,FALSE)</f>
        <v>Left optic nerve</v>
      </c>
      <c r="H22" s="18">
        <f>VLOOKUP(Table11[[#This Row],[Structure]],[1]!Dictionary[#All],4,FALSE)</f>
        <v>50878</v>
      </c>
      <c r="I22" s="18" t="str">
        <f>VLOOKUP(Table11[[#This Row],[Structure]],[1]!Dictionary[#All],5,FALSE)</f>
        <v>FMA</v>
      </c>
      <c r="J22" s="18" t="str">
        <f>VLOOKUP(Table11[[#This Row],[Structure]],[1]!Dictionary[#All],6,FALSE)</f>
        <v>3.2</v>
      </c>
      <c r="K22" s="24" t="str">
        <f>VLOOKUP(A22,[1]!VolumeType[#All],3,FALSE)</f>
        <v>Organ</v>
      </c>
      <c r="L22" s="6"/>
      <c r="M22" s="6"/>
      <c r="N22" s="22" t="str">
        <f>VLOOKUP(A22,[1]!Colors[#All],3,FALSE)</f>
        <v>0 Optic Nerve L</v>
      </c>
      <c r="O22" s="17">
        <v>-16777216</v>
      </c>
      <c r="P22" s="17">
        <v>1</v>
      </c>
      <c r="Q22" s="16" t="s">
        <v>1338</v>
      </c>
      <c r="R22" s="16" t="e">
        <f>IF(VLOOKUP(A22,[1]!VolumeType[#All],4,FALSE)=0,"",VLOOKUP(A22,[1]!VolumeType[#All],4,FALSE))</f>
        <v>#REF!</v>
      </c>
      <c r="S22" s="16" t="e">
        <f>IF(VLOOKUP(A22,[1]!VolumeType[#All],5,FALSE)=0,"",VLOOKUP(A22,[1]!VolumeType[#All],5,FALSE))</f>
        <v>#REF!</v>
      </c>
    </row>
    <row r="23" spans="1:19" x14ac:dyDescent="0.25">
      <c r="A23" s="29" t="s">
        <v>1495</v>
      </c>
      <c r="B23" s="27" t="str">
        <f>VLOOKUP(A23,[1]!VolumeType[#All],2,FALSE)</f>
        <v>Organ</v>
      </c>
      <c r="C23" s="16" t="s">
        <v>389</v>
      </c>
      <c r="D23" s="22" t="s">
        <v>13</v>
      </c>
      <c r="E23" s="29" t="s">
        <v>1495</v>
      </c>
      <c r="F23" s="29" t="s">
        <v>1496</v>
      </c>
      <c r="G23" s="18" t="str">
        <f>VLOOKUP(Table11[[#This Row],[Structure]],[1]!Dictionary[#All],3,FALSE)</f>
        <v>Left parotid gland</v>
      </c>
      <c r="H23" s="18">
        <f>VLOOKUP(Table11[[#This Row],[Structure]],[1]!Dictionary[#All],4,FALSE)</f>
        <v>59798</v>
      </c>
      <c r="I23" s="18" t="str">
        <f>VLOOKUP(Table11[[#This Row],[Structure]],[1]!Dictionary[#All],5,FALSE)</f>
        <v>FMA</v>
      </c>
      <c r="J23" s="18" t="str">
        <f>VLOOKUP(Table11[[#This Row],[Structure]],[1]!Dictionary[#All],6,FALSE)</f>
        <v>3.2</v>
      </c>
      <c r="K23" s="24" t="str">
        <f>VLOOKUP(A23,[1]!VolumeType[#All],3,FALSE)</f>
        <v>Organ</v>
      </c>
      <c r="L23" s="6"/>
      <c r="M23" s="6"/>
      <c r="N23" s="22" t="str">
        <f>VLOOKUP(A23,[1]!Colors[#All],3,FALSE)</f>
        <v>0 Parotid L</v>
      </c>
      <c r="O23" s="17">
        <v>-16777216</v>
      </c>
      <c r="P23" s="17">
        <v>1</v>
      </c>
      <c r="Q23" s="16" t="s">
        <v>1338</v>
      </c>
      <c r="R23" s="16" t="e">
        <f>IF(VLOOKUP(A23,[1]!VolumeType[#All],4,FALSE)=0,"",VLOOKUP(A23,[1]!VolumeType[#All],4,FALSE))</f>
        <v>#REF!</v>
      </c>
      <c r="S23" s="16" t="e">
        <f>IF(VLOOKUP(A23,[1]!VolumeType[#All],5,FALSE)=0,"",VLOOKUP(A23,[1]!VolumeType[#All],5,FALSE))</f>
        <v>#REF!</v>
      </c>
    </row>
    <row r="24" spans="1:19" x14ac:dyDescent="0.25">
      <c r="A24" s="29" t="s">
        <v>1495</v>
      </c>
      <c r="B24" s="27" t="str">
        <f>VLOOKUP(A24,[1]!VolumeType[#All],2,FALSE)</f>
        <v>Organ</v>
      </c>
      <c r="C24" s="16" t="s">
        <v>389</v>
      </c>
      <c r="D24" s="22" t="s">
        <v>13</v>
      </c>
      <c r="E24" s="29" t="s">
        <v>1494</v>
      </c>
      <c r="F24" s="29" t="s">
        <v>1493</v>
      </c>
      <c r="G24" s="18" t="str">
        <f>VLOOKUP(Table11[[#This Row],[Structure]],[1]!Dictionary[#All],3,FALSE)</f>
        <v>Left parotid gland</v>
      </c>
      <c r="H24" s="18">
        <f>VLOOKUP(Table11[[#This Row],[Structure]],[1]!Dictionary[#All],4,FALSE)</f>
        <v>59798</v>
      </c>
      <c r="I24" s="18" t="str">
        <f>VLOOKUP(Table11[[#This Row],[Structure]],[1]!Dictionary[#All],5,FALSE)</f>
        <v>FMA</v>
      </c>
      <c r="J24" s="18" t="str">
        <f>VLOOKUP(Table11[[#This Row],[Structure]],[1]!Dictionary[#All],6,FALSE)</f>
        <v>3.2</v>
      </c>
      <c r="K24" s="24" t="str">
        <f>VLOOKUP(A24,[1]!VolumeType[#All],3,FALSE)</f>
        <v>Organ</v>
      </c>
      <c r="L24" s="6"/>
      <c r="M24" s="6"/>
      <c r="N24" s="22" t="str">
        <f>VLOOKUP(A24,[1]!Colors[#All],3,FALSE)</f>
        <v>0 Parotid L</v>
      </c>
      <c r="O24" s="17">
        <v>-16777216</v>
      </c>
      <c r="P24" s="17">
        <v>1</v>
      </c>
      <c r="Q24" s="16" t="s">
        <v>1338</v>
      </c>
      <c r="R24" s="16" t="e">
        <f>IF(VLOOKUP(A24,[1]!VolumeType[#All],4,FALSE)=0,"",VLOOKUP(A24,[1]!VolumeType[#All],4,FALSE))</f>
        <v>#REF!</v>
      </c>
      <c r="S24" s="16" t="e">
        <f>IF(VLOOKUP(A24,[1]!VolumeType[#All],5,FALSE)=0,"",VLOOKUP(A24,[1]!VolumeType[#All],5,FALSE))</f>
        <v>#REF!</v>
      </c>
    </row>
    <row r="25" spans="1:19" x14ac:dyDescent="0.25">
      <c r="A25" s="26" t="s">
        <v>1492</v>
      </c>
      <c r="B25" s="27" t="str">
        <f>VLOOKUP(A25,[1]!VolumeType[#All],2,FALSE)</f>
        <v>Organ</v>
      </c>
      <c r="C25" s="16" t="s">
        <v>389</v>
      </c>
      <c r="D25" s="22" t="s">
        <v>13</v>
      </c>
      <c r="E25" s="26" t="s">
        <v>1492</v>
      </c>
      <c r="F25" s="29" t="s">
        <v>1491</v>
      </c>
      <c r="G25" s="18" t="str">
        <f>VLOOKUP(Table11[[#This Row],[Structure]],[1]!Dictionary[#All],3,FALSE)</f>
        <v>Left submandibular gland</v>
      </c>
      <c r="H25" s="18">
        <f>VLOOKUP(Table11[[#This Row],[Structure]],[1]!Dictionary[#All],4,FALSE)</f>
        <v>59803</v>
      </c>
      <c r="I25" s="18" t="str">
        <f>VLOOKUP(Table11[[#This Row],[Structure]],[1]!Dictionary[#All],5,FALSE)</f>
        <v>FMA</v>
      </c>
      <c r="J25" s="18" t="str">
        <f>VLOOKUP(Table11[[#This Row],[Structure]],[1]!Dictionary[#All],6,FALSE)</f>
        <v>3.2</v>
      </c>
      <c r="K25" s="24" t="str">
        <f>VLOOKUP(A25,[1]!VolumeType[#All],3,FALSE)</f>
        <v>Organ</v>
      </c>
      <c r="L25" s="6"/>
      <c r="M25" s="6"/>
      <c r="N25" s="22" t="str">
        <f>VLOOKUP(A25,[1]!Colors[#All],3,FALSE)</f>
        <v>0Submandibular L</v>
      </c>
      <c r="O25" s="17">
        <v>-16777216</v>
      </c>
      <c r="P25" s="17">
        <v>1</v>
      </c>
      <c r="Q25" s="16" t="s">
        <v>1338</v>
      </c>
      <c r="R25" s="16" t="e">
        <f>IF(VLOOKUP(A25,[1]!VolumeType[#All],4,FALSE)=0,"",VLOOKUP(A25,[1]!VolumeType[#All],4,FALSE))</f>
        <v>#REF!</v>
      </c>
      <c r="S25" s="16" t="e">
        <f>IF(VLOOKUP(A25,[1]!VolumeType[#All],5,FALSE)=0,"",VLOOKUP(A25,[1]!VolumeType[#All],5,FALSE))</f>
        <v>#REF!</v>
      </c>
    </row>
    <row r="26" spans="1:19" x14ac:dyDescent="0.25">
      <c r="A26" s="29" t="s">
        <v>1490</v>
      </c>
      <c r="B26" s="27" t="str">
        <f>VLOOKUP(A26,[1]!VolumeType[#All],2,FALSE)</f>
        <v>Organ</v>
      </c>
      <c r="C26" s="16" t="s">
        <v>389</v>
      </c>
      <c r="D26" s="22" t="s">
        <v>13</v>
      </c>
      <c r="E26" s="29" t="s">
        <v>1490</v>
      </c>
      <c r="F26" s="29" t="s">
        <v>1490</v>
      </c>
      <c r="G26" s="18" t="str">
        <f>VLOOKUP(Table11[[#This Row],[Structure]],[1]!Dictionary[#All],3,FALSE)</f>
        <v>Mandible</v>
      </c>
      <c r="H26" s="18">
        <f>VLOOKUP(Table11[[#This Row],[Structure]],[1]!Dictionary[#All],4,FALSE)</f>
        <v>52748</v>
      </c>
      <c r="I26" s="18" t="str">
        <f>VLOOKUP(Table11[[#This Row],[Structure]],[1]!Dictionary[#All],5,FALSE)</f>
        <v>FMA</v>
      </c>
      <c r="J26" s="18" t="str">
        <f>VLOOKUP(Table11[[#This Row],[Structure]],[1]!Dictionary[#All],6,FALSE)</f>
        <v>3.2</v>
      </c>
      <c r="K26" s="24" t="str">
        <f>VLOOKUP(A26,[1]!VolumeType[#All],3,FALSE)</f>
        <v>Organ</v>
      </c>
      <c r="L26" s="6"/>
      <c r="M26" s="6"/>
      <c r="N26" s="22" t="str">
        <f>VLOOKUP(A26,[1]!Colors[#All],3,FALSE)</f>
        <v>0 Bone Rendering</v>
      </c>
      <c r="O26" s="17">
        <v>-16777216</v>
      </c>
      <c r="P26" s="17">
        <v>1</v>
      </c>
      <c r="Q26" s="16" t="s">
        <v>1338</v>
      </c>
      <c r="R26" s="16" t="e">
        <f>IF(VLOOKUP(A26,[1]!VolumeType[#All],4,FALSE)=0,"",VLOOKUP(A26,[1]!VolumeType[#All],4,FALSE))</f>
        <v>#REF!</v>
      </c>
      <c r="S26" s="16" t="e">
        <f>IF(VLOOKUP(A26,[1]!VolumeType[#All],5,FALSE)=0,"",VLOOKUP(A26,[1]!VolumeType[#All],5,FALSE))</f>
        <v>#REF!</v>
      </c>
    </row>
    <row r="27" spans="1:19" x14ac:dyDescent="0.25">
      <c r="A27" s="26" t="s">
        <v>1488</v>
      </c>
      <c r="B27" s="27" t="str">
        <f>VLOOKUP(A27,[1]!VolumeType[#All],2,FALSE)</f>
        <v>Organ</v>
      </c>
      <c r="C27" s="16" t="s">
        <v>389</v>
      </c>
      <c r="D27" s="22" t="s">
        <v>13</v>
      </c>
      <c r="E27" s="26" t="s">
        <v>1489</v>
      </c>
      <c r="F27" s="29" t="s">
        <v>1488</v>
      </c>
      <c r="G27" s="18" t="str">
        <f>VLOOKUP(Table11[[#This Row],[Structure]],[1]!Dictionary[#All],3,FALSE)</f>
        <v>Optic chiasm</v>
      </c>
      <c r="H27" s="18">
        <f>VLOOKUP(Table11[[#This Row],[Structure]],[1]!Dictionary[#All],4,FALSE)</f>
        <v>62045</v>
      </c>
      <c r="I27" s="18" t="str">
        <f>VLOOKUP(Table11[[#This Row],[Structure]],[1]!Dictionary[#All],5,FALSE)</f>
        <v>FMA</v>
      </c>
      <c r="J27" s="18" t="str">
        <f>VLOOKUP(Table11[[#This Row],[Structure]],[1]!Dictionary[#All],6,FALSE)</f>
        <v>3.2</v>
      </c>
      <c r="K27" s="24" t="str">
        <f>VLOOKUP(A27,[1]!VolumeType[#All],3,FALSE)</f>
        <v>Organ</v>
      </c>
      <c r="L27" s="6"/>
      <c r="M27" s="6"/>
      <c r="N27" s="22" t="str">
        <f>VLOOKUP(A27,[1]!Colors[#All],3,FALSE)</f>
        <v>0 Optic Chiasm</v>
      </c>
      <c r="O27" s="17">
        <v>-16777216</v>
      </c>
      <c r="P27" s="17">
        <v>1</v>
      </c>
      <c r="Q27" s="16" t="s">
        <v>1338</v>
      </c>
      <c r="R27" s="16" t="e">
        <f>IF(VLOOKUP(A27,[1]!VolumeType[#All],4,FALSE)=0,"",VLOOKUP(A27,[1]!VolumeType[#All],4,FALSE))</f>
        <v>#REF!</v>
      </c>
      <c r="S27" s="16" t="e">
        <f>IF(VLOOKUP(A27,[1]!VolumeType[#All],5,FALSE)=0,"",VLOOKUP(A27,[1]!VolumeType[#All],5,FALSE))</f>
        <v>#REF!</v>
      </c>
    </row>
    <row r="28" spans="1:19" x14ac:dyDescent="0.25">
      <c r="A28" s="23" t="s">
        <v>1487</v>
      </c>
      <c r="B28" s="27" t="str">
        <f>VLOOKUP(A28,[1]!VolumeType[#All],2,FALSE)</f>
        <v>Organ</v>
      </c>
      <c r="C28" s="16" t="s">
        <v>389</v>
      </c>
      <c r="D28" s="22" t="s">
        <v>13</v>
      </c>
      <c r="E28" s="26" t="s">
        <v>1486</v>
      </c>
      <c r="F28" s="29" t="s">
        <v>1485</v>
      </c>
      <c r="G28" s="18" t="str">
        <f>VLOOKUP(Table11[[#This Row],[Structure]],[1]!Dictionary[#All],3,FALSE)</f>
        <v>Right cochlea</v>
      </c>
      <c r="H28" s="18">
        <f>VLOOKUP(Table11[[#This Row],[Structure]],[1]!Dictionary[#All],4,FALSE)</f>
        <v>60202</v>
      </c>
      <c r="I28" s="18" t="str">
        <f>VLOOKUP(Table11[[#This Row],[Structure]],[1]!Dictionary[#All],5,FALSE)</f>
        <v>FMA</v>
      </c>
      <c r="J28" s="18" t="str">
        <f>VLOOKUP(Table11[[#This Row],[Structure]],[1]!Dictionary[#All],6,FALSE)</f>
        <v>3.2</v>
      </c>
      <c r="K28" s="24" t="str">
        <f>VLOOKUP(A28,[1]!VolumeType[#All],3,FALSE)</f>
        <v>Organ</v>
      </c>
      <c r="L28" s="6"/>
      <c r="M28" s="6"/>
      <c r="N28" s="22" t="str">
        <f>VLOOKUP(A28,[1]!Colors[#All],3,FALSE)</f>
        <v>0 Choclea R</v>
      </c>
      <c r="O28" s="17">
        <v>-16777216</v>
      </c>
      <c r="P28" s="17">
        <v>1</v>
      </c>
      <c r="Q28" s="16" t="s">
        <v>1338</v>
      </c>
      <c r="R28" s="16" t="e">
        <f>IF(VLOOKUP(A28,[1]!VolumeType[#All],4,FALSE)=0,"",VLOOKUP(A28,[1]!VolumeType[#All],4,FALSE))</f>
        <v>#REF!</v>
      </c>
      <c r="S28" s="16" t="e">
        <f>IF(VLOOKUP(A28,[1]!VolumeType[#All],5,FALSE)=0,"",VLOOKUP(A28,[1]!VolumeType[#All],5,FALSE))</f>
        <v>#REF!</v>
      </c>
    </row>
    <row r="29" spans="1:19" x14ac:dyDescent="0.25">
      <c r="A29" s="29" t="s">
        <v>1484</v>
      </c>
      <c r="B29" s="27" t="str">
        <f>VLOOKUP(A29,[1]!VolumeType[#All],2,FALSE)</f>
        <v>Organ</v>
      </c>
      <c r="C29" s="16" t="s">
        <v>389</v>
      </c>
      <c r="D29" s="22" t="s">
        <v>13</v>
      </c>
      <c r="E29" s="29" t="s">
        <v>1484</v>
      </c>
      <c r="F29" s="29" t="s">
        <v>1483</v>
      </c>
      <c r="G29" s="18" t="str">
        <f>VLOOKUP(Table11[[#This Row],[Structure]],[1]!Dictionary[#All],3,FALSE)</f>
        <v>Right eyeball</v>
      </c>
      <c r="H29" s="18">
        <f>VLOOKUP(Table11[[#This Row],[Structure]],[1]!Dictionary[#All],4,FALSE)</f>
        <v>12514</v>
      </c>
      <c r="I29" s="18" t="str">
        <f>VLOOKUP(Table11[[#This Row],[Structure]],[1]!Dictionary[#All],5,FALSE)</f>
        <v>FMA</v>
      </c>
      <c r="J29" s="18" t="str">
        <f>VLOOKUP(Table11[[#This Row],[Structure]],[1]!Dictionary[#All],6,FALSE)</f>
        <v>3.2</v>
      </c>
      <c r="K29" s="24" t="str">
        <f>VLOOKUP(A29,[1]!VolumeType[#All],3,FALSE)</f>
        <v>Organ</v>
      </c>
      <c r="L29" s="6"/>
      <c r="M29" s="6"/>
      <c r="N29" s="22" t="str">
        <f>VLOOKUP(A29,[1]!Colors[#All],3,FALSE)</f>
        <v>0 Orbit R</v>
      </c>
      <c r="O29" s="17">
        <v>-16777216</v>
      </c>
      <c r="P29" s="17">
        <v>1</v>
      </c>
      <c r="Q29" s="16" t="s">
        <v>1338</v>
      </c>
      <c r="R29" s="16" t="e">
        <f>IF(VLOOKUP(A29,[1]!VolumeType[#All],4,FALSE)=0,"",VLOOKUP(A29,[1]!VolumeType[#All],4,FALSE))</f>
        <v>#REF!</v>
      </c>
      <c r="S29" s="16" t="e">
        <f>IF(VLOOKUP(A29,[1]!VolumeType[#All],5,FALSE)=0,"",VLOOKUP(A29,[1]!VolumeType[#All],5,FALSE))</f>
        <v>#REF!</v>
      </c>
    </row>
    <row r="30" spans="1:19" x14ac:dyDescent="0.25">
      <c r="A30" s="23" t="s">
        <v>1482</v>
      </c>
      <c r="B30" s="27" t="str">
        <f>VLOOKUP(A30,[1]!VolumeType[#All],2,FALSE)</f>
        <v>Organ</v>
      </c>
      <c r="C30" s="16" t="s">
        <v>389</v>
      </c>
      <c r="D30" s="22" t="s">
        <v>13</v>
      </c>
      <c r="E30" s="29" t="s">
        <v>1482</v>
      </c>
      <c r="F30" s="29" t="s">
        <v>1481</v>
      </c>
      <c r="G30" s="18" t="str">
        <f>VLOOKUP(Table11[[#This Row],[Structure]],[1]!Dictionary[#All],3,FALSE)</f>
        <v>Right lens</v>
      </c>
      <c r="H30" s="18">
        <f>VLOOKUP(Table11[[#This Row],[Structure]],[1]!Dictionary[#All],4,FALSE)</f>
        <v>58242</v>
      </c>
      <c r="I30" s="18" t="str">
        <f>VLOOKUP(Table11[[#This Row],[Structure]],[1]!Dictionary[#All],5,FALSE)</f>
        <v>FMA</v>
      </c>
      <c r="J30" s="18" t="str">
        <f>VLOOKUP(Table11[[#This Row],[Structure]],[1]!Dictionary[#All],6,FALSE)</f>
        <v>3.2</v>
      </c>
      <c r="K30" s="24" t="str">
        <f>VLOOKUP(A30,[1]!VolumeType[#All],3,FALSE)</f>
        <v>Organ</v>
      </c>
      <c r="L30" s="6"/>
      <c r="M30" s="6"/>
      <c r="N30" s="22" t="str">
        <f>VLOOKUP(A30,[1]!Colors[#All],3,FALSE)</f>
        <v>0 Lens R</v>
      </c>
      <c r="O30" s="17">
        <v>-16777216</v>
      </c>
      <c r="P30" s="17">
        <v>1</v>
      </c>
      <c r="Q30" s="16" t="s">
        <v>1338</v>
      </c>
      <c r="R30" s="16" t="e">
        <f>IF(VLOOKUP(A30,[1]!VolumeType[#All],4,FALSE)=0,"",VLOOKUP(A30,[1]!VolumeType[#All],4,FALSE))</f>
        <v>#REF!</v>
      </c>
      <c r="S30" s="16" t="e">
        <f>IF(VLOOKUP(A30,[1]!VolumeType[#All],5,FALSE)=0,"",VLOOKUP(A30,[1]!VolumeType[#All],5,FALSE))</f>
        <v>#REF!</v>
      </c>
    </row>
    <row r="31" spans="1:19" x14ac:dyDescent="0.25">
      <c r="A31" s="26" t="s">
        <v>1480</v>
      </c>
      <c r="B31" s="27" t="str">
        <f>VLOOKUP(A31,[1]!VolumeType[#All],2,FALSE)</f>
        <v>Organ</v>
      </c>
      <c r="C31" s="16" t="s">
        <v>389</v>
      </c>
      <c r="D31" s="22" t="s">
        <v>13</v>
      </c>
      <c r="E31" s="26" t="s">
        <v>1479</v>
      </c>
      <c r="F31" s="29" t="s">
        <v>1478</v>
      </c>
      <c r="G31" s="18" t="str">
        <f>VLOOKUP(Table11[[#This Row],[Structure]],[1]!Dictionary[#All],3,FALSE)</f>
        <v>Right optic nerve</v>
      </c>
      <c r="H31" s="18">
        <f>VLOOKUP(Table11[[#This Row],[Structure]],[1]!Dictionary[#All],4,FALSE)</f>
        <v>50875</v>
      </c>
      <c r="I31" s="18" t="str">
        <f>VLOOKUP(Table11[[#This Row],[Structure]],[1]!Dictionary[#All],5,FALSE)</f>
        <v>FMA</v>
      </c>
      <c r="J31" s="18" t="str">
        <f>VLOOKUP(Table11[[#This Row],[Structure]],[1]!Dictionary[#All],6,FALSE)</f>
        <v>3.2</v>
      </c>
      <c r="K31" s="24" t="str">
        <f>VLOOKUP(A31,[1]!VolumeType[#All],3,FALSE)</f>
        <v>Organ</v>
      </c>
      <c r="L31" s="6"/>
      <c r="M31" s="6"/>
      <c r="N31" s="22" t="str">
        <f>VLOOKUP(A31,[1]!Colors[#All],3,FALSE)</f>
        <v>0 Optic Nerve R</v>
      </c>
      <c r="O31" s="17">
        <v>-16777216</v>
      </c>
      <c r="P31" s="17">
        <v>1</v>
      </c>
      <c r="Q31" s="16" t="s">
        <v>1338</v>
      </c>
      <c r="R31" s="16" t="e">
        <f>IF(VLOOKUP(A31,[1]!VolumeType[#All],4,FALSE)=0,"",VLOOKUP(A31,[1]!VolumeType[#All],4,FALSE))</f>
        <v>#REF!</v>
      </c>
      <c r="S31" s="16" t="e">
        <f>IF(VLOOKUP(A31,[1]!VolumeType[#All],5,FALSE)=0,"",VLOOKUP(A31,[1]!VolumeType[#All],5,FALSE))</f>
        <v>#REF!</v>
      </c>
    </row>
    <row r="32" spans="1:19" x14ac:dyDescent="0.25">
      <c r="A32" s="30" t="s">
        <v>1476</v>
      </c>
      <c r="B32" s="27" t="str">
        <f>VLOOKUP(A32,[1]!VolumeType[#All],2,FALSE)</f>
        <v>Organ</v>
      </c>
      <c r="C32" s="16" t="s">
        <v>389</v>
      </c>
      <c r="D32" s="22" t="s">
        <v>13</v>
      </c>
      <c r="E32" s="29" t="s">
        <v>1476</v>
      </c>
      <c r="F32" s="29" t="s">
        <v>1477</v>
      </c>
      <c r="G32" s="18" t="str">
        <f>VLOOKUP(Table11[[#This Row],[Structure]],[1]!Dictionary[#All],3,FALSE)</f>
        <v>Right parotid gland</v>
      </c>
      <c r="H32" s="18">
        <f>VLOOKUP(Table11[[#This Row],[Structure]],[1]!Dictionary[#All],4,FALSE)</f>
        <v>59797</v>
      </c>
      <c r="I32" s="18" t="str">
        <f>VLOOKUP(Table11[[#This Row],[Structure]],[1]!Dictionary[#All],5,FALSE)</f>
        <v>FMA</v>
      </c>
      <c r="J32" s="18" t="str">
        <f>VLOOKUP(Table11[[#This Row],[Structure]],[1]!Dictionary[#All],6,FALSE)</f>
        <v>3.2</v>
      </c>
      <c r="K32" s="24" t="str">
        <f>VLOOKUP(A32,[1]!VolumeType[#All],3,FALSE)</f>
        <v>Organ</v>
      </c>
      <c r="L32" s="6"/>
      <c r="M32" s="6"/>
      <c r="N32" s="22" t="str">
        <f>VLOOKUP(A32,[1]!Colors[#All],3,FALSE)</f>
        <v>0 Parotid R</v>
      </c>
      <c r="O32" s="17">
        <v>-16777216</v>
      </c>
      <c r="P32" s="17">
        <v>1</v>
      </c>
      <c r="Q32" s="16" t="s">
        <v>1338</v>
      </c>
      <c r="R32" s="16" t="e">
        <f>IF(VLOOKUP(A32,[1]!VolumeType[#All],4,FALSE)=0,"",VLOOKUP(A32,[1]!VolumeType[#All],4,FALSE))</f>
        <v>#REF!</v>
      </c>
      <c r="S32" s="16" t="e">
        <f>IF(VLOOKUP(A32,[1]!VolumeType[#All],5,FALSE)=0,"",VLOOKUP(A32,[1]!VolumeType[#All],5,FALSE))</f>
        <v>#REF!</v>
      </c>
    </row>
    <row r="33" spans="1:19" x14ac:dyDescent="0.25">
      <c r="A33" s="30" t="s">
        <v>1476</v>
      </c>
      <c r="B33" s="27" t="str">
        <f>VLOOKUP(A33,[1]!VolumeType[#All],2,FALSE)</f>
        <v>Organ</v>
      </c>
      <c r="C33" s="16" t="s">
        <v>389</v>
      </c>
      <c r="D33" s="22" t="s">
        <v>13</v>
      </c>
      <c r="E33" s="29" t="s">
        <v>1475</v>
      </c>
      <c r="F33" s="29" t="s">
        <v>1474</v>
      </c>
      <c r="G33" s="18" t="str">
        <f>VLOOKUP(Table11[[#This Row],[Structure]],[1]!Dictionary[#All],3,FALSE)</f>
        <v>Right parotid gland</v>
      </c>
      <c r="H33" s="18">
        <f>VLOOKUP(Table11[[#This Row],[Structure]],[1]!Dictionary[#All],4,FALSE)</f>
        <v>59797</v>
      </c>
      <c r="I33" s="18" t="str">
        <f>VLOOKUP(Table11[[#This Row],[Structure]],[1]!Dictionary[#All],5,FALSE)</f>
        <v>FMA</v>
      </c>
      <c r="J33" s="18" t="str">
        <f>VLOOKUP(Table11[[#This Row],[Structure]],[1]!Dictionary[#All],6,FALSE)</f>
        <v>3.2</v>
      </c>
      <c r="K33" s="24" t="str">
        <f>VLOOKUP(A33,[1]!VolumeType[#All],3,FALSE)</f>
        <v>Organ</v>
      </c>
      <c r="L33" s="6"/>
      <c r="M33" s="6"/>
      <c r="N33" s="22" t="str">
        <f>VLOOKUP(A33,[1]!Colors[#All],3,FALSE)</f>
        <v>0 Parotid R</v>
      </c>
      <c r="O33" s="17">
        <v>-16777216</v>
      </c>
      <c r="P33" s="17">
        <v>1</v>
      </c>
      <c r="Q33" s="16" t="s">
        <v>1338</v>
      </c>
      <c r="R33" s="16" t="e">
        <f>IF(VLOOKUP(A33,[1]!VolumeType[#All],4,FALSE)=0,"",VLOOKUP(A33,[1]!VolumeType[#All],4,FALSE))</f>
        <v>#REF!</v>
      </c>
      <c r="S33" s="16" t="e">
        <f>IF(VLOOKUP(A33,[1]!VolumeType[#All],5,FALSE)=0,"",VLOOKUP(A33,[1]!VolumeType[#All],5,FALSE))</f>
        <v>#REF!</v>
      </c>
    </row>
    <row r="34" spans="1:19" x14ac:dyDescent="0.25">
      <c r="A34" s="26" t="s">
        <v>1473</v>
      </c>
      <c r="B34" s="27" t="str">
        <f>VLOOKUP(A34,[1]!VolumeType[#All],2,FALSE)</f>
        <v>Organ</v>
      </c>
      <c r="C34" s="16" t="s">
        <v>389</v>
      </c>
      <c r="D34" s="22" t="s">
        <v>13</v>
      </c>
      <c r="E34" s="26" t="s">
        <v>1473</v>
      </c>
      <c r="F34" s="29" t="s">
        <v>1472</v>
      </c>
      <c r="G34" s="18" t="str">
        <f>VLOOKUP(Table11[[#This Row],[Structure]],[1]!Dictionary[#All],3,FALSE)</f>
        <v>Right submandibular gland</v>
      </c>
      <c r="H34" s="18">
        <f>VLOOKUP(Table11[[#This Row],[Structure]],[1]!Dictionary[#All],4,FALSE)</f>
        <v>59802</v>
      </c>
      <c r="I34" s="18" t="str">
        <f>VLOOKUP(Table11[[#This Row],[Structure]],[1]!Dictionary[#All],5,FALSE)</f>
        <v>FMA</v>
      </c>
      <c r="J34" s="18" t="str">
        <f>VLOOKUP(Table11[[#This Row],[Structure]],[1]!Dictionary[#All],6,FALSE)</f>
        <v>3.2</v>
      </c>
      <c r="K34" s="24" t="str">
        <f>VLOOKUP(A34,[1]!VolumeType[#All],3,FALSE)</f>
        <v>Organ</v>
      </c>
      <c r="L34" s="6"/>
      <c r="M34" s="6"/>
      <c r="N34" s="22" t="str">
        <f>VLOOKUP(A34,[1]!Colors[#All],3,FALSE)</f>
        <v>0Submandibular R</v>
      </c>
      <c r="O34" s="17">
        <v>-16777216</v>
      </c>
      <c r="P34" s="17">
        <v>1</v>
      </c>
      <c r="Q34" s="16" t="s">
        <v>1338</v>
      </c>
      <c r="R34" s="16" t="e">
        <f>IF(VLOOKUP(A34,[1]!VolumeType[#All],4,FALSE)=0,"",VLOOKUP(A34,[1]!VolumeType[#All],4,FALSE))</f>
        <v>#REF!</v>
      </c>
      <c r="S34" s="16" t="e">
        <f>IF(VLOOKUP(A34,[1]!VolumeType[#All],5,FALSE)=0,"",VLOOKUP(A34,[1]!VolumeType[#All],5,FALSE))</f>
        <v>#REF!</v>
      </c>
    </row>
    <row r="35" spans="1:19" x14ac:dyDescent="0.25">
      <c r="A35" s="29" t="s">
        <v>1470</v>
      </c>
      <c r="B35" s="27" t="str">
        <f>VLOOKUP(A35,[1]!VolumeType[#All],2,FALSE)</f>
        <v>Organ</v>
      </c>
      <c r="C35" s="16" t="s">
        <v>389</v>
      </c>
      <c r="D35" s="22" t="s">
        <v>13</v>
      </c>
      <c r="E35" s="29" t="s">
        <v>1471</v>
      </c>
      <c r="F35" s="29" t="s">
        <v>1470</v>
      </c>
      <c r="G35" s="18" t="str">
        <f>VLOOKUP(Table11[[#This Row],[Structure]],[1]!Dictionary[#All],3,FALSE)</f>
        <v>Spinal cord</v>
      </c>
      <c r="H35" s="18">
        <f>VLOOKUP(Table11[[#This Row],[Structure]],[1]!Dictionary[#All],4,FALSE)</f>
        <v>7647</v>
      </c>
      <c r="I35" s="18" t="str">
        <f>VLOOKUP(Table11[[#This Row],[Structure]],[1]!Dictionary[#All],5,FALSE)</f>
        <v>FMA</v>
      </c>
      <c r="J35" s="18" t="str">
        <f>VLOOKUP(Table11[[#This Row],[Structure]],[1]!Dictionary[#All],6,FALSE)</f>
        <v>3.2</v>
      </c>
      <c r="K35" s="24" t="str">
        <f>VLOOKUP(A35,[1]!VolumeType[#All],3,FALSE)</f>
        <v>Organ</v>
      </c>
      <c r="L35" s="6"/>
      <c r="M35" s="6"/>
      <c r="N35" s="22" t="str">
        <f>VLOOKUP(A35,[1]!Colors[#All],3,FALSE)</f>
        <v>0 Spinal Canal</v>
      </c>
      <c r="O35" s="17">
        <v>-16777216</v>
      </c>
      <c r="P35" s="17">
        <v>1</v>
      </c>
      <c r="Q35" s="16" t="s">
        <v>1338</v>
      </c>
      <c r="R35" s="16" t="e">
        <f>IF(VLOOKUP(A35,[1]!VolumeType[#All],4,FALSE)=0,"",VLOOKUP(A35,[1]!VolumeType[#All],4,FALSE))</f>
        <v>#REF!</v>
      </c>
      <c r="S35" s="16" t="e">
        <f>IF(VLOOKUP(A35,[1]!VolumeType[#All],5,FALSE)=0,"",VLOOKUP(A35,[1]!VolumeType[#All],5,FALSE))</f>
        <v>#REF!</v>
      </c>
    </row>
    <row r="36" spans="1:19" x14ac:dyDescent="0.25">
      <c r="A36" s="23" t="s">
        <v>1386</v>
      </c>
      <c r="B36" s="27" t="str">
        <f>VLOOKUP(A36,[1]!VolumeType[#All],2,FALSE)</f>
        <v>CTV</v>
      </c>
      <c r="C36" s="16" t="s">
        <v>389</v>
      </c>
      <c r="D36" s="22" t="s">
        <v>13</v>
      </c>
      <c r="E36" s="26" t="s">
        <v>1469</v>
      </c>
      <c r="F36" s="29" t="s">
        <v>1468</v>
      </c>
      <c r="G36" s="18" t="str">
        <f>VLOOKUP(Table11[[#This Row],[Structure]],[1]!Dictionary[#All],3,FALSE)</f>
        <v>CTV Primary</v>
      </c>
      <c r="H36" s="18" t="str">
        <f>VLOOKUP(Table11[[#This Row],[Structure]],[1]!Dictionary[#All],4,FALSE)</f>
        <v>CTVp</v>
      </c>
      <c r="I36" s="18" t="str">
        <f>VLOOKUP(Table11[[#This Row],[Structure]],[1]!Dictionary[#All],5,FALSE)</f>
        <v>99VMS_STRUCTCODE</v>
      </c>
      <c r="J36" s="18" t="str">
        <f>VLOOKUP(Table11[[#This Row],[Structure]],[1]!Dictionary[#All],6,FALSE)</f>
        <v>1.0</v>
      </c>
      <c r="K36" s="24" t="str">
        <f>VLOOKUP(A36,[1]!VolumeType[#All],3,FALSE)</f>
        <v>CTV</v>
      </c>
      <c r="L36" s="6"/>
      <c r="M36" s="6"/>
      <c r="N36" s="22" t="str">
        <f>VLOOKUP(A36,[1]!Colors[#All],3,FALSE)</f>
        <v>0 CTV</v>
      </c>
      <c r="O36" s="17">
        <v>-16777216</v>
      </c>
      <c r="P36" s="17">
        <v>1</v>
      </c>
      <c r="Q36" s="16" t="s">
        <v>1338</v>
      </c>
      <c r="R36" s="16" t="e">
        <f>IF(VLOOKUP(A36,[1]!VolumeType[#All],4,FALSE)=0,"",VLOOKUP(A36,[1]!VolumeType[#All],4,FALSE))</f>
        <v>#REF!</v>
      </c>
      <c r="S36" s="16" t="e">
        <f>IF(VLOOKUP(A36,[1]!VolumeType[#All],5,FALSE)=0,"",VLOOKUP(A36,[1]!VolumeType[#All],5,FALSE))</f>
        <v>#REF!</v>
      </c>
    </row>
    <row r="37" spans="1:19" x14ac:dyDescent="0.25">
      <c r="A37" s="23" t="s">
        <v>1384</v>
      </c>
      <c r="B37" s="27" t="str">
        <f>VLOOKUP(A37,[1]!VolumeType[#All],2,FALSE)</f>
        <v>CTV</v>
      </c>
      <c r="C37" s="16" t="s">
        <v>389</v>
      </c>
      <c r="D37" s="22" t="s">
        <v>13</v>
      </c>
      <c r="E37" s="29" t="s">
        <v>1467</v>
      </c>
      <c r="F37" s="29" t="s">
        <v>1466</v>
      </c>
      <c r="G37" s="18" t="str">
        <f>VLOOKUP(Table11[[#This Row],[Structure]],[1]!Dictionary[#All],3,FALSE)</f>
        <v>CTV Intermediate Risk</v>
      </c>
      <c r="H37" s="18" t="str">
        <f>VLOOKUP(Table11[[#This Row],[Structure]],[1]!Dictionary[#All],4,FALSE)</f>
        <v>CTV_Intermediate</v>
      </c>
      <c r="I37" s="18" t="str">
        <f>VLOOKUP(Table11[[#This Row],[Structure]],[1]!Dictionary[#All],5,FALSE)</f>
        <v>99VMS_STRUCTCODE</v>
      </c>
      <c r="J37" s="18" t="str">
        <f>VLOOKUP(Table11[[#This Row],[Structure]],[1]!Dictionary[#All],6,FALSE)</f>
        <v>1.0</v>
      </c>
      <c r="K37" s="24" t="str">
        <f>VLOOKUP(A37,[1]!VolumeType[#All],3,FALSE)</f>
        <v>CTV</v>
      </c>
      <c r="L37" s="6"/>
      <c r="M37" s="6"/>
      <c r="N37" s="22" t="str">
        <f>VLOOKUP(A37,[1]!Colors[#All],3,FALSE)</f>
        <v>0 CTV int L</v>
      </c>
      <c r="O37" s="17">
        <v>-16777216</v>
      </c>
      <c r="P37" s="17">
        <v>1</v>
      </c>
      <c r="Q37" s="16" t="s">
        <v>1338</v>
      </c>
      <c r="R37" s="16" t="e">
        <f>IF(VLOOKUP(A37,[1]!VolumeType[#All],4,FALSE)=0,"",VLOOKUP(A37,[1]!VolumeType[#All],4,FALSE))</f>
        <v>#REF!</v>
      </c>
      <c r="S37" s="16" t="e">
        <f>IF(VLOOKUP(A37,[1]!VolumeType[#All],5,FALSE)=0,"",VLOOKUP(A37,[1]!VolumeType[#All],5,FALSE))</f>
        <v>#REF!</v>
      </c>
    </row>
    <row r="38" spans="1:19" x14ac:dyDescent="0.25">
      <c r="A38" s="23" t="s">
        <v>1382</v>
      </c>
      <c r="B38" s="27" t="str">
        <f>VLOOKUP(A38,[1]!VolumeType[#All],2,FALSE)</f>
        <v>CTV</v>
      </c>
      <c r="C38" s="16" t="s">
        <v>389</v>
      </c>
      <c r="D38" s="22" t="s">
        <v>13</v>
      </c>
      <c r="E38" s="29" t="s">
        <v>1465</v>
      </c>
      <c r="F38" s="29" t="s">
        <v>1464</v>
      </c>
      <c r="G38" s="18" t="str">
        <f>VLOOKUP(Table11[[#This Row],[Structure]],[1]!Dictionary[#All],3,FALSE)</f>
        <v>CTV Intermediate Risk</v>
      </c>
      <c r="H38" s="18" t="str">
        <f>VLOOKUP(Table11[[#This Row],[Structure]],[1]!Dictionary[#All],4,FALSE)</f>
        <v>CTV_Intermediate</v>
      </c>
      <c r="I38" s="18" t="str">
        <f>VLOOKUP(Table11[[#This Row],[Structure]],[1]!Dictionary[#All],5,FALSE)</f>
        <v>99VMS_STRUCTCODE</v>
      </c>
      <c r="J38" s="18" t="str">
        <f>VLOOKUP(Table11[[#This Row],[Structure]],[1]!Dictionary[#All],6,FALSE)</f>
        <v>1.0</v>
      </c>
      <c r="K38" s="24" t="str">
        <f>VLOOKUP(A38,[1]!VolumeType[#All],3,FALSE)</f>
        <v>CTV</v>
      </c>
      <c r="L38" s="6"/>
      <c r="M38" s="6"/>
      <c r="N38" s="22" t="str">
        <f>VLOOKUP(A38,[1]!Colors[#All],3,FALSE)</f>
        <v>0 CTV int R</v>
      </c>
      <c r="O38" s="17">
        <v>-16777216</v>
      </c>
      <c r="P38" s="17">
        <v>1</v>
      </c>
      <c r="Q38" s="16" t="s">
        <v>1338</v>
      </c>
      <c r="R38" s="16" t="e">
        <f>IF(VLOOKUP(A38,[1]!VolumeType[#All],4,FALSE)=0,"",VLOOKUP(A38,[1]!VolumeType[#All],4,FALSE))</f>
        <v>#REF!</v>
      </c>
      <c r="S38" s="16" t="e">
        <f>IF(VLOOKUP(A38,[1]!VolumeType[#All],5,FALSE)=0,"",VLOOKUP(A38,[1]!VolumeType[#All],5,FALSE))</f>
        <v>#REF!</v>
      </c>
    </row>
    <row r="39" spans="1:19" x14ac:dyDescent="0.25">
      <c r="A39" s="23" t="s">
        <v>1380</v>
      </c>
      <c r="B39" s="27" t="str">
        <f>VLOOKUP(A39,[1]!VolumeType[#All],2,FALSE)</f>
        <v>CTV</v>
      </c>
      <c r="C39" s="16" t="s">
        <v>389</v>
      </c>
      <c r="D39" s="22" t="s">
        <v>13</v>
      </c>
      <c r="E39" s="26" t="s">
        <v>1463</v>
      </c>
      <c r="F39" s="29" t="s">
        <v>1462</v>
      </c>
      <c r="G39" s="18" t="str">
        <f>VLOOKUP(Table11[[#This Row],[Structure]],[1]!Dictionary[#All],3,FALSE)</f>
        <v>CTV Low Risk</v>
      </c>
      <c r="H39" s="18" t="str">
        <f>VLOOKUP(Table11[[#This Row],[Structure]],[1]!Dictionary[#All],4,FALSE)</f>
        <v>CTV_Low</v>
      </c>
      <c r="I39" s="18" t="str">
        <f>VLOOKUP(Table11[[#This Row],[Structure]],[1]!Dictionary[#All],5,FALSE)</f>
        <v>99VMS_STRUCTCODE</v>
      </c>
      <c r="J39" s="18" t="str">
        <f>VLOOKUP(Table11[[#This Row],[Structure]],[1]!Dictionary[#All],6,FALSE)</f>
        <v>1.0</v>
      </c>
      <c r="K39" s="24" t="str">
        <f>VLOOKUP(A39,[1]!VolumeType[#All],3,FALSE)</f>
        <v>CTV</v>
      </c>
      <c r="L39" s="6"/>
      <c r="M39" s="6"/>
      <c r="N39" s="22" t="str">
        <f>VLOOKUP(A39,[1]!Colors[#All],3,FALSE)</f>
        <v>0 CTV low L</v>
      </c>
      <c r="O39" s="17">
        <v>-16777216</v>
      </c>
      <c r="P39" s="17">
        <v>1</v>
      </c>
      <c r="Q39" s="16" t="s">
        <v>1338</v>
      </c>
      <c r="R39" s="16" t="e">
        <f>IF(VLOOKUP(A39,[1]!VolumeType[#All],4,FALSE)=0,"",VLOOKUP(A39,[1]!VolumeType[#All],4,FALSE))</f>
        <v>#REF!</v>
      </c>
      <c r="S39" s="16" t="e">
        <f>IF(VLOOKUP(A39,[1]!VolumeType[#All],5,FALSE)=0,"",VLOOKUP(A39,[1]!VolumeType[#All],5,FALSE))</f>
        <v>#REF!</v>
      </c>
    </row>
    <row r="40" spans="1:19" x14ac:dyDescent="0.25">
      <c r="A40" s="23" t="s">
        <v>1378</v>
      </c>
      <c r="B40" s="27" t="str">
        <f>VLOOKUP(A40,[1]!VolumeType[#All],2,FALSE)</f>
        <v>CTV</v>
      </c>
      <c r="C40" s="16" t="s">
        <v>389</v>
      </c>
      <c r="D40" s="22" t="s">
        <v>13</v>
      </c>
      <c r="E40" s="29" t="s">
        <v>1461</v>
      </c>
      <c r="F40" s="29" t="s">
        <v>1460</v>
      </c>
      <c r="G40" s="18" t="str">
        <f>VLOOKUP(Table11[[#This Row],[Structure]],[1]!Dictionary[#All],3,FALSE)</f>
        <v>CTV Low Risk</v>
      </c>
      <c r="H40" s="18" t="str">
        <f>VLOOKUP(Table11[[#This Row],[Structure]],[1]!Dictionary[#All],4,FALSE)</f>
        <v>CTV_Low</v>
      </c>
      <c r="I40" s="18" t="str">
        <f>VLOOKUP(Table11[[#This Row],[Structure]],[1]!Dictionary[#All],5,FALSE)</f>
        <v>99VMS_STRUCTCODE</v>
      </c>
      <c r="J40" s="18" t="str">
        <f>VLOOKUP(Table11[[#This Row],[Structure]],[1]!Dictionary[#All],6,FALSE)</f>
        <v>1.0</v>
      </c>
      <c r="K40" s="24" t="str">
        <f>VLOOKUP(A40,[1]!VolumeType[#All],3,FALSE)</f>
        <v>CTV</v>
      </c>
      <c r="L40" s="6"/>
      <c r="M40" s="6"/>
      <c r="N40" s="22" t="str">
        <f>VLOOKUP(A40,[1]!Colors[#All],3,FALSE)</f>
        <v>0 CTV low R</v>
      </c>
      <c r="O40" s="17">
        <v>-16777216</v>
      </c>
      <c r="P40" s="17">
        <v>1</v>
      </c>
      <c r="Q40" s="16" t="s">
        <v>1338</v>
      </c>
      <c r="R40" s="16" t="e">
        <f>IF(VLOOKUP(A40,[1]!VolumeType[#All],4,FALSE)=0,"",VLOOKUP(A40,[1]!VolumeType[#All],4,FALSE))</f>
        <v>#REF!</v>
      </c>
      <c r="S40" s="16" t="e">
        <f>IF(VLOOKUP(A40,[1]!VolumeType[#All],5,FALSE)=0,"",VLOOKUP(A40,[1]!VolumeType[#All],5,FALSE))</f>
        <v>#REF!</v>
      </c>
    </row>
    <row r="41" spans="1:19" x14ac:dyDescent="0.25">
      <c r="A41" s="23" t="s">
        <v>1376</v>
      </c>
      <c r="B41" s="27" t="str">
        <f>VLOOKUP(A41,[1]!VolumeType[#All],2,FALSE)</f>
        <v>GTV</v>
      </c>
      <c r="C41" s="16" t="s">
        <v>389</v>
      </c>
      <c r="D41" s="22" t="s">
        <v>13</v>
      </c>
      <c r="E41" s="26" t="s">
        <v>1376</v>
      </c>
      <c r="F41" s="29" t="s">
        <v>1375</v>
      </c>
      <c r="G41" s="18" t="str">
        <f>VLOOKUP(Table11[[#This Row],[Structure]],[1]!Dictionary[#All],3,FALSE)</f>
        <v>GTV Primary</v>
      </c>
      <c r="H41" s="18" t="str">
        <f>VLOOKUP(Table11[[#This Row],[Structure]],[1]!Dictionary[#All],4,FALSE)</f>
        <v>GTVp</v>
      </c>
      <c r="I41" s="18" t="str">
        <f>VLOOKUP(Table11[[#This Row],[Structure]],[1]!Dictionary[#All],5,FALSE)</f>
        <v>99VMS_STRUCTCODE</v>
      </c>
      <c r="J41" s="18" t="str">
        <f>VLOOKUP(Table11[[#This Row],[Structure]],[1]!Dictionary[#All],6,FALSE)</f>
        <v>1.0</v>
      </c>
      <c r="K41" s="24" t="str">
        <f>VLOOKUP(A41,[1]!VolumeType[#All],3,FALSE)</f>
        <v>GTV</v>
      </c>
      <c r="L41" s="6"/>
      <c r="M41" s="6"/>
      <c r="N41" s="22" t="str">
        <f>VLOOKUP(A41,[1]!Colors[#All],3,FALSE)</f>
        <v>0 GTV</v>
      </c>
      <c r="O41" s="17">
        <v>-16777216</v>
      </c>
      <c r="P41" s="17">
        <v>1</v>
      </c>
      <c r="Q41" s="16" t="s">
        <v>1338</v>
      </c>
      <c r="R41" s="16" t="e">
        <f>IF(VLOOKUP(A41,[1]!VolumeType[#All],4,FALSE)=0,"",VLOOKUP(A41,[1]!VolumeType[#All],4,FALSE))</f>
        <v>#REF!</v>
      </c>
      <c r="S41" s="16" t="e">
        <f>IF(VLOOKUP(A41,[1]!VolumeType[#All],5,FALSE)=0,"",VLOOKUP(A41,[1]!VolumeType[#All],5,FALSE))</f>
        <v>#REF!</v>
      </c>
    </row>
    <row r="42" spans="1:19" x14ac:dyDescent="0.25">
      <c r="A42" s="23" t="s">
        <v>1372</v>
      </c>
      <c r="B42" s="27" t="str">
        <f>VLOOKUP(A42,[1]!VolumeType[#All],2,FALSE)</f>
        <v>PTV</v>
      </c>
      <c r="C42" s="16" t="s">
        <v>389</v>
      </c>
      <c r="D42" s="22" t="s">
        <v>13</v>
      </c>
      <c r="E42" s="29" t="s">
        <v>1459</v>
      </c>
      <c r="F42" s="29" t="s">
        <v>1458</v>
      </c>
      <c r="G42" s="18" t="str">
        <f>VLOOKUP(Table11[[#This Row],[Structure]],[1]!Dictionary[#All],3,FALSE)</f>
        <v>PTV High Risk</v>
      </c>
      <c r="H42" s="18" t="str">
        <f>VLOOKUP(Table11[[#This Row],[Structure]],[1]!Dictionary[#All],4,FALSE)</f>
        <v>PTV_High</v>
      </c>
      <c r="I42" s="18" t="str">
        <f>VLOOKUP(Table11[[#This Row],[Structure]],[1]!Dictionary[#All],5,FALSE)</f>
        <v>99VMS_STRUCTCODE</v>
      </c>
      <c r="J42" s="18" t="str">
        <f>VLOOKUP(Table11[[#This Row],[Structure]],[1]!Dictionary[#All],6,FALSE)</f>
        <v>1.0</v>
      </c>
      <c r="K42" s="24" t="str">
        <f>VLOOKUP(A42,[1]!VolumeType[#All],3,FALSE)</f>
        <v>PTV</v>
      </c>
      <c r="L42" s="6"/>
      <c r="M42" s="6"/>
      <c r="N42" s="22" t="str">
        <f>VLOOKUP(A42,[1]!Colors[#All],3,FALSE)</f>
        <v>0 PTV</v>
      </c>
      <c r="O42" s="17">
        <v>-16777216</v>
      </c>
      <c r="P42" s="17">
        <v>1</v>
      </c>
      <c r="Q42" s="16" t="s">
        <v>1338</v>
      </c>
      <c r="R42" s="16" t="e">
        <f>IF(VLOOKUP(A42,[1]!VolumeType[#All],4,FALSE)=0,"",VLOOKUP(A42,[1]!VolumeType[#All],4,FALSE))</f>
        <v>#REF!</v>
      </c>
      <c r="S42" s="16" t="e">
        <f>IF(VLOOKUP(A42,[1]!VolumeType[#All],5,FALSE)=0,"",VLOOKUP(A42,[1]!VolumeType[#All],5,FALSE))</f>
        <v>#REF!</v>
      </c>
    </row>
    <row r="43" spans="1:19" x14ac:dyDescent="0.25">
      <c r="A43" s="23" t="s">
        <v>1372</v>
      </c>
      <c r="B43" s="27" t="str">
        <f>VLOOKUP(A43,[1]!VolumeType[#All],2,FALSE)</f>
        <v>PTV</v>
      </c>
      <c r="C43" s="16" t="s">
        <v>389</v>
      </c>
      <c r="D43" s="22" t="s">
        <v>13</v>
      </c>
      <c r="E43" s="29" t="s">
        <v>1457</v>
      </c>
      <c r="F43" s="29" t="s">
        <v>1456</v>
      </c>
      <c r="G43" s="18" t="str">
        <f>VLOOKUP(Table11[[#This Row],[Structure]],[1]!Dictionary[#All],3,FALSE)</f>
        <v>PTV High Risk</v>
      </c>
      <c r="H43" s="18" t="str">
        <f>VLOOKUP(Table11[[#This Row],[Structure]],[1]!Dictionary[#All],4,FALSE)</f>
        <v>PTV_High</v>
      </c>
      <c r="I43" s="18" t="str">
        <f>VLOOKUP(Table11[[#This Row],[Structure]],[1]!Dictionary[#All],5,FALSE)</f>
        <v>99VMS_STRUCTCODE</v>
      </c>
      <c r="J43" s="18" t="str">
        <f>VLOOKUP(Table11[[#This Row],[Structure]],[1]!Dictionary[#All],6,FALSE)</f>
        <v>1.0</v>
      </c>
      <c r="K43" s="24" t="str">
        <f>VLOOKUP(A43,[1]!VolumeType[#All],3,FALSE)</f>
        <v>PTV</v>
      </c>
      <c r="L43" s="6"/>
      <c r="M43" s="6"/>
      <c r="N43" s="22" t="str">
        <f>VLOOKUP(A43,[1]!Colors[#All],3,FALSE)</f>
        <v>0 PTV</v>
      </c>
      <c r="O43" s="17">
        <v>-16777216</v>
      </c>
      <c r="P43" s="17">
        <v>1</v>
      </c>
      <c r="Q43" s="16" t="s">
        <v>1338</v>
      </c>
      <c r="R43" s="16" t="e">
        <f>IF(VLOOKUP(A43,[1]!VolumeType[#All],4,FALSE)=0,"",VLOOKUP(A43,[1]!VolumeType[#All],4,FALSE))</f>
        <v>#REF!</v>
      </c>
      <c r="S43" s="16" t="e">
        <f>IF(VLOOKUP(A43,[1]!VolumeType[#All],5,FALSE)=0,"",VLOOKUP(A43,[1]!VolumeType[#All],5,FALSE))</f>
        <v>#REF!</v>
      </c>
    </row>
    <row r="44" spans="1:19" x14ac:dyDescent="0.25">
      <c r="A44" s="23" t="s">
        <v>1372</v>
      </c>
      <c r="B44" s="27" t="str">
        <f>VLOOKUP(A44,[1]!VolumeType[#All],2,FALSE)</f>
        <v>PTV</v>
      </c>
      <c r="C44" s="16" t="s">
        <v>389</v>
      </c>
      <c r="D44" s="22" t="s">
        <v>13</v>
      </c>
      <c r="E44" s="29" t="s">
        <v>1455</v>
      </c>
      <c r="F44" s="29" t="s">
        <v>1454</v>
      </c>
      <c r="G44" s="18" t="str">
        <f>VLOOKUP(Table11[[#This Row],[Structure]],[1]!Dictionary[#All],3,FALSE)</f>
        <v>PTV High Risk</v>
      </c>
      <c r="H44" s="18" t="str">
        <f>VLOOKUP(Table11[[#This Row],[Structure]],[1]!Dictionary[#All],4,FALSE)</f>
        <v>PTV_High</v>
      </c>
      <c r="I44" s="18" t="str">
        <f>VLOOKUP(Table11[[#This Row],[Structure]],[1]!Dictionary[#All],5,FALSE)</f>
        <v>99VMS_STRUCTCODE</v>
      </c>
      <c r="J44" s="18" t="str">
        <f>VLOOKUP(Table11[[#This Row],[Structure]],[1]!Dictionary[#All],6,FALSE)</f>
        <v>1.0</v>
      </c>
      <c r="K44" s="24" t="str">
        <f>VLOOKUP(A44,[1]!VolumeType[#All],3,FALSE)</f>
        <v>PTV</v>
      </c>
      <c r="L44" s="6"/>
      <c r="M44" s="6"/>
      <c r="N44" s="22" t="str">
        <f>VLOOKUP(A44,[1]!Colors[#All],3,FALSE)</f>
        <v>0 PTV</v>
      </c>
      <c r="O44" s="17">
        <v>-16777216</v>
      </c>
      <c r="P44" s="17">
        <v>1</v>
      </c>
      <c r="Q44" s="16" t="s">
        <v>1338</v>
      </c>
      <c r="R44" s="16" t="e">
        <f>IF(VLOOKUP(A44,[1]!VolumeType[#All],4,FALSE)=0,"",VLOOKUP(A44,[1]!VolumeType[#All],4,FALSE))</f>
        <v>#REF!</v>
      </c>
      <c r="S44" s="16" t="e">
        <f>IF(VLOOKUP(A44,[1]!VolumeType[#All],5,FALSE)=0,"",VLOOKUP(A44,[1]!VolumeType[#All],5,FALSE))</f>
        <v>#REF!</v>
      </c>
    </row>
    <row r="45" spans="1:19" x14ac:dyDescent="0.25">
      <c r="A45" s="23" t="s">
        <v>1370</v>
      </c>
      <c r="B45" s="27" t="str">
        <f>VLOOKUP(A45,[1]!VolumeType[#All],2,FALSE)</f>
        <v>PTV</v>
      </c>
      <c r="C45" s="16" t="s">
        <v>389</v>
      </c>
      <c r="D45" s="22" t="s">
        <v>13</v>
      </c>
      <c r="E45" s="29" t="s">
        <v>1453</v>
      </c>
      <c r="F45" s="29" t="s">
        <v>1452</v>
      </c>
      <c r="G45" s="18" t="str">
        <f>VLOOKUP(Table11[[#This Row],[Structure]],[1]!Dictionary[#All],3,FALSE)</f>
        <v>PTV Intermediate Risk</v>
      </c>
      <c r="H45" s="18" t="str">
        <f>VLOOKUP(Table11[[#This Row],[Structure]],[1]!Dictionary[#All],4,FALSE)</f>
        <v>PTV_Intermediate</v>
      </c>
      <c r="I45" s="18" t="str">
        <f>VLOOKUP(Table11[[#This Row],[Structure]],[1]!Dictionary[#All],5,FALSE)</f>
        <v>99VMS_STRUCTCODE</v>
      </c>
      <c r="J45" s="18" t="str">
        <f>VLOOKUP(Table11[[#This Row],[Structure]],[1]!Dictionary[#All],6,FALSE)</f>
        <v>1.0</v>
      </c>
      <c r="K45" s="24" t="str">
        <f>VLOOKUP(A45,[1]!VolumeType[#All],3,FALSE)</f>
        <v>PTV</v>
      </c>
      <c r="L45" s="6"/>
      <c r="M45" s="6"/>
      <c r="N45" s="22" t="str">
        <f>VLOOKUP(A45,[1]!Colors[#All],3,FALSE)</f>
        <v>0 PTV int</v>
      </c>
      <c r="O45" s="17">
        <v>-16777216</v>
      </c>
      <c r="P45" s="17">
        <v>1</v>
      </c>
      <c r="Q45" s="16" t="s">
        <v>1338</v>
      </c>
      <c r="R45" s="16" t="e">
        <f>IF(VLOOKUP(A45,[1]!VolumeType[#All],4,FALSE)=0,"",VLOOKUP(A45,[1]!VolumeType[#All],4,FALSE))</f>
        <v>#REF!</v>
      </c>
      <c r="S45" s="16" t="e">
        <f>IF(VLOOKUP(A45,[1]!VolumeType[#All],5,FALSE)=0,"",VLOOKUP(A45,[1]!VolumeType[#All],5,FALSE))</f>
        <v>#REF!</v>
      </c>
    </row>
    <row r="46" spans="1:19" x14ac:dyDescent="0.25">
      <c r="A46" s="23" t="s">
        <v>1451</v>
      </c>
      <c r="B46" s="27" t="str">
        <f>VLOOKUP(A46,[1]!VolumeType[#All],2,FALSE)</f>
        <v>PTV</v>
      </c>
      <c r="C46" s="16" t="s">
        <v>389</v>
      </c>
      <c r="D46" s="22" t="s">
        <v>13</v>
      </c>
      <c r="E46" s="29" t="s">
        <v>1450</v>
      </c>
      <c r="F46" s="29" t="s">
        <v>1449</v>
      </c>
      <c r="G46" s="18" t="str">
        <f>VLOOKUP(Table11[[#This Row],[Structure]],[1]!Dictionary[#All],3,FALSE)</f>
        <v>PTV Intermediate Risk</v>
      </c>
      <c r="H46" s="18" t="str">
        <f>VLOOKUP(Table11[[#This Row],[Structure]],[1]!Dictionary[#All],4,FALSE)</f>
        <v>PTV_Intermediate</v>
      </c>
      <c r="I46" s="18" t="str">
        <f>VLOOKUP(Table11[[#This Row],[Structure]],[1]!Dictionary[#All],5,FALSE)</f>
        <v>99VMS_STRUCTCODE</v>
      </c>
      <c r="J46" s="18" t="str">
        <f>VLOOKUP(Table11[[#This Row],[Structure]],[1]!Dictionary[#All],6,FALSE)</f>
        <v>1.0</v>
      </c>
      <c r="K46" s="24" t="str">
        <f>VLOOKUP(A46,[1]!VolumeType[#All],3,FALSE)</f>
        <v>PTV</v>
      </c>
      <c r="L46" s="6"/>
      <c r="M46" s="6"/>
      <c r="N46" s="22" t="e">
        <f>VLOOKUP(A46,[1]!Colors[#All],3,FALSE)</f>
        <v>#N/A</v>
      </c>
      <c r="O46" s="17">
        <v>-16777216</v>
      </c>
      <c r="P46" s="17">
        <v>1</v>
      </c>
      <c r="Q46" s="16" t="s">
        <v>1338</v>
      </c>
      <c r="R46" s="16" t="e">
        <f>IF(VLOOKUP(A46,[1]!VolumeType[#All],4,FALSE)=0,"",VLOOKUP(A46,[1]!VolumeType[#All],4,FALSE))</f>
        <v>#REF!</v>
      </c>
      <c r="S46" s="16" t="e">
        <f>IF(VLOOKUP(A46,[1]!VolumeType[#All],5,FALSE)=0,"",VLOOKUP(A46,[1]!VolumeType[#All],5,FALSE))</f>
        <v>#REF!</v>
      </c>
    </row>
    <row r="47" spans="1:19" x14ac:dyDescent="0.25">
      <c r="A47" s="23" t="s">
        <v>1448</v>
      </c>
      <c r="B47" s="27" t="s">
        <v>1372</v>
      </c>
      <c r="C47" s="16" t="s">
        <v>389</v>
      </c>
      <c r="D47" s="22" t="s">
        <v>13</v>
      </c>
      <c r="E47" s="29" t="s">
        <v>1447</v>
      </c>
      <c r="F47" s="29" t="s">
        <v>1446</v>
      </c>
      <c r="G47" s="18" t="s">
        <v>1369</v>
      </c>
      <c r="H47" s="18" t="s">
        <v>1445</v>
      </c>
      <c r="I47" s="18" t="s">
        <v>1444</v>
      </c>
      <c r="J47" s="18" t="s">
        <v>1443</v>
      </c>
      <c r="K47" s="24" t="s">
        <v>1372</v>
      </c>
      <c r="L47" s="6"/>
      <c r="M47" s="6"/>
      <c r="N47" s="22" t="e">
        <f>VLOOKUP(A47,[1]!Colors[#All],3,FALSE)</f>
        <v>#N/A</v>
      </c>
      <c r="O47" s="17">
        <v>-16777216</v>
      </c>
      <c r="P47" s="17">
        <v>1</v>
      </c>
      <c r="Q47" s="16" t="s">
        <v>1338</v>
      </c>
      <c r="R47" s="16" t="s">
        <v>1442</v>
      </c>
      <c r="S47" s="16" t="s">
        <v>1442</v>
      </c>
    </row>
    <row r="48" spans="1:19" x14ac:dyDescent="0.25">
      <c r="A48" s="23" t="s">
        <v>1370</v>
      </c>
      <c r="B48" s="27" t="str">
        <f>VLOOKUP(A48,[1]!VolumeType[#All],2,FALSE)</f>
        <v>PTV</v>
      </c>
      <c r="C48" s="16" t="s">
        <v>389</v>
      </c>
      <c r="D48" s="22" t="s">
        <v>13</v>
      </c>
      <c r="E48" s="29" t="s">
        <v>1441</v>
      </c>
      <c r="F48" s="29" t="s">
        <v>1440</v>
      </c>
      <c r="G48" s="18" t="str">
        <f>VLOOKUP(Table11[[#This Row],[Structure]],[1]!Dictionary[#All],3,FALSE)</f>
        <v>PTV Intermediate Risk</v>
      </c>
      <c r="H48" s="18" t="str">
        <f>VLOOKUP(Table11[[#This Row],[Structure]],[1]!Dictionary[#All],4,FALSE)</f>
        <v>PTV_Intermediate</v>
      </c>
      <c r="I48" s="18" t="str">
        <f>VLOOKUP(Table11[[#This Row],[Structure]],[1]!Dictionary[#All],5,FALSE)</f>
        <v>99VMS_STRUCTCODE</v>
      </c>
      <c r="J48" s="18" t="str">
        <f>VLOOKUP(Table11[[#This Row],[Structure]],[1]!Dictionary[#All],6,FALSE)</f>
        <v>1.0</v>
      </c>
      <c r="K48" s="24" t="str">
        <f>VLOOKUP(A48,[1]!VolumeType[#All],3,FALSE)</f>
        <v>PTV</v>
      </c>
      <c r="L48" s="6"/>
      <c r="M48" s="6"/>
      <c r="N48" s="22" t="str">
        <f>VLOOKUP(A48,[1]!Colors[#All],3,FALSE)</f>
        <v>0 PTV int</v>
      </c>
      <c r="O48" s="17">
        <v>-16777216</v>
      </c>
      <c r="P48" s="17">
        <v>1</v>
      </c>
      <c r="Q48" s="16" t="s">
        <v>1338</v>
      </c>
      <c r="R48" s="16" t="e">
        <f>IF(VLOOKUP(A48,[1]!VolumeType[#All],4,FALSE)=0,"",VLOOKUP(A48,[1]!VolumeType[#All],4,FALSE))</f>
        <v>#REF!</v>
      </c>
      <c r="S48" s="16" t="e">
        <f>IF(VLOOKUP(A48,[1]!VolumeType[#All],5,FALSE)=0,"",VLOOKUP(A48,[1]!VolumeType[#All],5,FALSE))</f>
        <v>#REF!</v>
      </c>
    </row>
    <row r="49" spans="1:19" x14ac:dyDescent="0.25">
      <c r="A49" s="23" t="s">
        <v>1364</v>
      </c>
      <c r="B49" s="27" t="str">
        <f>VLOOKUP(A49,[1]!VolumeType[#All],2,FALSE)</f>
        <v>PTV</v>
      </c>
      <c r="C49" s="16" t="s">
        <v>389</v>
      </c>
      <c r="D49" s="22" t="s">
        <v>13</v>
      </c>
      <c r="E49" s="29" t="s">
        <v>1439</v>
      </c>
      <c r="F49" s="29" t="s">
        <v>1438</v>
      </c>
      <c r="G49" s="18" t="str">
        <f>VLOOKUP(Table11[[#This Row],[Structure]],[1]!Dictionary[#All],3,FALSE)</f>
        <v>PTV Low Risk</v>
      </c>
      <c r="H49" s="18" t="str">
        <f>VLOOKUP(Table11[[#This Row],[Structure]],[1]!Dictionary[#All],4,FALSE)</f>
        <v>PTV_Low</v>
      </c>
      <c r="I49" s="18" t="str">
        <f>VLOOKUP(Table11[[#This Row],[Structure]],[1]!Dictionary[#All],5,FALSE)</f>
        <v>99VMS_STRUCTCODE</v>
      </c>
      <c r="J49" s="18" t="str">
        <f>VLOOKUP(Table11[[#This Row],[Structure]],[1]!Dictionary[#All],6,FALSE)</f>
        <v>1.0</v>
      </c>
      <c r="K49" s="24" t="str">
        <f>VLOOKUP(A49,[1]!VolumeType[#All],3,FALSE)</f>
        <v>PTV</v>
      </c>
      <c r="L49" s="6"/>
      <c r="M49" s="6"/>
      <c r="N49" s="22" t="str">
        <f>VLOOKUP(A49,[1]!Colors[#All],3,FALSE)</f>
        <v>0 PTV low L</v>
      </c>
      <c r="O49" s="17">
        <v>-16777216</v>
      </c>
      <c r="P49" s="17">
        <v>1</v>
      </c>
      <c r="Q49" s="16" t="s">
        <v>1338</v>
      </c>
      <c r="R49" s="16" t="e">
        <f>IF(VLOOKUP(A49,[1]!VolumeType[#All],4,FALSE)=0,"",VLOOKUP(A49,[1]!VolumeType[#All],4,FALSE))</f>
        <v>#REF!</v>
      </c>
      <c r="S49" s="16" t="e">
        <f>IF(VLOOKUP(A49,[1]!VolumeType[#All],5,FALSE)=0,"",VLOOKUP(A49,[1]!VolumeType[#All],5,FALSE))</f>
        <v>#REF!</v>
      </c>
    </row>
    <row r="50" spans="1:19" x14ac:dyDescent="0.25">
      <c r="A50" s="23" t="s">
        <v>1362</v>
      </c>
      <c r="B50" s="27" t="str">
        <f>VLOOKUP(A50,[1]!VolumeType[#All],2,FALSE)</f>
        <v>PTV</v>
      </c>
      <c r="C50" s="16" t="s">
        <v>389</v>
      </c>
      <c r="D50" s="22" t="s">
        <v>13</v>
      </c>
      <c r="E50" s="29" t="s">
        <v>1437</v>
      </c>
      <c r="F50" s="29" t="s">
        <v>1436</v>
      </c>
      <c r="G50" s="18" t="str">
        <f>VLOOKUP(Table11[[#This Row],[Structure]],[1]!Dictionary[#All],3,FALSE)</f>
        <v>PTV Low Risk</v>
      </c>
      <c r="H50" s="18" t="str">
        <f>VLOOKUP(Table11[[#This Row],[Structure]],[1]!Dictionary[#All],4,FALSE)</f>
        <v>PTV_Low</v>
      </c>
      <c r="I50" s="18" t="str">
        <f>VLOOKUP(Table11[[#This Row],[Structure]],[1]!Dictionary[#All],5,FALSE)</f>
        <v>99VMS_STRUCTCODE</v>
      </c>
      <c r="J50" s="18" t="str">
        <f>VLOOKUP(Table11[[#This Row],[Structure]],[1]!Dictionary[#All],6,FALSE)</f>
        <v>1.0</v>
      </c>
      <c r="K50" s="24" t="str">
        <f>VLOOKUP(A50,[1]!VolumeType[#All],3,FALSE)</f>
        <v>PTV</v>
      </c>
      <c r="L50" s="6"/>
      <c r="M50" s="6"/>
      <c r="N50" s="22" t="str">
        <f>VLOOKUP(A50,[1]!Colors[#All],3,FALSE)</f>
        <v>0 PTV low L a</v>
      </c>
      <c r="O50" s="17">
        <v>-16777216</v>
      </c>
      <c r="P50" s="17">
        <v>1</v>
      </c>
      <c r="Q50" s="16" t="s">
        <v>1338</v>
      </c>
      <c r="R50" s="16" t="e">
        <f>IF(VLOOKUP(A50,[1]!VolumeType[#All],4,FALSE)=0,"",VLOOKUP(A50,[1]!VolumeType[#All],4,FALSE))</f>
        <v>#REF!</v>
      </c>
      <c r="S50" s="16" t="e">
        <f>IF(VLOOKUP(A50,[1]!VolumeType[#All],5,FALSE)=0,"",VLOOKUP(A50,[1]!VolumeType[#All],5,FALSE))</f>
        <v>#REF!</v>
      </c>
    </row>
    <row r="51" spans="1:19" x14ac:dyDescent="0.25">
      <c r="A51" s="23" t="s">
        <v>1360</v>
      </c>
      <c r="B51" s="27" t="str">
        <f>VLOOKUP(A51,[1]!VolumeType[#All],2,FALSE)</f>
        <v>PTV</v>
      </c>
      <c r="C51" s="16" t="s">
        <v>389</v>
      </c>
      <c r="D51" s="22" t="s">
        <v>13</v>
      </c>
      <c r="E51" s="29" t="s">
        <v>1435</v>
      </c>
      <c r="F51" s="29" t="s">
        <v>1434</v>
      </c>
      <c r="G51" s="18" t="str">
        <f>VLOOKUP(Table11[[#This Row],[Structure]],[1]!Dictionary[#All],3,FALSE)</f>
        <v>PTV Low Risk</v>
      </c>
      <c r="H51" s="18" t="str">
        <f>VLOOKUP(Table11[[#This Row],[Structure]],[1]!Dictionary[#All],4,FALSE)</f>
        <v>PTV_Low</v>
      </c>
      <c r="I51" s="18" t="str">
        <f>VLOOKUP(Table11[[#This Row],[Structure]],[1]!Dictionary[#All],5,FALSE)</f>
        <v>99VMS_STRUCTCODE</v>
      </c>
      <c r="J51" s="18" t="str">
        <f>VLOOKUP(Table11[[#This Row],[Structure]],[1]!Dictionary[#All],6,FALSE)</f>
        <v>1.0</v>
      </c>
      <c r="K51" s="24" t="str">
        <f>VLOOKUP(A51,[1]!VolumeType[#All],3,FALSE)</f>
        <v>PTV</v>
      </c>
      <c r="L51" s="6"/>
      <c r="M51" s="6"/>
      <c r="N51" s="22" t="str">
        <f>VLOOKUP(A51,[1]!Colors[#All],3,FALSE)</f>
        <v>0 PTV low L b</v>
      </c>
      <c r="O51" s="17">
        <v>-16777216</v>
      </c>
      <c r="P51" s="17">
        <v>1</v>
      </c>
      <c r="Q51" s="16" t="s">
        <v>1338</v>
      </c>
      <c r="R51" s="16" t="e">
        <f>IF(VLOOKUP(A51,[1]!VolumeType[#All],4,FALSE)=0,"",VLOOKUP(A51,[1]!VolumeType[#All],4,FALSE))</f>
        <v>#REF!</v>
      </c>
      <c r="S51" s="16" t="e">
        <f>IF(VLOOKUP(A51,[1]!VolumeType[#All],5,FALSE)=0,"",VLOOKUP(A51,[1]!VolumeType[#All],5,FALSE))</f>
        <v>#REF!</v>
      </c>
    </row>
    <row r="52" spans="1:19" x14ac:dyDescent="0.25">
      <c r="A52" s="23" t="s">
        <v>1358</v>
      </c>
      <c r="B52" s="27" t="str">
        <f>VLOOKUP(A52,[1]!VolumeType[#All],2,FALSE)</f>
        <v>PTV</v>
      </c>
      <c r="C52" s="16" t="s">
        <v>389</v>
      </c>
      <c r="D52" s="22" t="s">
        <v>13</v>
      </c>
      <c r="E52" s="29" t="s">
        <v>1433</v>
      </c>
      <c r="F52" s="29" t="s">
        <v>1432</v>
      </c>
      <c r="G52" s="18" t="str">
        <f>VLOOKUP(Table11[[#This Row],[Structure]],[1]!Dictionary[#All],3,FALSE)</f>
        <v>PTV Low Risk</v>
      </c>
      <c r="H52" s="18" t="str">
        <f>VLOOKUP(Table11[[#This Row],[Structure]],[1]!Dictionary[#All],4,FALSE)</f>
        <v>PTV_Low</v>
      </c>
      <c r="I52" s="18" t="str">
        <f>VLOOKUP(Table11[[#This Row],[Structure]],[1]!Dictionary[#All],5,FALSE)</f>
        <v>99VMS_STRUCTCODE</v>
      </c>
      <c r="J52" s="18" t="str">
        <f>VLOOKUP(Table11[[#This Row],[Structure]],[1]!Dictionary[#All],6,FALSE)</f>
        <v>1.0</v>
      </c>
      <c r="K52" s="24" t="str">
        <f>VLOOKUP(A52,[1]!VolumeType[#All],3,FALSE)</f>
        <v>PTV</v>
      </c>
      <c r="L52" s="6"/>
      <c r="M52" s="6"/>
      <c r="N52" s="22" t="str">
        <f>VLOOKUP(A52,[1]!Colors[#All],3,FALSE)</f>
        <v>0 PTV low L c</v>
      </c>
      <c r="O52" s="17">
        <v>-16777216</v>
      </c>
      <c r="P52" s="17">
        <v>1</v>
      </c>
      <c r="Q52" s="16" t="s">
        <v>1338</v>
      </c>
      <c r="R52" s="16" t="e">
        <f>IF(VLOOKUP(A52,[1]!VolumeType[#All],4,FALSE)=0,"",VLOOKUP(A52,[1]!VolumeType[#All],4,FALSE))</f>
        <v>#REF!</v>
      </c>
      <c r="S52" s="16" t="e">
        <f>IF(VLOOKUP(A52,[1]!VolumeType[#All],5,FALSE)=0,"",VLOOKUP(A52,[1]!VolumeType[#All],5,FALSE))</f>
        <v>#REF!</v>
      </c>
    </row>
    <row r="53" spans="1:19" x14ac:dyDescent="0.25">
      <c r="A53" s="23" t="s">
        <v>1356</v>
      </c>
      <c r="B53" s="27" t="str">
        <f>VLOOKUP(A53,[1]!VolumeType[#All],2,FALSE)</f>
        <v>PTV</v>
      </c>
      <c r="C53" s="16" t="s">
        <v>389</v>
      </c>
      <c r="D53" s="22" t="s">
        <v>13</v>
      </c>
      <c r="E53" s="29" t="s">
        <v>1431</v>
      </c>
      <c r="F53" s="29" t="s">
        <v>1430</v>
      </c>
      <c r="G53" s="18" t="str">
        <f>VLOOKUP(Table11[[#This Row],[Structure]],[1]!Dictionary[#All],3,FALSE)</f>
        <v>PTV Low Risk</v>
      </c>
      <c r="H53" s="18" t="str">
        <f>VLOOKUP(Table11[[#This Row],[Structure]],[1]!Dictionary[#All],4,FALSE)</f>
        <v>PTV_Low</v>
      </c>
      <c r="I53" s="18" t="str">
        <f>VLOOKUP(Table11[[#This Row],[Structure]],[1]!Dictionary[#All],5,FALSE)</f>
        <v>99VMS_STRUCTCODE</v>
      </c>
      <c r="J53" s="18" t="str">
        <f>VLOOKUP(Table11[[#This Row],[Structure]],[1]!Dictionary[#All],6,FALSE)</f>
        <v>1.0</v>
      </c>
      <c r="K53" s="24" t="str">
        <f>VLOOKUP(A53,[1]!VolumeType[#All],3,FALSE)</f>
        <v>PTV</v>
      </c>
      <c r="L53" s="6"/>
      <c r="M53" s="6"/>
      <c r="N53" s="22" t="str">
        <f>VLOOKUP(A53,[1]!Colors[#All],3,FALSE)</f>
        <v>0 PTV low R</v>
      </c>
      <c r="O53" s="17">
        <v>-16777216</v>
      </c>
      <c r="P53" s="17">
        <v>1</v>
      </c>
      <c r="Q53" s="16" t="s">
        <v>1338</v>
      </c>
      <c r="R53" s="16" t="e">
        <f>IF(VLOOKUP(A53,[1]!VolumeType[#All],4,FALSE)=0,"",VLOOKUP(A53,[1]!VolumeType[#All],4,FALSE))</f>
        <v>#REF!</v>
      </c>
      <c r="S53" s="16" t="e">
        <f>IF(VLOOKUP(A53,[1]!VolumeType[#All],5,FALSE)=0,"",VLOOKUP(A53,[1]!VolumeType[#All],5,FALSE))</f>
        <v>#REF!</v>
      </c>
    </row>
    <row r="54" spans="1:19" x14ac:dyDescent="0.25">
      <c r="A54" s="23" t="s">
        <v>1356</v>
      </c>
      <c r="B54" s="27" t="str">
        <f>VLOOKUP(A54,[1]!VolumeType[#All],2,FALSE)</f>
        <v>PTV</v>
      </c>
      <c r="C54" s="16" t="s">
        <v>389</v>
      </c>
      <c r="D54" s="22" t="s">
        <v>13</v>
      </c>
      <c r="E54" s="29" t="s">
        <v>1429</v>
      </c>
      <c r="F54" s="29" t="s">
        <v>1428</v>
      </c>
      <c r="G54" s="18" t="str">
        <f>VLOOKUP(Table11[[#This Row],[Structure]],[1]!Dictionary[#All],3,FALSE)</f>
        <v>PTV Low Risk</v>
      </c>
      <c r="H54" s="18" t="str">
        <f>VLOOKUP(Table11[[#This Row],[Structure]],[1]!Dictionary[#All],4,FALSE)</f>
        <v>PTV_Low</v>
      </c>
      <c r="I54" s="18" t="str">
        <f>VLOOKUP(Table11[[#This Row],[Structure]],[1]!Dictionary[#All],5,FALSE)</f>
        <v>99VMS_STRUCTCODE</v>
      </c>
      <c r="J54" s="18" t="str">
        <f>VLOOKUP(Table11[[#This Row],[Structure]],[1]!Dictionary[#All],6,FALSE)</f>
        <v>1.0</v>
      </c>
      <c r="K54" s="24" t="str">
        <f>VLOOKUP(A54,[1]!VolumeType[#All],3,FALSE)</f>
        <v>PTV</v>
      </c>
      <c r="L54" s="6"/>
      <c r="M54" s="6"/>
      <c r="N54" s="22" t="str">
        <f>VLOOKUP(A54,[1]!Colors[#All],3,FALSE)</f>
        <v>0 PTV low R</v>
      </c>
      <c r="O54" s="17">
        <v>-16777216</v>
      </c>
      <c r="P54" s="17">
        <v>1</v>
      </c>
      <c r="Q54" s="16" t="s">
        <v>1338</v>
      </c>
      <c r="R54" s="16" t="e">
        <f>IF(VLOOKUP(A54,[1]!VolumeType[#All],4,FALSE)=0,"",VLOOKUP(A54,[1]!VolumeType[#All],4,FALSE))</f>
        <v>#REF!</v>
      </c>
      <c r="S54" s="16" t="e">
        <f>IF(VLOOKUP(A54,[1]!VolumeType[#All],5,FALSE)=0,"",VLOOKUP(A54,[1]!VolumeType[#All],5,FALSE))</f>
        <v>#REF!</v>
      </c>
    </row>
    <row r="55" spans="1:19" x14ac:dyDescent="0.25">
      <c r="A55" s="23" t="s">
        <v>1354</v>
      </c>
      <c r="B55" s="27" t="str">
        <f>VLOOKUP(A55,[1]!VolumeType[#All],2,FALSE)</f>
        <v>PTV</v>
      </c>
      <c r="C55" s="16" t="s">
        <v>389</v>
      </c>
      <c r="D55" s="22" t="s">
        <v>13</v>
      </c>
      <c r="E55" s="29" t="s">
        <v>1427</v>
      </c>
      <c r="F55" s="29" t="s">
        <v>1426</v>
      </c>
      <c r="G55" s="18" t="str">
        <f>VLOOKUP(Table11[[#This Row],[Structure]],[1]!Dictionary[#All],3,FALSE)</f>
        <v>PTV Low Risk</v>
      </c>
      <c r="H55" s="18" t="str">
        <f>VLOOKUP(Table11[[#This Row],[Structure]],[1]!Dictionary[#All],4,FALSE)</f>
        <v>PTV_Low</v>
      </c>
      <c r="I55" s="18" t="str">
        <f>VLOOKUP(Table11[[#This Row],[Structure]],[1]!Dictionary[#All],5,FALSE)</f>
        <v>99VMS_STRUCTCODE</v>
      </c>
      <c r="J55" s="18" t="str">
        <f>VLOOKUP(Table11[[#This Row],[Structure]],[1]!Dictionary[#All],6,FALSE)</f>
        <v>1.0</v>
      </c>
      <c r="K55" s="24" t="str">
        <f>VLOOKUP(A55,[1]!VolumeType[#All],3,FALSE)</f>
        <v>PTV</v>
      </c>
      <c r="L55" s="6"/>
      <c r="M55" s="6"/>
      <c r="N55" s="22" t="str">
        <f>VLOOKUP(A55,[1]!Colors[#All],3,FALSE)</f>
        <v>0 PTV low R a</v>
      </c>
      <c r="O55" s="17">
        <v>-16777216</v>
      </c>
      <c r="P55" s="17">
        <v>1</v>
      </c>
      <c r="Q55" s="16" t="s">
        <v>1338</v>
      </c>
      <c r="R55" s="16" t="e">
        <f>IF(VLOOKUP(A55,[1]!VolumeType[#All],4,FALSE)=0,"",VLOOKUP(A55,[1]!VolumeType[#All],4,FALSE))</f>
        <v>#REF!</v>
      </c>
      <c r="S55" s="16" t="e">
        <f>IF(VLOOKUP(A55,[1]!VolumeType[#All],5,FALSE)=0,"",VLOOKUP(A55,[1]!VolumeType[#All],5,FALSE))</f>
        <v>#REF!</v>
      </c>
    </row>
    <row r="56" spans="1:19" x14ac:dyDescent="0.25">
      <c r="A56" s="23" t="s">
        <v>1352</v>
      </c>
      <c r="B56" s="27" t="str">
        <f>VLOOKUP(A56,[1]!VolumeType[#All],2,FALSE)</f>
        <v>PTV</v>
      </c>
      <c r="C56" s="16" t="s">
        <v>389</v>
      </c>
      <c r="D56" s="22" t="s">
        <v>13</v>
      </c>
      <c r="E56" s="29" t="s">
        <v>1425</v>
      </c>
      <c r="F56" s="29" t="s">
        <v>1424</v>
      </c>
      <c r="G56" s="18" t="str">
        <f>VLOOKUP(Table11[[#This Row],[Structure]],[1]!Dictionary[#All],3,FALSE)</f>
        <v>PTV Low Risk</v>
      </c>
      <c r="H56" s="18" t="str">
        <f>VLOOKUP(Table11[[#This Row],[Structure]],[1]!Dictionary[#All],4,FALSE)</f>
        <v>PTV_Low</v>
      </c>
      <c r="I56" s="18" t="str">
        <f>VLOOKUP(Table11[[#This Row],[Structure]],[1]!Dictionary[#All],5,FALSE)</f>
        <v>99VMS_STRUCTCODE</v>
      </c>
      <c r="J56" s="18" t="str">
        <f>VLOOKUP(Table11[[#This Row],[Structure]],[1]!Dictionary[#All],6,FALSE)</f>
        <v>1.0</v>
      </c>
      <c r="K56" s="24" t="str">
        <f>VLOOKUP(A56,[1]!VolumeType[#All],3,FALSE)</f>
        <v>PTV</v>
      </c>
      <c r="L56" s="6"/>
      <c r="M56" s="6"/>
      <c r="N56" s="22" t="str">
        <f>VLOOKUP(A56,[1]!Colors[#All],3,FALSE)</f>
        <v>0 PTV low R b</v>
      </c>
      <c r="O56" s="17">
        <v>-16777216</v>
      </c>
      <c r="P56" s="17">
        <v>1</v>
      </c>
      <c r="Q56" s="16" t="s">
        <v>1338</v>
      </c>
      <c r="R56" s="16" t="e">
        <f>IF(VLOOKUP(A56,[1]!VolumeType[#All],4,FALSE)=0,"",VLOOKUP(A56,[1]!VolumeType[#All],4,FALSE))</f>
        <v>#REF!</v>
      </c>
      <c r="S56" s="16" t="e">
        <f>IF(VLOOKUP(A56,[1]!VolumeType[#All],5,FALSE)=0,"",VLOOKUP(A56,[1]!VolumeType[#All],5,FALSE))</f>
        <v>#REF!</v>
      </c>
    </row>
    <row r="57" spans="1:19" x14ac:dyDescent="0.25">
      <c r="A57" s="23" t="s">
        <v>1350</v>
      </c>
      <c r="B57" s="27" t="str">
        <f>VLOOKUP(A57,[1]!VolumeType[#All],2,FALSE)</f>
        <v>PTV</v>
      </c>
      <c r="C57" s="16" t="s">
        <v>389</v>
      </c>
      <c r="D57" s="22" t="s">
        <v>13</v>
      </c>
      <c r="E57" s="29" t="s">
        <v>1423</v>
      </c>
      <c r="F57" s="29" t="s">
        <v>1422</v>
      </c>
      <c r="G57" s="18" t="str">
        <f>VLOOKUP(Table11[[#This Row],[Structure]],[1]!Dictionary[#All],3,FALSE)</f>
        <v>PTV Low Risk</v>
      </c>
      <c r="H57" s="18" t="str">
        <f>VLOOKUP(Table11[[#This Row],[Structure]],[1]!Dictionary[#All],4,FALSE)</f>
        <v>PTV_Low</v>
      </c>
      <c r="I57" s="18" t="str">
        <f>VLOOKUP(Table11[[#This Row],[Structure]],[1]!Dictionary[#All],5,FALSE)</f>
        <v>99VMS_STRUCTCODE</v>
      </c>
      <c r="J57" s="18" t="str">
        <f>VLOOKUP(Table11[[#This Row],[Structure]],[1]!Dictionary[#All],6,FALSE)</f>
        <v>1.0</v>
      </c>
      <c r="K57" s="24" t="str">
        <f>VLOOKUP(A57,[1]!VolumeType[#All],3,FALSE)</f>
        <v>PTV</v>
      </c>
      <c r="L57" s="6"/>
      <c r="M57" s="6"/>
      <c r="N57" s="22" t="str">
        <f>VLOOKUP(A57,[1]!Colors[#All],3,FALSE)</f>
        <v>0 PTV low R c</v>
      </c>
      <c r="O57" s="17">
        <v>-16777216</v>
      </c>
      <c r="P57" s="17">
        <v>1</v>
      </c>
      <c r="Q57" s="16" t="s">
        <v>1338</v>
      </c>
      <c r="R57" s="16" t="e">
        <f>IF(VLOOKUP(A57,[1]!VolumeType[#All],4,FALSE)=0,"",VLOOKUP(A57,[1]!VolumeType[#All],4,FALSE))</f>
        <v>#REF!</v>
      </c>
      <c r="S57" s="16" t="e">
        <f>IF(VLOOKUP(A57,[1]!VolumeType[#All],5,FALSE)=0,"",VLOOKUP(A57,[1]!VolumeType[#All],5,FALSE))</f>
        <v>#REF!</v>
      </c>
    </row>
    <row r="58" spans="1:19" x14ac:dyDescent="0.25">
      <c r="A58" s="23" t="s">
        <v>1376</v>
      </c>
      <c r="B58" s="27" t="str">
        <f>VLOOKUP(A58,[1]!VolumeType[#All],2,FALSE)</f>
        <v>GTV</v>
      </c>
      <c r="C58" s="16" t="s">
        <v>389</v>
      </c>
      <c r="D58" s="22" t="s">
        <v>13</v>
      </c>
      <c r="E58" s="26" t="s">
        <v>1421</v>
      </c>
      <c r="F58" s="25" t="s">
        <v>1420</v>
      </c>
      <c r="G58" s="18" t="str">
        <f>VLOOKUP(Table11[[#This Row],[Structure]],[1]!Dictionary[#All],3,FALSE)</f>
        <v>GTV Primary</v>
      </c>
      <c r="H58" s="18" t="str">
        <f>VLOOKUP(Table11[[#This Row],[Structure]],[1]!Dictionary[#All],4,FALSE)</f>
        <v>GTVp</v>
      </c>
      <c r="I58" s="18" t="str">
        <f>VLOOKUP(Table11[[#This Row],[Structure]],[1]!Dictionary[#All],5,FALSE)</f>
        <v>99VMS_STRUCTCODE</v>
      </c>
      <c r="J58" s="18" t="str">
        <f>VLOOKUP(Table11[[#This Row],[Structure]],[1]!Dictionary[#All],6,FALSE)</f>
        <v>1.0</v>
      </c>
      <c r="K58" s="24" t="str">
        <f>VLOOKUP(A58,[1]!VolumeType[#All],3,FALSE)</f>
        <v>GTV</v>
      </c>
      <c r="L58" s="6"/>
      <c r="M58" s="6"/>
      <c r="N58" s="22" t="str">
        <f>VLOOKUP(A58,[1]!Colors[#All],3,FALSE)</f>
        <v>0 GTV</v>
      </c>
      <c r="O58" s="17">
        <v>-16777216</v>
      </c>
      <c r="P58" s="17">
        <v>1</v>
      </c>
      <c r="Q58" s="16" t="s">
        <v>1338</v>
      </c>
      <c r="R58" s="16" t="e">
        <f>IF(VLOOKUP(A58,[1]!VolumeType[#All],4,FALSE)=0,"",VLOOKUP(A58,[1]!VolumeType[#All],4,FALSE))</f>
        <v>#REF!</v>
      </c>
      <c r="S58" s="16" t="e">
        <f>IF(VLOOKUP(A58,[1]!VolumeType[#All],5,FALSE)=0,"",VLOOKUP(A58,[1]!VolumeType[#All],5,FALSE))</f>
        <v>#REF!</v>
      </c>
    </row>
    <row r="59" spans="1:19" x14ac:dyDescent="0.25">
      <c r="A59" s="23" t="s">
        <v>1374</v>
      </c>
      <c r="B59" s="27" t="str">
        <f>VLOOKUP(A59,[1]!VolumeType[#All],2,FALSE)</f>
        <v>GTV</v>
      </c>
      <c r="C59" s="16" t="s">
        <v>389</v>
      </c>
      <c r="D59" s="22" t="s">
        <v>13</v>
      </c>
      <c r="E59" s="26" t="s">
        <v>1374</v>
      </c>
      <c r="F59" s="28" t="s">
        <v>1373</v>
      </c>
      <c r="G59" s="18" t="str">
        <f>VLOOKUP(Table11[[#This Row],[Structure]],[1]!Dictionary[#All],3,FALSE)</f>
        <v>GTV Nodal</v>
      </c>
      <c r="H59" s="18" t="str">
        <f>VLOOKUP(Table11[[#This Row],[Structure]],[1]!Dictionary[#All],4,FALSE)</f>
        <v>GTVn</v>
      </c>
      <c r="I59" s="18" t="str">
        <f>VLOOKUP(Table11[[#This Row],[Structure]],[1]!Dictionary[#All],5,FALSE)</f>
        <v>99VMS_STRUCTCODE</v>
      </c>
      <c r="J59" s="18" t="str">
        <f>VLOOKUP(Table11[[#This Row],[Structure]],[1]!Dictionary[#All],6,FALSE)</f>
        <v>1.0</v>
      </c>
      <c r="K59" s="24" t="str">
        <f>VLOOKUP(A59,[1]!VolumeType[#All],3,FALSE)</f>
        <v>GTV</v>
      </c>
      <c r="L59" s="6"/>
      <c r="M59" s="6"/>
      <c r="N59" s="22" t="str">
        <f>VLOOKUP(A59,[1]!Colors[#All],3,FALSE)</f>
        <v>0 GTV</v>
      </c>
      <c r="O59" s="17">
        <v>-16777216</v>
      </c>
      <c r="P59" s="17">
        <v>1</v>
      </c>
      <c r="Q59" s="16" t="s">
        <v>1338</v>
      </c>
      <c r="R59" s="16" t="e">
        <f>IF(VLOOKUP(A59,[1]!VolumeType[#All],4,FALSE)=0,"",VLOOKUP(A59,[1]!VolumeType[#All],4,FALSE))</f>
        <v>#REF!</v>
      </c>
      <c r="S59" s="16" t="e">
        <f>IF(VLOOKUP(A59,[1]!VolumeType[#All],5,FALSE)=0,"",VLOOKUP(A59,[1]!VolumeType[#All],5,FALSE))</f>
        <v>#REF!</v>
      </c>
    </row>
    <row r="60" spans="1:19" x14ac:dyDescent="0.25">
      <c r="A60" s="23" t="s">
        <v>1419</v>
      </c>
      <c r="B60" s="27" t="str">
        <f>VLOOKUP(A60,[1]!VolumeType[#All],2,FALSE)</f>
        <v>Control</v>
      </c>
      <c r="C60" s="16" t="s">
        <v>389</v>
      </c>
      <c r="D60" s="22" t="s">
        <v>13</v>
      </c>
      <c r="E60" s="26" t="s">
        <v>1418</v>
      </c>
      <c r="F60" s="25" t="s">
        <v>1417</v>
      </c>
      <c r="G60" s="18" t="str">
        <f>VLOOKUP(Table11[[#This Row],[Structure]],[1]!Dictionary[#All],3,FALSE)</f>
        <v>PRV</v>
      </c>
      <c r="H60" s="18" t="str">
        <f>VLOOKUP(Table11[[#This Row],[Structure]],[1]!Dictionary[#All],4,FALSE)</f>
        <v>PRV</v>
      </c>
      <c r="I60" s="18" t="str">
        <f>VLOOKUP(Table11[[#This Row],[Structure]],[1]!Dictionary[#All],5,FALSE)</f>
        <v>99VMS_STRUCTCODE</v>
      </c>
      <c r="J60" s="18" t="str">
        <f>VLOOKUP(Table11[[#This Row],[Structure]],[1]!Dictionary[#All],6,FALSE)</f>
        <v>1.0</v>
      </c>
      <c r="K60" s="24" t="str">
        <f>VLOOKUP(A60,[1]!VolumeType[#All],3,FALSE)</f>
        <v>Avoidance</v>
      </c>
      <c r="L60" s="6"/>
      <c r="M60" s="6"/>
      <c r="N60" s="22" t="str">
        <f>VLOOKUP(A60,[1]!Colors[#All],3,FALSE)</f>
        <v>0BR STM + OP PRV</v>
      </c>
      <c r="O60" s="17">
        <v>-16777216</v>
      </c>
      <c r="P60" s="17">
        <v>1</v>
      </c>
      <c r="Q60" s="16" t="s">
        <v>1338</v>
      </c>
      <c r="R60" s="16" t="e">
        <f>IF(VLOOKUP(A60,[1]!VolumeType[#All],4,FALSE)=0,"",VLOOKUP(A60,[1]!VolumeType[#All],4,FALSE))</f>
        <v>#REF!</v>
      </c>
      <c r="S60" s="16" t="e">
        <f>IF(VLOOKUP(A60,[1]!VolumeType[#All],5,FALSE)=0,"",VLOOKUP(A60,[1]!VolumeType[#All],5,FALSE))</f>
        <v>#REF!</v>
      </c>
    </row>
    <row r="61" spans="1:19" x14ac:dyDescent="0.25">
      <c r="A61" s="23" t="s">
        <v>1416</v>
      </c>
      <c r="B61" s="27" t="str">
        <f>VLOOKUP(A61,[1]!VolumeType[#All],2,FALSE)</f>
        <v>Control</v>
      </c>
      <c r="C61" s="16" t="s">
        <v>389</v>
      </c>
      <c r="D61" s="22" t="s">
        <v>13</v>
      </c>
      <c r="E61" s="26" t="s">
        <v>1415</v>
      </c>
      <c r="F61" s="25" t="s">
        <v>1414</v>
      </c>
      <c r="G61" s="18" t="str">
        <f>VLOOKUP(Table11[[#This Row],[Structure]],[1]!Dictionary[#All],3,FALSE)</f>
        <v>PRV</v>
      </c>
      <c r="H61" s="18" t="str">
        <f>VLOOKUP(Table11[[#This Row],[Structure]],[1]!Dictionary[#All],4,FALSE)</f>
        <v>PRV</v>
      </c>
      <c r="I61" s="18" t="str">
        <f>VLOOKUP(Table11[[#This Row],[Structure]],[1]!Dictionary[#All],5,FALSE)</f>
        <v>99VMS_STRUCTCODE</v>
      </c>
      <c r="J61" s="18" t="str">
        <f>VLOOKUP(Table11[[#This Row],[Structure]],[1]!Dictionary[#All],6,FALSE)</f>
        <v>1.0</v>
      </c>
      <c r="K61" s="24" t="str">
        <f>VLOOKUP(A61,[1]!VolumeType[#All],3,FALSE)</f>
        <v>Avoidance</v>
      </c>
      <c r="L61" s="6"/>
      <c r="M61" s="6"/>
      <c r="N61" s="22" t="str">
        <f>VLOOKUP(A61,[1]!Colors[#All],3,FALSE)</f>
        <v>0 BR STM PRV</v>
      </c>
      <c r="O61" s="17">
        <v>-16777216</v>
      </c>
      <c r="P61" s="17">
        <v>1</v>
      </c>
      <c r="Q61" s="16" t="s">
        <v>1338</v>
      </c>
      <c r="R61" s="16" t="e">
        <f>IF(VLOOKUP(A61,[1]!VolumeType[#All],4,FALSE)=0,"",VLOOKUP(A61,[1]!VolumeType[#All],4,FALSE))</f>
        <v>#REF!</v>
      </c>
      <c r="S61" s="16" t="e">
        <f>IF(VLOOKUP(A61,[1]!VolumeType[#All],5,FALSE)=0,"",VLOOKUP(A61,[1]!VolumeType[#All],5,FALSE))</f>
        <v>#REF!</v>
      </c>
    </row>
    <row r="62" spans="1:19" x14ac:dyDescent="0.25">
      <c r="A62" s="23" t="s">
        <v>1413</v>
      </c>
      <c r="B62" s="27" t="str">
        <f>VLOOKUP(A62,[1]!VolumeType[#All],2,FALSE)</f>
        <v>Control</v>
      </c>
      <c r="C62" s="16" t="s">
        <v>389</v>
      </c>
      <c r="D62" s="22" t="s">
        <v>13</v>
      </c>
      <c r="E62" s="26" t="s">
        <v>1412</v>
      </c>
      <c r="F62" s="25" t="s">
        <v>1411</v>
      </c>
      <c r="G62" s="18" t="str">
        <f>VLOOKUP(Table11[[#This Row],[Structure]],[1]!Dictionary[#All],3,FALSE)</f>
        <v>PRV</v>
      </c>
      <c r="H62" s="18" t="str">
        <f>VLOOKUP(Table11[[#This Row],[Structure]],[1]!Dictionary[#All],4,FALSE)</f>
        <v>PRV</v>
      </c>
      <c r="I62" s="18" t="str">
        <f>VLOOKUP(Table11[[#This Row],[Structure]],[1]!Dictionary[#All],5,FALSE)</f>
        <v>99VMS_STRUCTCODE</v>
      </c>
      <c r="J62" s="18" t="str">
        <f>VLOOKUP(Table11[[#This Row],[Structure]],[1]!Dictionary[#All],6,FALSE)</f>
        <v>1.0</v>
      </c>
      <c r="K62" s="24" t="str">
        <f>VLOOKUP(A62,[1]!VolumeType[#All],3,FALSE)</f>
        <v>Avoidance</v>
      </c>
      <c r="L62" s="6"/>
      <c r="M62" s="6"/>
      <c r="N62" s="22" t="str">
        <f>VLOOKUP(A62,[1]!Colors[#All],3,FALSE)</f>
        <v>0 OP PRV</v>
      </c>
      <c r="O62" s="17">
        <v>-16777216</v>
      </c>
      <c r="P62" s="17">
        <v>1</v>
      </c>
      <c r="Q62" s="16" t="s">
        <v>1338</v>
      </c>
      <c r="R62" s="16" t="e">
        <f>IF(VLOOKUP(A62,[1]!VolumeType[#All],4,FALSE)=0,"",VLOOKUP(A62,[1]!VolumeType[#All],4,FALSE))</f>
        <v>#REF!</v>
      </c>
      <c r="S62" s="16" t="e">
        <f>IF(VLOOKUP(A62,[1]!VolumeType[#All],5,FALSE)=0,"",VLOOKUP(A62,[1]!VolumeType[#All],5,FALSE))</f>
        <v>#REF!</v>
      </c>
    </row>
    <row r="63" spans="1:19" hidden="1" x14ac:dyDescent="0.25">
      <c r="A63" s="23" t="s">
        <v>1410</v>
      </c>
      <c r="B63" s="15" t="str">
        <f>VLOOKUP(A63,[1]!VolumeType[#All],2,FALSE)</f>
        <v>CTV</v>
      </c>
      <c r="C63" s="16" t="s">
        <v>389</v>
      </c>
      <c r="D63" s="22" t="s">
        <v>11</v>
      </c>
      <c r="E63" s="19" t="s">
        <v>1410</v>
      </c>
      <c r="F63" s="10" t="s">
        <v>1409</v>
      </c>
      <c r="G63" s="18" t="str">
        <f>VLOOKUP(Table11[[#This Row],[Structure]],[1]!Dictionary[#All],3,FALSE)</f>
        <v>Submental lymphatic chain</v>
      </c>
      <c r="H63" s="18">
        <f>VLOOKUP(Table11[[#This Row],[Structure]],[1]!Dictionary[#All],4,FALSE)</f>
        <v>223846</v>
      </c>
      <c r="I63" s="18" t="str">
        <f>VLOOKUP(Table11[[#This Row],[Structure]],[1]!Dictionary[#All],5,FALSE)</f>
        <v>FMA</v>
      </c>
      <c r="J63" s="18" t="str">
        <f>VLOOKUP(Table11[[#This Row],[Structure]],[1]!Dictionary[#All],6,FALSE)</f>
        <v>3.2</v>
      </c>
      <c r="K63" s="11" t="str">
        <f>VLOOKUP(A63,[1]!VolumeType[#All],3,FALSE)</f>
        <v>Nodes</v>
      </c>
      <c r="N63" s="9" t="str">
        <f>VLOOKUP(A63,[1]!Colors[#All],3,FALSE)</f>
        <v>0 CTV int L</v>
      </c>
      <c r="O63" s="17">
        <v>-16777216</v>
      </c>
      <c r="P63" s="17">
        <v>1</v>
      </c>
      <c r="Q63" s="16" t="s">
        <v>1338</v>
      </c>
      <c r="R63" s="16" t="e">
        <f>IF(VLOOKUP(A63,[1]!VolumeType[#All],4,FALSE)=0,"",VLOOKUP(A63,[1]!VolumeType[#All],4,FALSE))</f>
        <v>#REF!</v>
      </c>
      <c r="S63" s="16" t="e">
        <f>IF(VLOOKUP(A63,[1]!VolumeType[#All],5,FALSE)=0,"",VLOOKUP(A63,[1]!VolumeType[#All],5,FALSE))</f>
        <v>#REF!</v>
      </c>
    </row>
    <row r="64" spans="1:19" hidden="1" x14ac:dyDescent="0.25">
      <c r="A64" s="23" t="s">
        <v>1408</v>
      </c>
      <c r="B64" s="15" t="str">
        <f>VLOOKUP(A64,[1]!VolumeType[#All],2,FALSE)</f>
        <v>CTV</v>
      </c>
      <c r="C64" s="16" t="s">
        <v>389</v>
      </c>
      <c r="D64" s="22" t="s">
        <v>11</v>
      </c>
      <c r="E64" s="19" t="s">
        <v>1408</v>
      </c>
      <c r="F64" s="10" t="s">
        <v>1407</v>
      </c>
      <c r="G64" s="18" t="str">
        <f>VLOOKUP(Table11[[#This Row],[Structure]],[1]!Dictionary[#All],3,FALSE)</f>
        <v>Left submandibular lymphatic chain</v>
      </c>
      <c r="H64" s="18">
        <f>VLOOKUP(Table11[[#This Row],[Structure]],[1]!Dictionary[#All],4,FALSE)</f>
        <v>224001</v>
      </c>
      <c r="I64" s="18" t="str">
        <f>VLOOKUP(Table11[[#This Row],[Structure]],[1]!Dictionary[#All],5,FALSE)</f>
        <v>FMA</v>
      </c>
      <c r="J64" s="18" t="str">
        <f>VLOOKUP(Table11[[#This Row],[Structure]],[1]!Dictionary[#All],6,FALSE)</f>
        <v>3.2</v>
      </c>
      <c r="K64" s="11" t="str">
        <f>VLOOKUP(A64,[1]!VolumeType[#All],3,FALSE)</f>
        <v>Nodes</v>
      </c>
      <c r="N64" s="9" t="str">
        <f>VLOOKUP(A64,[1]!Colors[#All],3,FALSE)</f>
        <v>0 CTV int R</v>
      </c>
      <c r="O64" s="17">
        <v>-16777216</v>
      </c>
      <c r="P64" s="17">
        <v>1</v>
      </c>
      <c r="Q64" s="16" t="s">
        <v>1338</v>
      </c>
      <c r="R64" s="16" t="e">
        <f>IF(VLOOKUP(A64,[1]!VolumeType[#All],4,FALSE)=0,"",VLOOKUP(A64,[1]!VolumeType[#All],4,FALSE))</f>
        <v>#REF!</v>
      </c>
      <c r="S64" s="16" t="e">
        <f>IF(VLOOKUP(A64,[1]!VolumeType[#All],5,FALSE)=0,"",VLOOKUP(A64,[1]!VolumeType[#All],5,FALSE))</f>
        <v>#REF!</v>
      </c>
    </row>
    <row r="65" spans="1:35" hidden="1" x14ac:dyDescent="0.25">
      <c r="A65" s="23" t="s">
        <v>1406</v>
      </c>
      <c r="B65" s="15" t="str">
        <f>VLOOKUP(A65,[1]!VolumeType[#All],2,FALSE)</f>
        <v>CTV</v>
      </c>
      <c r="C65" s="16" t="s">
        <v>389</v>
      </c>
      <c r="D65" s="22" t="s">
        <v>11</v>
      </c>
      <c r="E65" s="19" t="s">
        <v>1406</v>
      </c>
      <c r="F65" s="10" t="s">
        <v>1405</v>
      </c>
      <c r="G65" s="18" t="str">
        <f>VLOOKUP(Table11[[#This Row],[Structure]],[1]!Dictionary[#All],3,FALSE)</f>
        <v>Left level II lymphatic chain</v>
      </c>
      <c r="H65" s="18">
        <f>VLOOKUP(Table11[[#This Row],[Structure]],[1]!Dictionary[#All],4,FALSE)</f>
        <v>265660</v>
      </c>
      <c r="I65" s="18" t="str">
        <f>VLOOKUP(Table11[[#This Row],[Structure]],[1]!Dictionary[#All],5,FALSE)</f>
        <v>FMA</v>
      </c>
      <c r="J65" s="18" t="str">
        <f>VLOOKUP(Table11[[#This Row],[Structure]],[1]!Dictionary[#All],6,FALSE)</f>
        <v>3.2</v>
      </c>
      <c r="K65" s="11" t="str">
        <f>VLOOKUP(A65,[1]!VolumeType[#All],3,FALSE)</f>
        <v>Nodes</v>
      </c>
      <c r="N65" s="9" t="str">
        <f>VLOOKUP(A65,[1]!Colors[#All],3,FALSE)</f>
        <v>0 CTV int L</v>
      </c>
      <c r="O65" s="17">
        <v>-16777216</v>
      </c>
      <c r="P65" s="17">
        <v>1</v>
      </c>
      <c r="Q65" s="16" t="s">
        <v>1338</v>
      </c>
      <c r="R65" s="16" t="e">
        <f>IF(VLOOKUP(A65,[1]!VolumeType[#All],4,FALSE)=0,"",VLOOKUP(A65,[1]!VolumeType[#All],4,FALSE))</f>
        <v>#REF!</v>
      </c>
      <c r="S65" s="16" t="e">
        <f>IF(VLOOKUP(A65,[1]!VolumeType[#All],5,FALSE)=0,"",VLOOKUP(A65,[1]!VolumeType[#All],5,FALSE))</f>
        <v>#REF!</v>
      </c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</row>
    <row r="66" spans="1:35" s="12" customFormat="1" hidden="1" x14ac:dyDescent="0.25">
      <c r="A66" s="23" t="s">
        <v>1404</v>
      </c>
      <c r="B66" s="15" t="str">
        <f>VLOOKUP(A66,[1]!VolumeType[#All],2,FALSE)</f>
        <v>CTV</v>
      </c>
      <c r="C66" s="16" t="s">
        <v>389</v>
      </c>
      <c r="D66" s="22" t="s">
        <v>11</v>
      </c>
      <c r="E66" s="19" t="s">
        <v>1404</v>
      </c>
      <c r="F66" s="10" t="s">
        <v>1403</v>
      </c>
      <c r="G66" s="18" t="str">
        <f>VLOOKUP(Table11[[#This Row],[Structure]],[1]!Dictionary[#All],3,FALSE)</f>
        <v>Right level II lymphatic chain</v>
      </c>
      <c r="H66" s="18">
        <f>VLOOKUP(Table11[[#This Row],[Structure]],[1]!Dictionary[#All],4,FALSE)</f>
        <v>265658</v>
      </c>
      <c r="I66" s="18" t="str">
        <f>VLOOKUP(Table11[[#This Row],[Structure]],[1]!Dictionary[#All],5,FALSE)</f>
        <v>FMA</v>
      </c>
      <c r="J66" s="18" t="str">
        <f>VLOOKUP(Table11[[#This Row],[Structure]],[1]!Dictionary[#All],6,FALSE)</f>
        <v>3.2</v>
      </c>
      <c r="K66" s="11" t="str">
        <f>VLOOKUP(A66,[1]!VolumeType[#All],3,FALSE)</f>
        <v>Nodes</v>
      </c>
      <c r="L66" s="7"/>
      <c r="M66" s="7"/>
      <c r="N66" s="9" t="str">
        <f>VLOOKUP(A66,[1]!Colors[#All],3,FALSE)</f>
        <v>0 CTV int R</v>
      </c>
      <c r="O66" s="17">
        <v>-16777216</v>
      </c>
      <c r="P66" s="17">
        <v>1</v>
      </c>
      <c r="Q66" s="16" t="s">
        <v>1338</v>
      </c>
      <c r="R66" s="16" t="e">
        <f>IF(VLOOKUP(A66,[1]!VolumeType[#All],4,FALSE)=0,"",VLOOKUP(A66,[1]!VolumeType[#All],4,FALSE))</f>
        <v>#REF!</v>
      </c>
      <c r="S66" s="16" t="e">
        <f>IF(VLOOKUP(A66,[1]!VolumeType[#All],5,FALSE)=0,"",VLOOKUP(A66,[1]!VolumeType[#All],5,FALSE))</f>
        <v>#REF!</v>
      </c>
    </row>
    <row r="67" spans="1:35" s="12" customFormat="1" hidden="1" x14ac:dyDescent="0.25">
      <c r="A67" s="23" t="s">
        <v>1402</v>
      </c>
      <c r="B67" s="15" t="str">
        <f>VLOOKUP(A67,[1]!VolumeType[#All],2,FALSE)</f>
        <v>CTV</v>
      </c>
      <c r="C67" s="16" t="s">
        <v>389</v>
      </c>
      <c r="D67" s="22" t="s">
        <v>11</v>
      </c>
      <c r="E67" s="19" t="s">
        <v>1402</v>
      </c>
      <c r="F67" s="10" t="s">
        <v>1401</v>
      </c>
      <c r="G67" s="18" t="str">
        <f>VLOOKUP(Table11[[#This Row],[Structure]],[1]!Dictionary[#All],3,FALSE)</f>
        <v>Left level III lymphatic chain</v>
      </c>
      <c r="H67" s="18">
        <f>VLOOKUP(Table11[[#This Row],[Structure]],[1]!Dictionary[#All],4,FALSE)</f>
        <v>241953</v>
      </c>
      <c r="I67" s="18" t="str">
        <f>VLOOKUP(Table11[[#This Row],[Structure]],[1]!Dictionary[#All],5,FALSE)</f>
        <v>FMA</v>
      </c>
      <c r="J67" s="18" t="str">
        <f>VLOOKUP(Table11[[#This Row],[Structure]],[1]!Dictionary[#All],6,FALSE)</f>
        <v>3.2</v>
      </c>
      <c r="K67" s="11" t="str">
        <f>VLOOKUP(A67,[1]!VolumeType[#All],3,FALSE)</f>
        <v>Nodes</v>
      </c>
      <c r="L67" s="7"/>
      <c r="M67" s="7"/>
      <c r="N67" s="9" t="str">
        <f>VLOOKUP(A67,[1]!Colors[#All],3,FALSE)</f>
        <v>0 CTV int L</v>
      </c>
      <c r="O67" s="17">
        <v>-16777216</v>
      </c>
      <c r="P67" s="17">
        <v>1</v>
      </c>
      <c r="Q67" s="16" t="s">
        <v>1338</v>
      </c>
      <c r="R67" s="16" t="e">
        <f>IF(VLOOKUP(A67,[1]!VolumeType[#All],4,FALSE)=0,"",VLOOKUP(A67,[1]!VolumeType[#All],4,FALSE))</f>
        <v>#REF!</v>
      </c>
      <c r="S67" s="16" t="e">
        <f>IF(VLOOKUP(A67,[1]!VolumeType[#All],5,FALSE)=0,"",VLOOKUP(A67,[1]!VolumeType[#All],5,FALSE))</f>
        <v>#REF!</v>
      </c>
    </row>
    <row r="68" spans="1:35" s="12" customFormat="1" hidden="1" x14ac:dyDescent="0.25">
      <c r="A68" s="23" t="s">
        <v>1400</v>
      </c>
      <c r="B68" s="15" t="str">
        <f>VLOOKUP(A68,[1]!VolumeType[#All],2,FALSE)</f>
        <v>CTV</v>
      </c>
      <c r="C68" s="16" t="s">
        <v>389</v>
      </c>
      <c r="D68" s="22" t="s">
        <v>11</v>
      </c>
      <c r="E68" s="21" t="s">
        <v>1400</v>
      </c>
      <c r="F68" s="10" t="s">
        <v>1399</v>
      </c>
      <c r="G68" s="18" t="str">
        <f>VLOOKUP(Table11[[#This Row],[Structure]],[1]!Dictionary[#All],3,FALSE)</f>
        <v>Right level III lymphatic chain</v>
      </c>
      <c r="H68" s="18">
        <f>VLOOKUP(Table11[[#This Row],[Structure]],[1]!Dictionary[#All],4,FALSE)</f>
        <v>241951</v>
      </c>
      <c r="I68" s="18" t="str">
        <f>VLOOKUP(Table11[[#This Row],[Structure]],[1]!Dictionary[#All],5,FALSE)</f>
        <v>FMA</v>
      </c>
      <c r="J68" s="18" t="str">
        <f>VLOOKUP(Table11[[#This Row],[Structure]],[1]!Dictionary[#All],6,FALSE)</f>
        <v>3.2</v>
      </c>
      <c r="K68" s="11" t="str">
        <f>VLOOKUP(A68,[1]!VolumeType[#All],3,FALSE)</f>
        <v>Nodes</v>
      </c>
      <c r="L68" s="7"/>
      <c r="M68" s="20"/>
      <c r="N68" s="10" t="str">
        <f>VLOOKUP(A68,[1]!Colors[#All],3,FALSE)</f>
        <v>0 CTV int R</v>
      </c>
      <c r="O68" s="17">
        <v>-16777216</v>
      </c>
      <c r="P68" s="17">
        <v>1</v>
      </c>
      <c r="Q68" s="16" t="s">
        <v>1338</v>
      </c>
      <c r="R68" s="16" t="e">
        <f>IF(VLOOKUP(A68,[1]!VolumeType[#All],4,FALSE)=0,"",VLOOKUP(A68,[1]!VolumeType[#All],4,FALSE))</f>
        <v>#REF!</v>
      </c>
      <c r="S68" s="16" t="e">
        <f>IF(VLOOKUP(A68,[1]!VolumeType[#All],5,FALSE)=0,"",VLOOKUP(A68,[1]!VolumeType[#All],5,FALSE))</f>
        <v>#REF!</v>
      </c>
    </row>
    <row r="69" spans="1:35" s="12" customFormat="1" hidden="1" x14ac:dyDescent="0.25">
      <c r="A69" s="23" t="s">
        <v>1398</v>
      </c>
      <c r="B69" s="15" t="str">
        <f>VLOOKUP(A69,[1]!VolumeType[#All],2,FALSE)</f>
        <v>CTV</v>
      </c>
      <c r="C69" s="16" t="s">
        <v>389</v>
      </c>
      <c r="D69" s="22" t="s">
        <v>11</v>
      </c>
      <c r="E69" s="21" t="s">
        <v>1398</v>
      </c>
      <c r="F69" s="10" t="s">
        <v>1397</v>
      </c>
      <c r="G69" s="18" t="str">
        <f>VLOOKUP(Table11[[#This Row],[Structure]],[1]!Dictionary[#All],3,FALSE)</f>
        <v>Left inferior lateral deep cervical lymphatic chain</v>
      </c>
      <c r="H69" s="18">
        <f>VLOOKUP(Table11[[#This Row],[Structure]],[1]!Dictionary[#All],4,FALSE)</f>
        <v>241959</v>
      </c>
      <c r="I69" s="18" t="str">
        <f>VLOOKUP(Table11[[#This Row],[Structure]],[1]!Dictionary[#All],5,FALSE)</f>
        <v>FMA</v>
      </c>
      <c r="J69" s="18" t="str">
        <f>VLOOKUP(Table11[[#This Row],[Structure]],[1]!Dictionary[#All],6,FALSE)</f>
        <v>3.2</v>
      </c>
      <c r="K69" s="11" t="str">
        <f>VLOOKUP(A69,[1]!VolumeType[#All],3,FALSE)</f>
        <v>Nodes</v>
      </c>
      <c r="L69" s="7"/>
      <c r="M69" s="20"/>
      <c r="N69" s="10" t="str">
        <f>VLOOKUP(A69,[1]!Colors[#All],3,FALSE)</f>
        <v>0 CTV int L</v>
      </c>
      <c r="O69" s="17">
        <v>-16777216</v>
      </c>
      <c r="P69" s="17">
        <v>1</v>
      </c>
      <c r="Q69" s="16" t="s">
        <v>1338</v>
      </c>
      <c r="R69" s="16" t="e">
        <f>IF(VLOOKUP(A69,[1]!VolumeType[#All],4,FALSE)=0,"",VLOOKUP(A69,[1]!VolumeType[#All],4,FALSE))</f>
        <v>#REF!</v>
      </c>
      <c r="S69" s="16" t="e">
        <f>IF(VLOOKUP(A69,[1]!VolumeType[#All],5,FALSE)=0,"",VLOOKUP(A69,[1]!VolumeType[#All],5,FALSE))</f>
        <v>#REF!</v>
      </c>
    </row>
    <row r="70" spans="1:35" s="12" customFormat="1" hidden="1" x14ac:dyDescent="0.25">
      <c r="A70" s="23" t="s">
        <v>1396</v>
      </c>
      <c r="B70" s="15" t="str">
        <f>VLOOKUP(A70,[1]!VolumeType[#All],2,FALSE)</f>
        <v>CTV</v>
      </c>
      <c r="C70" s="16" t="s">
        <v>389</v>
      </c>
      <c r="D70" s="22" t="s">
        <v>11</v>
      </c>
      <c r="E70" s="21" t="s">
        <v>1396</v>
      </c>
      <c r="F70" s="10" t="s">
        <v>1395</v>
      </c>
      <c r="G70" s="18" t="str">
        <f>VLOOKUP(Table11[[#This Row],[Structure]],[1]!Dictionary[#All],3,FALSE)</f>
        <v>Right inferior lateral deep cervical lymphatic chain</v>
      </c>
      <c r="H70" s="18">
        <f>VLOOKUP(Table11[[#This Row],[Structure]],[1]!Dictionary[#All],4,FALSE)</f>
        <v>241957</v>
      </c>
      <c r="I70" s="18" t="str">
        <f>VLOOKUP(Table11[[#This Row],[Structure]],[1]!Dictionary[#All],5,FALSE)</f>
        <v>FMA</v>
      </c>
      <c r="J70" s="18" t="str">
        <f>VLOOKUP(Table11[[#This Row],[Structure]],[1]!Dictionary[#All],6,FALSE)</f>
        <v>3.2</v>
      </c>
      <c r="K70" s="11" t="str">
        <f>VLOOKUP(A70,[1]!VolumeType[#All],3,FALSE)</f>
        <v>Nodes</v>
      </c>
      <c r="L70" s="7"/>
      <c r="M70" s="20"/>
      <c r="N70" s="10" t="str">
        <f>VLOOKUP(A70,[1]!Colors[#All],3,FALSE)</f>
        <v>0 CTV int R</v>
      </c>
      <c r="O70" s="17">
        <v>-16777216</v>
      </c>
      <c r="P70" s="17">
        <v>1</v>
      </c>
      <c r="Q70" s="16" t="s">
        <v>1338</v>
      </c>
      <c r="R70" s="16" t="e">
        <f>IF(VLOOKUP(A70,[1]!VolumeType[#All],4,FALSE)=0,"",VLOOKUP(A70,[1]!VolumeType[#All],4,FALSE))</f>
        <v>#REF!</v>
      </c>
      <c r="S70" s="16" t="e">
        <f>IF(VLOOKUP(A70,[1]!VolumeType[#All],5,FALSE)=0,"",VLOOKUP(A70,[1]!VolumeType[#All],5,FALSE))</f>
        <v>#REF!</v>
      </c>
    </row>
    <row r="71" spans="1:35" s="12" customFormat="1" hidden="1" x14ac:dyDescent="0.25">
      <c r="A71" s="23" t="s">
        <v>1394</v>
      </c>
      <c r="B71" s="15" t="str">
        <f>VLOOKUP(A71,[1]!VolumeType[#All],2,FALSE)</f>
        <v>CTV</v>
      </c>
      <c r="C71" s="16" t="s">
        <v>389</v>
      </c>
      <c r="D71" s="22" t="s">
        <v>11</v>
      </c>
      <c r="E71" s="21" t="s">
        <v>1394</v>
      </c>
      <c r="F71" s="10" t="s">
        <v>1393</v>
      </c>
      <c r="G71" s="18" t="str">
        <f>VLOOKUP(Table11[[#This Row],[Structure]],[1]!Dictionary[#All],3,FALSE)</f>
        <v>Left level V lymphatic chain</v>
      </c>
      <c r="H71" s="18">
        <f>VLOOKUP(Table11[[#This Row],[Structure]],[1]!Dictionary[#All],4,FALSE)</f>
        <v>241965</v>
      </c>
      <c r="I71" s="18" t="str">
        <f>VLOOKUP(Table11[[#This Row],[Structure]],[1]!Dictionary[#All],5,FALSE)</f>
        <v>FMA</v>
      </c>
      <c r="J71" s="18" t="str">
        <f>VLOOKUP(Table11[[#This Row],[Structure]],[1]!Dictionary[#All],6,FALSE)</f>
        <v>3.2</v>
      </c>
      <c r="K71" s="11" t="str">
        <f>VLOOKUP(A71,[1]!VolumeType[#All],3,FALSE)</f>
        <v>Nodes</v>
      </c>
      <c r="L71" s="7"/>
      <c r="M71" s="20"/>
      <c r="N71" s="10" t="str">
        <f>VLOOKUP(A71,[1]!Colors[#All],3,FALSE)</f>
        <v>0 CTV int L</v>
      </c>
      <c r="O71" s="17">
        <v>-16777216</v>
      </c>
      <c r="P71" s="17">
        <v>1</v>
      </c>
      <c r="Q71" s="16" t="s">
        <v>1338</v>
      </c>
      <c r="R71" s="16" t="e">
        <f>IF(VLOOKUP(A71,[1]!VolumeType[#All],4,FALSE)=0,"",VLOOKUP(A71,[1]!VolumeType[#All],4,FALSE))</f>
        <v>#REF!</v>
      </c>
      <c r="S71" s="16" t="e">
        <f>IF(VLOOKUP(A71,[1]!VolumeType[#All],5,FALSE)=0,"",VLOOKUP(A71,[1]!VolumeType[#All],5,FALSE))</f>
        <v>#REF!</v>
      </c>
    </row>
    <row r="72" spans="1:35" s="12" customFormat="1" hidden="1" x14ac:dyDescent="0.25">
      <c r="A72" s="23" t="s">
        <v>1392</v>
      </c>
      <c r="B72" s="15" t="str">
        <f>VLOOKUP(A72,[1]!VolumeType[#All],2,FALSE)</f>
        <v>CTV</v>
      </c>
      <c r="C72" s="16" t="s">
        <v>389</v>
      </c>
      <c r="D72" s="22" t="s">
        <v>11</v>
      </c>
      <c r="E72" s="21" t="s">
        <v>1392</v>
      </c>
      <c r="F72" s="10" t="s">
        <v>1391</v>
      </c>
      <c r="G72" s="18" t="str">
        <f>VLOOKUP(Table11[[#This Row],[Structure]],[1]!Dictionary[#All],3,FALSE)</f>
        <v>Right level V lymphatic chain</v>
      </c>
      <c r="H72" s="18">
        <f>VLOOKUP(Table11[[#This Row],[Structure]],[1]!Dictionary[#All],4,FALSE)</f>
        <v>241963</v>
      </c>
      <c r="I72" s="18" t="str">
        <f>VLOOKUP(Table11[[#This Row],[Structure]],[1]!Dictionary[#All],5,FALSE)</f>
        <v>FMA</v>
      </c>
      <c r="J72" s="18" t="str">
        <f>VLOOKUP(Table11[[#This Row],[Structure]],[1]!Dictionary[#All],6,FALSE)</f>
        <v>3.2</v>
      </c>
      <c r="K72" s="12" t="str">
        <f>VLOOKUP(A72,[1]!VolumeType[#All],3,FALSE)</f>
        <v>Nodes</v>
      </c>
      <c r="L72" s="20"/>
      <c r="M72" s="20"/>
      <c r="N72" s="10" t="str">
        <f>VLOOKUP(A72,[1]!Colors[#All],3,FALSE)</f>
        <v>0 CTV int R</v>
      </c>
      <c r="O72" s="17">
        <v>-16777216</v>
      </c>
      <c r="P72" s="17">
        <v>1</v>
      </c>
      <c r="Q72" s="16" t="s">
        <v>1338</v>
      </c>
      <c r="R72" s="16" t="e">
        <f>IF(VLOOKUP(A72,[1]!VolumeType[#All],4,FALSE)=0,"",VLOOKUP(A72,[1]!VolumeType[#All],4,FALSE))</f>
        <v>#REF!</v>
      </c>
      <c r="S72" s="16" t="e">
        <f>IF(VLOOKUP(A72,[1]!VolumeType[#All],5,FALSE)=0,"",VLOOKUP(A72,[1]!VolumeType[#All],5,FALSE))</f>
        <v>#REF!</v>
      </c>
    </row>
    <row r="73" spans="1:35" s="12" customFormat="1" hidden="1" x14ac:dyDescent="0.25">
      <c r="A73" s="23" t="s">
        <v>1390</v>
      </c>
      <c r="B73" s="15" t="str">
        <f>VLOOKUP(A73,[1]!VolumeType[#All],2,FALSE)</f>
        <v>CTV</v>
      </c>
      <c r="C73" s="16" t="s">
        <v>389</v>
      </c>
      <c r="D73" s="22" t="s">
        <v>11</v>
      </c>
      <c r="E73" s="21" t="s">
        <v>1390</v>
      </c>
      <c r="F73" s="10" t="s">
        <v>1389</v>
      </c>
      <c r="G73" s="18" t="str">
        <f>VLOOKUP(Table11[[#This Row],[Structure]],[1]!Dictionary[#All],3,FALSE)</f>
        <v>Left level VI lymphatic chain</v>
      </c>
      <c r="H73" s="18">
        <f>VLOOKUP(Table11[[#This Row],[Structure]],[1]!Dictionary[#All],4,FALSE)</f>
        <v>241971</v>
      </c>
      <c r="I73" s="18" t="str">
        <f>VLOOKUP(Table11[[#This Row],[Structure]],[1]!Dictionary[#All],5,FALSE)</f>
        <v>FMA</v>
      </c>
      <c r="J73" s="18" t="str">
        <f>VLOOKUP(Table11[[#This Row],[Structure]],[1]!Dictionary[#All],6,FALSE)</f>
        <v>3.2</v>
      </c>
      <c r="K73" s="12" t="str">
        <f>VLOOKUP(A73,[1]!VolumeType[#All],3,FALSE)</f>
        <v>Nodes</v>
      </c>
      <c r="L73" s="20"/>
      <c r="M73" s="20"/>
      <c r="N73" s="10" t="str">
        <f>VLOOKUP(A73,[1]!Colors[#All],3,FALSE)</f>
        <v>0 CTV int L</v>
      </c>
      <c r="O73" s="17">
        <v>-16777216</v>
      </c>
      <c r="P73" s="17">
        <v>1</v>
      </c>
      <c r="Q73" s="16" t="s">
        <v>1338</v>
      </c>
      <c r="R73" s="16" t="e">
        <f>IF(VLOOKUP(A73,[1]!VolumeType[#All],4,FALSE)=0,"",VLOOKUP(A73,[1]!VolumeType[#All],4,FALSE))</f>
        <v>#REF!</v>
      </c>
      <c r="S73" s="16" t="e">
        <f>IF(VLOOKUP(A73,[1]!VolumeType[#All],5,FALSE)=0,"",VLOOKUP(A73,[1]!VolumeType[#All],5,FALSE))</f>
        <v>#REF!</v>
      </c>
    </row>
    <row r="74" spans="1:35" s="12" customFormat="1" hidden="1" x14ac:dyDescent="0.25">
      <c r="A74" s="23" t="s">
        <v>1388</v>
      </c>
      <c r="B74" s="15" t="str">
        <f>VLOOKUP(A74,[1]!VolumeType[#All],2,FALSE)</f>
        <v>CTV</v>
      </c>
      <c r="C74" s="16" t="s">
        <v>389</v>
      </c>
      <c r="D74" s="22" t="s">
        <v>11</v>
      </c>
      <c r="E74" s="21" t="s">
        <v>1388</v>
      </c>
      <c r="F74" s="10" t="s">
        <v>1387</v>
      </c>
      <c r="G74" s="18" t="str">
        <f>VLOOKUP(Table11[[#This Row],[Structure]],[1]!Dictionary[#All],3,FALSE)</f>
        <v>Right level VI lymphatic chain</v>
      </c>
      <c r="H74" s="18">
        <f>VLOOKUP(Table11[[#This Row],[Structure]],[1]!Dictionary[#All],4,FALSE)</f>
        <v>241969</v>
      </c>
      <c r="I74" s="18" t="str">
        <f>VLOOKUP(Table11[[#This Row],[Structure]],[1]!Dictionary[#All],5,FALSE)</f>
        <v>FMA</v>
      </c>
      <c r="J74" s="18" t="str">
        <f>VLOOKUP(Table11[[#This Row],[Structure]],[1]!Dictionary[#All],6,FALSE)</f>
        <v>3.2</v>
      </c>
      <c r="K74" s="12" t="str">
        <f>VLOOKUP(A74,[1]!VolumeType[#All],3,FALSE)</f>
        <v>Nodes</v>
      </c>
      <c r="L74" s="20"/>
      <c r="M74" s="20"/>
      <c r="N74" s="10" t="str">
        <f>VLOOKUP(A74,[1]!Colors[#All],3,FALSE)</f>
        <v>0 CTV int R</v>
      </c>
      <c r="O74" s="17">
        <v>-16777216</v>
      </c>
      <c r="P74" s="17">
        <v>1</v>
      </c>
      <c r="Q74" s="16" t="s">
        <v>1338</v>
      </c>
      <c r="R74" s="16" t="e">
        <f>IF(VLOOKUP(A74,[1]!VolumeType[#All],4,FALSE)=0,"",VLOOKUP(A74,[1]!VolumeType[#All],4,FALSE))</f>
        <v>#REF!</v>
      </c>
      <c r="S74" s="16" t="e">
        <f>IF(VLOOKUP(A74,[1]!VolumeType[#All],5,FALSE)=0,"",VLOOKUP(A74,[1]!VolumeType[#All],5,FALSE))</f>
        <v>#REF!</v>
      </c>
    </row>
    <row r="75" spans="1:35" s="12" customFormat="1" hidden="1" x14ac:dyDescent="0.25">
      <c r="A75" s="14" t="s">
        <v>1386</v>
      </c>
      <c r="B75" s="15" t="str">
        <f>VLOOKUP(A75,[1]!VolumeType[#All],2,FALSE)</f>
        <v>CTV</v>
      </c>
      <c r="C75" t="s">
        <v>8</v>
      </c>
      <c r="D75" s="10" t="s">
        <v>8</v>
      </c>
      <c r="E75" s="21" t="s">
        <v>1386</v>
      </c>
      <c r="F75" s="10" t="s">
        <v>1385</v>
      </c>
      <c r="G75" s="18" t="str">
        <f>VLOOKUP(Table11[[#This Row],[Structure]],[1]!Dictionary[#All],3,FALSE)</f>
        <v>CTV Primary</v>
      </c>
      <c r="H75" s="18" t="str">
        <f>VLOOKUP(Table11[[#This Row],[Structure]],[1]!Dictionary[#All],4,FALSE)</f>
        <v>CTVp</v>
      </c>
      <c r="I75" s="13" t="str">
        <f>VLOOKUP(Table11[[#This Row],[Structure]],[1]!Dictionary[#All],5,FALSE)</f>
        <v>99VMS_STRUCTCODE</v>
      </c>
      <c r="J75" s="12" t="str">
        <f>VLOOKUP(Table11[[#This Row],[Structure]],[1]!Dictionary[#All],6,FALSE)</f>
        <v>1.0</v>
      </c>
      <c r="K75" s="12" t="str">
        <f>VLOOKUP(A75,[1]!VolumeType[#All],3,FALSE)</f>
        <v>CTV</v>
      </c>
      <c r="L75" s="20"/>
      <c r="M75" s="20"/>
      <c r="N75" s="10" t="str">
        <f>VLOOKUP(A75,[1]!Colors[#All],3,FALSE)</f>
        <v>0 CTV</v>
      </c>
      <c r="O75" s="17">
        <v>-16777216</v>
      </c>
      <c r="P75" s="17">
        <v>1</v>
      </c>
      <c r="Q75" s="16" t="s">
        <v>1338</v>
      </c>
      <c r="R75" s="16" t="e">
        <f>IF(VLOOKUP(A75,[1]!VolumeType[#All],4,FALSE)=0,"",VLOOKUP(A75,[1]!VolumeType[#All],4,FALSE))</f>
        <v>#REF!</v>
      </c>
      <c r="S75" s="16" t="e">
        <f>IF(VLOOKUP(A75,[1]!VolumeType[#All],5,FALSE)=0,"",VLOOKUP(A75,[1]!VolumeType[#All],5,FALSE))</f>
        <v>#REF!</v>
      </c>
    </row>
    <row r="76" spans="1:35" s="12" customFormat="1" hidden="1" x14ac:dyDescent="0.25">
      <c r="A76" s="14" t="s">
        <v>1384</v>
      </c>
      <c r="B76" s="15" t="str">
        <f>VLOOKUP(A76,[1]!VolumeType[#All],2,FALSE)</f>
        <v>CTV</v>
      </c>
      <c r="C76" t="s">
        <v>8</v>
      </c>
      <c r="D76" s="10" t="s">
        <v>8</v>
      </c>
      <c r="E76" s="21" t="s">
        <v>1384</v>
      </c>
      <c r="F76" s="10" t="s">
        <v>1383</v>
      </c>
      <c r="G76" s="18" t="str">
        <f>VLOOKUP(Table11[[#This Row],[Structure]],[1]!Dictionary[#All],3,FALSE)</f>
        <v>CTV Intermediate Risk</v>
      </c>
      <c r="H76" s="18" t="str">
        <f>VLOOKUP(Table11[[#This Row],[Structure]],[1]!Dictionary[#All],4,FALSE)</f>
        <v>CTV_Intermediate</v>
      </c>
      <c r="I76" s="13" t="str">
        <f>VLOOKUP(Table11[[#This Row],[Structure]],[1]!Dictionary[#All],5,FALSE)</f>
        <v>99VMS_STRUCTCODE</v>
      </c>
      <c r="J76" s="12" t="str">
        <f>VLOOKUP(Table11[[#This Row],[Structure]],[1]!Dictionary[#All],6,FALSE)</f>
        <v>1.0</v>
      </c>
      <c r="K76" s="12" t="str">
        <f>VLOOKUP(A76,[1]!VolumeType[#All],3,FALSE)</f>
        <v>CTV</v>
      </c>
      <c r="L76" s="20"/>
      <c r="M76" s="20"/>
      <c r="N76" s="10" t="str">
        <f>VLOOKUP(A76,[1]!Colors[#All],3,FALSE)</f>
        <v>0 CTV int L</v>
      </c>
      <c r="O76" s="17">
        <v>-16777216</v>
      </c>
      <c r="P76" s="17">
        <v>1</v>
      </c>
      <c r="Q76" s="16" t="s">
        <v>1338</v>
      </c>
      <c r="R76" s="16" t="e">
        <f>IF(VLOOKUP(A76,[1]!VolumeType[#All],4,FALSE)=0,"",VLOOKUP(A76,[1]!VolumeType[#All],4,FALSE))</f>
        <v>#REF!</v>
      </c>
      <c r="S76" s="16" t="e">
        <f>IF(VLOOKUP(A76,[1]!VolumeType[#All],5,FALSE)=0,"",VLOOKUP(A76,[1]!VolumeType[#All],5,FALSE))</f>
        <v>#REF!</v>
      </c>
    </row>
    <row r="77" spans="1:35" s="12" customFormat="1" hidden="1" x14ac:dyDescent="0.25">
      <c r="A77" s="14" t="s">
        <v>1382</v>
      </c>
      <c r="B77" s="15" t="str">
        <f>VLOOKUP(A77,[1]!VolumeType[#All],2,FALSE)</f>
        <v>CTV</v>
      </c>
      <c r="C77" t="s">
        <v>8</v>
      </c>
      <c r="D77" s="10" t="s">
        <v>8</v>
      </c>
      <c r="E77" s="21" t="s">
        <v>1382</v>
      </c>
      <c r="F77" s="10" t="s">
        <v>1381</v>
      </c>
      <c r="G77" s="18" t="str">
        <f>VLOOKUP(Table11[[#This Row],[Structure]],[1]!Dictionary[#All],3,FALSE)</f>
        <v>CTV Intermediate Risk</v>
      </c>
      <c r="H77" s="18" t="str">
        <f>VLOOKUP(Table11[[#This Row],[Structure]],[1]!Dictionary[#All],4,FALSE)</f>
        <v>CTV_Intermediate</v>
      </c>
      <c r="I77" s="13" t="str">
        <f>VLOOKUP(Table11[[#This Row],[Structure]],[1]!Dictionary[#All],5,FALSE)</f>
        <v>99VMS_STRUCTCODE</v>
      </c>
      <c r="J77" s="12" t="str">
        <f>VLOOKUP(Table11[[#This Row],[Structure]],[1]!Dictionary[#All],6,FALSE)</f>
        <v>1.0</v>
      </c>
      <c r="K77" s="12" t="str">
        <f>VLOOKUP(A77,[1]!VolumeType[#All],3,FALSE)</f>
        <v>CTV</v>
      </c>
      <c r="L77" s="20"/>
      <c r="M77" s="20"/>
      <c r="N77" s="10" t="str">
        <f>VLOOKUP(A77,[1]!Colors[#All],3,FALSE)</f>
        <v>0 CTV int R</v>
      </c>
      <c r="O77" s="17">
        <v>-16777216</v>
      </c>
      <c r="P77" s="17">
        <v>1</v>
      </c>
      <c r="Q77" s="16" t="s">
        <v>1338</v>
      </c>
      <c r="R77" s="16" t="e">
        <f>IF(VLOOKUP(A77,[1]!VolumeType[#All],4,FALSE)=0,"",VLOOKUP(A77,[1]!VolumeType[#All],4,FALSE))</f>
        <v>#REF!</v>
      </c>
      <c r="S77" s="16" t="e">
        <f>IF(VLOOKUP(A77,[1]!VolumeType[#All],5,FALSE)=0,"",VLOOKUP(A77,[1]!VolumeType[#All],5,FALSE))</f>
        <v>#REF!</v>
      </c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</row>
    <row r="78" spans="1:35" hidden="1" x14ac:dyDescent="0.25">
      <c r="A78" s="14" t="s">
        <v>1380</v>
      </c>
      <c r="B78" s="15" t="str">
        <f>VLOOKUP(A78,[1]!VolumeType[#All],2,FALSE)</f>
        <v>CTV</v>
      </c>
      <c r="C78" t="s">
        <v>8</v>
      </c>
      <c r="D78" s="10" t="s">
        <v>8</v>
      </c>
      <c r="E78" s="21" t="s">
        <v>1380</v>
      </c>
      <c r="F78" s="10" t="s">
        <v>1379</v>
      </c>
      <c r="G78" s="18" t="str">
        <f>VLOOKUP(Table11[[#This Row],[Structure]],[1]!Dictionary[#All],3,FALSE)</f>
        <v>CTV Low Risk</v>
      </c>
      <c r="H78" s="18" t="str">
        <f>VLOOKUP(Table11[[#This Row],[Structure]],[1]!Dictionary[#All],4,FALSE)</f>
        <v>CTV_Low</v>
      </c>
      <c r="I78" s="13" t="str">
        <f>VLOOKUP(Table11[[#This Row],[Structure]],[1]!Dictionary[#All],5,FALSE)</f>
        <v>99VMS_STRUCTCODE</v>
      </c>
      <c r="J78" s="12" t="str">
        <f>VLOOKUP(Table11[[#This Row],[Structure]],[1]!Dictionary[#All],6,FALSE)</f>
        <v>1.0</v>
      </c>
      <c r="K78" s="12" t="str">
        <f>VLOOKUP(A78,[1]!VolumeType[#All],3,FALSE)</f>
        <v>CTV</v>
      </c>
      <c r="L78" s="20"/>
      <c r="M78" s="20"/>
      <c r="N78" s="10" t="str">
        <f>VLOOKUP(A78,[1]!Colors[#All],3,FALSE)</f>
        <v>0 CTV low L</v>
      </c>
      <c r="O78" s="17">
        <v>-16777216</v>
      </c>
      <c r="P78" s="17">
        <v>1</v>
      </c>
      <c r="Q78" s="16" t="s">
        <v>1338</v>
      </c>
      <c r="R78" s="16" t="e">
        <f>IF(VLOOKUP(A78,[1]!VolumeType[#All],4,FALSE)=0,"",VLOOKUP(A78,[1]!VolumeType[#All],4,FALSE))</f>
        <v>#REF!</v>
      </c>
      <c r="S78" s="16" t="e">
        <f>IF(VLOOKUP(A78,[1]!VolumeType[#All],5,FALSE)=0,"",VLOOKUP(A78,[1]!VolumeType[#All],5,FALSE))</f>
        <v>#REF!</v>
      </c>
    </row>
    <row r="79" spans="1:35" hidden="1" x14ac:dyDescent="0.25">
      <c r="A79" s="14" t="s">
        <v>1378</v>
      </c>
      <c r="B79" s="15" t="str">
        <f>VLOOKUP(A79,[1]!VolumeType[#All],2,FALSE)</f>
        <v>CTV</v>
      </c>
      <c r="C79" t="s">
        <v>8</v>
      </c>
      <c r="D79" s="10" t="s">
        <v>8</v>
      </c>
      <c r="E79" s="21" t="s">
        <v>1378</v>
      </c>
      <c r="F79" s="10" t="s">
        <v>1377</v>
      </c>
      <c r="G79" s="18" t="str">
        <f>VLOOKUP(Table11[[#This Row],[Structure]],[1]!Dictionary[#All],3,FALSE)</f>
        <v>CTV Low Risk</v>
      </c>
      <c r="H79" s="18" t="str">
        <f>VLOOKUP(Table11[[#This Row],[Structure]],[1]!Dictionary[#All],4,FALSE)</f>
        <v>CTV_Low</v>
      </c>
      <c r="I79" s="13" t="str">
        <f>VLOOKUP(Table11[[#This Row],[Structure]],[1]!Dictionary[#All],5,FALSE)</f>
        <v>99VMS_STRUCTCODE</v>
      </c>
      <c r="J79" s="12" t="str">
        <f>VLOOKUP(Table11[[#This Row],[Structure]],[1]!Dictionary[#All],6,FALSE)</f>
        <v>1.0</v>
      </c>
      <c r="K79" s="12" t="str">
        <f>VLOOKUP(A79,[1]!VolumeType[#All],3,FALSE)</f>
        <v>CTV</v>
      </c>
      <c r="L79" s="20"/>
      <c r="M79" s="20"/>
      <c r="N79" s="10" t="str">
        <f>VLOOKUP(A79,[1]!Colors[#All],3,FALSE)</f>
        <v>0 CTV low R</v>
      </c>
      <c r="O79" s="17">
        <v>-16777216</v>
      </c>
      <c r="P79" s="17">
        <v>1</v>
      </c>
      <c r="Q79" s="16" t="s">
        <v>1338</v>
      </c>
      <c r="R79" s="16" t="e">
        <f>IF(VLOOKUP(A79,[1]!VolumeType[#All],4,FALSE)=0,"",VLOOKUP(A79,[1]!VolumeType[#All],4,FALSE))</f>
        <v>#REF!</v>
      </c>
      <c r="S79" s="16" t="e">
        <f>IF(VLOOKUP(A79,[1]!VolumeType[#All],5,FALSE)=0,"",VLOOKUP(A79,[1]!VolumeType[#All],5,FALSE))</f>
        <v>#REF!</v>
      </c>
    </row>
    <row r="80" spans="1:35" hidden="1" x14ac:dyDescent="0.25">
      <c r="A80" s="14" t="s">
        <v>1376</v>
      </c>
      <c r="B80" s="15" t="str">
        <f>VLOOKUP(A80,[1]!VolumeType[#All],2,FALSE)</f>
        <v>GTV</v>
      </c>
      <c r="C80" t="s">
        <v>8</v>
      </c>
      <c r="D80" s="9" t="s">
        <v>8</v>
      </c>
      <c r="E80" s="19" t="s">
        <v>1376</v>
      </c>
      <c r="F80" s="10" t="s">
        <v>1375</v>
      </c>
      <c r="G80" s="18" t="str">
        <f>VLOOKUP(Table11[[#This Row],[Structure]],[1]!Dictionary[#All],3,FALSE)</f>
        <v>GTV Primary</v>
      </c>
      <c r="H80" s="18" t="str">
        <f>VLOOKUP(Table11[[#This Row],[Structure]],[1]!Dictionary[#All],4,FALSE)</f>
        <v>GTVp</v>
      </c>
      <c r="I80" s="13" t="str">
        <f>VLOOKUP(Table11[[#This Row],[Structure]],[1]!Dictionary[#All],5,FALSE)</f>
        <v>99VMS_STRUCTCODE</v>
      </c>
      <c r="J80" s="12" t="str">
        <f>VLOOKUP(Table11[[#This Row],[Structure]],[1]!Dictionary[#All],6,FALSE)</f>
        <v>1.0</v>
      </c>
      <c r="K80" s="12" t="str">
        <f>VLOOKUP(A80,[1]!VolumeType[#All],3,FALSE)</f>
        <v>GTV</v>
      </c>
      <c r="L80" s="20"/>
      <c r="N80" s="9" t="str">
        <f>VLOOKUP(A80,[1]!Colors[#All],3,FALSE)</f>
        <v>0 GTV</v>
      </c>
      <c r="O80" s="17">
        <v>-16777216</v>
      </c>
      <c r="P80" s="17">
        <v>1</v>
      </c>
      <c r="Q80" s="16" t="s">
        <v>1338</v>
      </c>
      <c r="R80" s="16" t="e">
        <f>IF(VLOOKUP(A80,[1]!VolumeType[#All],4,FALSE)=0,"",VLOOKUP(A80,[1]!VolumeType[#All],4,FALSE))</f>
        <v>#REF!</v>
      </c>
      <c r="S80" s="16" t="e">
        <f>IF(VLOOKUP(A80,[1]!VolumeType[#All],5,FALSE)=0,"",VLOOKUP(A80,[1]!VolumeType[#All],5,FALSE))</f>
        <v>#REF!</v>
      </c>
    </row>
    <row r="81" spans="1:19" hidden="1" x14ac:dyDescent="0.25">
      <c r="A81" s="14" t="s">
        <v>1374</v>
      </c>
      <c r="B81" s="15" t="str">
        <f>VLOOKUP(A81,[1]!VolumeType[#All],2,FALSE)</f>
        <v>GTV</v>
      </c>
      <c r="C81" t="s">
        <v>8</v>
      </c>
      <c r="D81" s="9" t="s">
        <v>8</v>
      </c>
      <c r="E81" s="19" t="s">
        <v>1374</v>
      </c>
      <c r="F81" s="10" t="s">
        <v>1373</v>
      </c>
      <c r="G81" s="18" t="str">
        <f>VLOOKUP(Table11[[#This Row],[Structure]],[1]!Dictionary[#All],3,FALSE)</f>
        <v>GTV Nodal</v>
      </c>
      <c r="H81" s="18" t="str">
        <f>VLOOKUP(Table11[[#This Row],[Structure]],[1]!Dictionary[#All],4,FALSE)</f>
        <v>GTVn</v>
      </c>
      <c r="I81" s="13" t="str">
        <f>VLOOKUP(Table11[[#This Row],[Structure]],[1]!Dictionary[#All],5,FALSE)</f>
        <v>99VMS_STRUCTCODE</v>
      </c>
      <c r="J81" s="12" t="str">
        <f>VLOOKUP(Table11[[#This Row],[Structure]],[1]!Dictionary[#All],6,FALSE)</f>
        <v>1.0</v>
      </c>
      <c r="K81" s="12" t="str">
        <f>VLOOKUP(A81,[1]!VolumeType[#All],3,FALSE)</f>
        <v>GTV</v>
      </c>
      <c r="L81" s="20"/>
      <c r="N81" s="9" t="str">
        <f>VLOOKUP(A81,[1]!Colors[#All],3,FALSE)</f>
        <v>0 GTV</v>
      </c>
      <c r="O81" s="17">
        <v>-16777216</v>
      </c>
      <c r="P81" s="17">
        <v>1</v>
      </c>
      <c r="Q81" s="16" t="s">
        <v>1338</v>
      </c>
      <c r="R81" s="16" t="e">
        <f>IF(VLOOKUP(A81,[1]!VolumeType[#All],4,FALSE)=0,"",VLOOKUP(A81,[1]!VolumeType[#All],4,FALSE))</f>
        <v>#REF!</v>
      </c>
      <c r="S81" s="16" t="e">
        <f>IF(VLOOKUP(A81,[1]!VolumeType[#All],5,FALSE)=0,"",VLOOKUP(A81,[1]!VolumeType[#All],5,FALSE))</f>
        <v>#REF!</v>
      </c>
    </row>
    <row r="82" spans="1:19" hidden="1" x14ac:dyDescent="0.25">
      <c r="A82" s="14" t="s">
        <v>1372</v>
      </c>
      <c r="B82" s="15" t="str">
        <f>VLOOKUP(A82,[1]!VolumeType[#All],2,FALSE)</f>
        <v>PTV</v>
      </c>
      <c r="C82" t="s">
        <v>8</v>
      </c>
      <c r="D82" s="9" t="s">
        <v>8</v>
      </c>
      <c r="E82" s="19" t="s">
        <v>1372</v>
      </c>
      <c r="F82" s="10" t="s">
        <v>1371</v>
      </c>
      <c r="G82" s="18" t="str">
        <f>VLOOKUP(Table11[[#This Row],[Structure]],[1]!Dictionary[#All],3,FALSE)</f>
        <v>PTV High Risk</v>
      </c>
      <c r="H82" s="18" t="str">
        <f>VLOOKUP(Table11[[#This Row],[Structure]],[1]!Dictionary[#All],4,FALSE)</f>
        <v>PTV_High</v>
      </c>
      <c r="I82" s="13" t="str">
        <f>VLOOKUP(Table11[[#This Row],[Structure]],[1]!Dictionary[#All],5,FALSE)</f>
        <v>99VMS_STRUCTCODE</v>
      </c>
      <c r="J82" s="12" t="str">
        <f>VLOOKUP(Table11[[#This Row],[Structure]],[1]!Dictionary[#All],6,FALSE)</f>
        <v>1.0</v>
      </c>
      <c r="K82" s="12" t="str">
        <f>VLOOKUP(A82,[1]!VolumeType[#All],3,FALSE)</f>
        <v>PTV</v>
      </c>
      <c r="L82" s="20"/>
      <c r="N82" s="9" t="str">
        <f>VLOOKUP(A82,[1]!Colors[#All],3,FALSE)</f>
        <v>0 PTV</v>
      </c>
      <c r="O82" s="17">
        <v>-16777216</v>
      </c>
      <c r="P82" s="17">
        <v>1</v>
      </c>
      <c r="Q82" s="16" t="s">
        <v>1338</v>
      </c>
      <c r="R82" s="16" t="e">
        <f>IF(VLOOKUP(A82,[1]!VolumeType[#All],4,FALSE)=0,"",VLOOKUP(A82,[1]!VolumeType[#All],4,FALSE))</f>
        <v>#REF!</v>
      </c>
      <c r="S82" s="16" t="e">
        <f>IF(VLOOKUP(A82,[1]!VolumeType[#All],5,FALSE)=0,"",VLOOKUP(A82,[1]!VolumeType[#All],5,FALSE))</f>
        <v>#REF!</v>
      </c>
    </row>
    <row r="83" spans="1:19" hidden="1" x14ac:dyDescent="0.25">
      <c r="A83" s="14" t="s">
        <v>1370</v>
      </c>
      <c r="B83" s="15" t="str">
        <f>VLOOKUP(A83,[1]!VolumeType[#All],2,FALSE)</f>
        <v>PTV</v>
      </c>
      <c r="C83" t="s">
        <v>8</v>
      </c>
      <c r="D83" s="9" t="s">
        <v>8</v>
      </c>
      <c r="E83" s="19" t="s">
        <v>1370</v>
      </c>
      <c r="F83" s="10" t="s">
        <v>1369</v>
      </c>
      <c r="G83" s="18" t="str">
        <f>VLOOKUP(Table11[[#This Row],[Structure]],[1]!Dictionary[#All],3,FALSE)</f>
        <v>PTV Intermediate Risk</v>
      </c>
      <c r="H83" s="18" t="str">
        <f>VLOOKUP(Table11[[#This Row],[Structure]],[1]!Dictionary[#All],4,FALSE)</f>
        <v>PTV_Intermediate</v>
      </c>
      <c r="I83" s="13" t="str">
        <f>VLOOKUP(Table11[[#This Row],[Structure]],[1]!Dictionary[#All],5,FALSE)</f>
        <v>99VMS_STRUCTCODE</v>
      </c>
      <c r="J83" s="12" t="str">
        <f>VLOOKUP(Table11[[#This Row],[Structure]],[1]!Dictionary[#All],6,FALSE)</f>
        <v>1.0</v>
      </c>
      <c r="K83" s="12" t="str">
        <f>VLOOKUP(A83,[1]!VolumeType[#All],3,FALSE)</f>
        <v>PTV</v>
      </c>
      <c r="L83" s="20"/>
      <c r="N83" s="9" t="str">
        <f>VLOOKUP(A83,[1]!Colors[#All],3,FALSE)</f>
        <v>0 PTV int</v>
      </c>
      <c r="O83" s="17">
        <v>-16777216</v>
      </c>
      <c r="P83" s="17">
        <v>1</v>
      </c>
      <c r="Q83" s="16" t="s">
        <v>1338</v>
      </c>
      <c r="R83" s="16" t="e">
        <f>IF(VLOOKUP(A83,[1]!VolumeType[#All],4,FALSE)=0,"",VLOOKUP(A83,[1]!VolumeType[#All],4,FALSE))</f>
        <v>#REF!</v>
      </c>
      <c r="S83" s="16" t="e">
        <f>IF(VLOOKUP(A83,[1]!VolumeType[#All],5,FALSE)=0,"",VLOOKUP(A83,[1]!VolumeType[#All],5,FALSE))</f>
        <v>#REF!</v>
      </c>
    </row>
    <row r="84" spans="1:19" hidden="1" x14ac:dyDescent="0.25">
      <c r="A84" s="14" t="s">
        <v>1368</v>
      </c>
      <c r="B84" s="15" t="str">
        <f>VLOOKUP(A84,[1]!VolumeType[#All],2,FALSE)</f>
        <v>PTV</v>
      </c>
      <c r="C84" t="s">
        <v>8</v>
      </c>
      <c r="D84" s="9" t="s">
        <v>8</v>
      </c>
      <c r="E84" s="19" t="s">
        <v>1368</v>
      </c>
      <c r="F84" s="10" t="s">
        <v>1367</v>
      </c>
      <c r="G84" s="18" t="str">
        <f>VLOOKUP(Table11[[#This Row],[Structure]],[1]!Dictionary[#All],3,FALSE)</f>
        <v>PTV Intermediate Risk</v>
      </c>
      <c r="H84" s="18" t="str">
        <f>VLOOKUP(Table11[[#This Row],[Structure]],[1]!Dictionary[#All],4,FALSE)</f>
        <v>PTV_Intermediate</v>
      </c>
      <c r="I84" s="13" t="str">
        <f>VLOOKUP(Table11[[#This Row],[Structure]],[1]!Dictionary[#All],5,FALSE)</f>
        <v>99VMS_STRUCTCODE</v>
      </c>
      <c r="J84" s="12" t="str">
        <f>VLOOKUP(Table11[[#This Row],[Structure]],[1]!Dictionary[#All],6,FALSE)</f>
        <v>1.0</v>
      </c>
      <c r="K84" s="12" t="str">
        <f>VLOOKUP(A84,[1]!VolumeType[#All],3,FALSE)</f>
        <v>PTV</v>
      </c>
      <c r="L84" s="20"/>
      <c r="N84" s="9" t="str">
        <f>VLOOKUP(A84,[1]!Colors[#All],3,FALSE)</f>
        <v>0 PTV int a</v>
      </c>
      <c r="O84" s="17">
        <v>-16777216</v>
      </c>
      <c r="P84" s="17">
        <v>1</v>
      </c>
      <c r="Q84" s="16" t="s">
        <v>1338</v>
      </c>
      <c r="R84" s="16" t="e">
        <f>IF(VLOOKUP(A84,[1]!VolumeType[#All],4,FALSE)=0,"",VLOOKUP(A84,[1]!VolumeType[#All],4,FALSE))</f>
        <v>#REF!</v>
      </c>
      <c r="S84" s="16" t="e">
        <f>IF(VLOOKUP(A84,[1]!VolumeType[#All],5,FALSE)=0,"",VLOOKUP(A84,[1]!VolumeType[#All],5,FALSE))</f>
        <v>#REF!</v>
      </c>
    </row>
    <row r="85" spans="1:19" hidden="1" x14ac:dyDescent="0.25">
      <c r="A85" s="14" t="s">
        <v>1366</v>
      </c>
      <c r="B85" s="15" t="str">
        <f>VLOOKUP(A85,[1]!VolumeType[#All],2,FALSE)</f>
        <v>PTV</v>
      </c>
      <c r="C85" t="s">
        <v>8</v>
      </c>
      <c r="D85" s="9" t="s">
        <v>8</v>
      </c>
      <c r="E85" s="19" t="s">
        <v>1366</v>
      </c>
      <c r="F85" s="10" t="s">
        <v>1365</v>
      </c>
      <c r="G85" s="18" t="str">
        <f>VLOOKUP(Table11[[#This Row],[Structure]],[1]!Dictionary[#All],3,FALSE)</f>
        <v>PTV Intermediate Risk</v>
      </c>
      <c r="H85" s="18" t="str">
        <f>VLOOKUP(Table11[[#This Row],[Structure]],[1]!Dictionary[#All],4,FALSE)</f>
        <v>PTV_Intermediate</v>
      </c>
      <c r="I85" s="13" t="str">
        <f>VLOOKUP(Table11[[#This Row],[Structure]],[1]!Dictionary[#All],5,FALSE)</f>
        <v>99VMS_STRUCTCODE</v>
      </c>
      <c r="J85" s="12" t="str">
        <f>VLOOKUP(Table11[[#This Row],[Structure]],[1]!Dictionary[#All],6,FALSE)</f>
        <v>1.0</v>
      </c>
      <c r="K85" s="12" t="str">
        <f>VLOOKUP(A85,[1]!VolumeType[#All],3,FALSE)</f>
        <v>PTV</v>
      </c>
      <c r="L85" s="20"/>
      <c r="N85" s="9" t="str">
        <f>VLOOKUP(A85,[1]!Colors[#All],3,FALSE)</f>
        <v>0 PTV int b</v>
      </c>
      <c r="O85" s="17">
        <v>-16777216</v>
      </c>
      <c r="P85" s="17">
        <v>1</v>
      </c>
      <c r="Q85" s="16" t="s">
        <v>1338</v>
      </c>
      <c r="R85" s="16" t="e">
        <f>IF(VLOOKUP(A85,[1]!VolumeType[#All],4,FALSE)=0,"",VLOOKUP(A85,[1]!VolumeType[#All],4,FALSE))</f>
        <v>#REF!</v>
      </c>
      <c r="S85" s="16" t="e">
        <f>IF(VLOOKUP(A85,[1]!VolumeType[#All],5,FALSE)=0,"",VLOOKUP(A85,[1]!VolumeType[#All],5,FALSE))</f>
        <v>#REF!</v>
      </c>
    </row>
    <row r="86" spans="1:19" hidden="1" x14ac:dyDescent="0.25">
      <c r="A86" s="14" t="s">
        <v>1364</v>
      </c>
      <c r="B86" s="15" t="str">
        <f>VLOOKUP(A86,[1]!VolumeType[#All],2,FALSE)</f>
        <v>PTV</v>
      </c>
      <c r="C86" t="s">
        <v>8</v>
      </c>
      <c r="D86" s="9" t="s">
        <v>8</v>
      </c>
      <c r="E86" s="19" t="s">
        <v>1364</v>
      </c>
      <c r="F86" s="10" t="s">
        <v>1363</v>
      </c>
      <c r="G86" s="18" t="str">
        <f>VLOOKUP(Table11[[#This Row],[Structure]],[1]!Dictionary[#All],3,FALSE)</f>
        <v>PTV Low Risk</v>
      </c>
      <c r="H86" s="18" t="str">
        <f>VLOOKUP(Table11[[#This Row],[Structure]],[1]!Dictionary[#All],4,FALSE)</f>
        <v>PTV_Low</v>
      </c>
      <c r="I86" s="13" t="str">
        <f>VLOOKUP(Table11[[#This Row],[Structure]],[1]!Dictionary[#All],5,FALSE)</f>
        <v>99VMS_STRUCTCODE</v>
      </c>
      <c r="J86" s="12" t="str">
        <f>VLOOKUP(Table11[[#This Row],[Structure]],[1]!Dictionary[#All],6,FALSE)</f>
        <v>1.0</v>
      </c>
      <c r="K86" s="11" t="str">
        <f>VLOOKUP(A86,[1]!VolumeType[#All],3,FALSE)</f>
        <v>PTV</v>
      </c>
      <c r="N86" s="9" t="str">
        <f>VLOOKUP(A86,[1]!Colors[#All],3,FALSE)</f>
        <v>0 PTV low L</v>
      </c>
      <c r="O86" s="17">
        <v>-16777216</v>
      </c>
      <c r="P86" s="17">
        <v>1</v>
      </c>
      <c r="Q86" s="16" t="s">
        <v>1338</v>
      </c>
      <c r="R86" s="16" t="e">
        <f>IF(VLOOKUP(A86,[1]!VolumeType[#All],4,FALSE)=0,"",VLOOKUP(A86,[1]!VolumeType[#All],4,FALSE))</f>
        <v>#REF!</v>
      </c>
      <c r="S86" s="16" t="e">
        <f>IF(VLOOKUP(A86,[1]!VolumeType[#All],5,FALSE)=0,"",VLOOKUP(A86,[1]!VolumeType[#All],5,FALSE))</f>
        <v>#REF!</v>
      </c>
    </row>
    <row r="87" spans="1:19" hidden="1" x14ac:dyDescent="0.25">
      <c r="A87" s="14" t="s">
        <v>1362</v>
      </c>
      <c r="B87" s="15" t="str">
        <f>VLOOKUP(A87,[1]!VolumeType[#All],2,FALSE)</f>
        <v>PTV</v>
      </c>
      <c r="C87" t="s">
        <v>8</v>
      </c>
      <c r="D87" s="9" t="s">
        <v>8</v>
      </c>
      <c r="E87" s="19" t="s">
        <v>1362</v>
      </c>
      <c r="F87" s="10" t="s">
        <v>1361</v>
      </c>
      <c r="G87" s="18" t="str">
        <f>VLOOKUP(Table11[[#This Row],[Structure]],[1]!Dictionary[#All],3,FALSE)</f>
        <v>PTV Low Risk</v>
      </c>
      <c r="H87" s="18" t="str">
        <f>VLOOKUP(Table11[[#This Row],[Structure]],[1]!Dictionary[#All],4,FALSE)</f>
        <v>PTV_Low</v>
      </c>
      <c r="I87" s="13" t="str">
        <f>VLOOKUP(Table11[[#This Row],[Structure]],[1]!Dictionary[#All],5,FALSE)</f>
        <v>99VMS_STRUCTCODE</v>
      </c>
      <c r="J87" s="12" t="str">
        <f>VLOOKUP(Table11[[#This Row],[Structure]],[1]!Dictionary[#All],6,FALSE)</f>
        <v>1.0</v>
      </c>
      <c r="K87" s="11" t="str">
        <f>VLOOKUP(A87,[1]!VolumeType[#All],3,FALSE)</f>
        <v>PTV</v>
      </c>
      <c r="N87" s="9" t="str">
        <f>VLOOKUP(A87,[1]!Colors[#All],3,FALSE)</f>
        <v>0 PTV low L a</v>
      </c>
      <c r="O87" s="17">
        <v>-16777216</v>
      </c>
      <c r="P87" s="17">
        <v>1</v>
      </c>
      <c r="Q87" s="16" t="s">
        <v>1338</v>
      </c>
      <c r="R87" s="16" t="e">
        <f>IF(VLOOKUP(A87,[1]!VolumeType[#All],4,FALSE)=0,"",VLOOKUP(A87,[1]!VolumeType[#All],4,FALSE))</f>
        <v>#REF!</v>
      </c>
      <c r="S87" s="16" t="e">
        <f>IF(VLOOKUP(A87,[1]!VolumeType[#All],5,FALSE)=0,"",VLOOKUP(A87,[1]!VolumeType[#All],5,FALSE))</f>
        <v>#REF!</v>
      </c>
    </row>
    <row r="88" spans="1:19" hidden="1" x14ac:dyDescent="0.25">
      <c r="A88" s="14" t="s">
        <v>1360</v>
      </c>
      <c r="B88" s="15" t="str">
        <f>VLOOKUP(A88,[1]!VolumeType[#All],2,FALSE)</f>
        <v>PTV</v>
      </c>
      <c r="C88" t="s">
        <v>8</v>
      </c>
      <c r="D88" s="9" t="s">
        <v>8</v>
      </c>
      <c r="E88" s="19" t="s">
        <v>1360</v>
      </c>
      <c r="F88" s="10" t="s">
        <v>1359</v>
      </c>
      <c r="G88" s="18" t="str">
        <f>VLOOKUP(Table11[[#This Row],[Structure]],[1]!Dictionary[#All],3,FALSE)</f>
        <v>PTV Low Risk</v>
      </c>
      <c r="H88" s="18" t="str">
        <f>VLOOKUP(Table11[[#This Row],[Structure]],[1]!Dictionary[#All],4,FALSE)</f>
        <v>PTV_Low</v>
      </c>
      <c r="I88" s="13" t="str">
        <f>VLOOKUP(Table11[[#This Row],[Structure]],[1]!Dictionary[#All],5,FALSE)</f>
        <v>99VMS_STRUCTCODE</v>
      </c>
      <c r="J88" s="12" t="str">
        <f>VLOOKUP(Table11[[#This Row],[Structure]],[1]!Dictionary[#All],6,FALSE)</f>
        <v>1.0</v>
      </c>
      <c r="K88" s="11" t="str">
        <f>VLOOKUP(A88,[1]!VolumeType[#All],3,FALSE)</f>
        <v>PTV</v>
      </c>
      <c r="N88" s="9" t="str">
        <f>VLOOKUP(A88,[1]!Colors[#All],3,FALSE)</f>
        <v>0 PTV low L b</v>
      </c>
      <c r="O88" s="17">
        <v>-16777216</v>
      </c>
      <c r="P88" s="17">
        <v>1</v>
      </c>
      <c r="Q88" s="16" t="s">
        <v>1338</v>
      </c>
      <c r="R88" s="16" t="e">
        <f>IF(VLOOKUP(A88,[1]!VolumeType[#All],4,FALSE)=0,"",VLOOKUP(A88,[1]!VolumeType[#All],4,FALSE))</f>
        <v>#REF!</v>
      </c>
      <c r="S88" s="16" t="e">
        <f>IF(VLOOKUP(A88,[1]!VolumeType[#All],5,FALSE)=0,"",VLOOKUP(A88,[1]!VolumeType[#All],5,FALSE))</f>
        <v>#REF!</v>
      </c>
    </row>
    <row r="89" spans="1:19" hidden="1" x14ac:dyDescent="0.25">
      <c r="A89" s="14" t="s">
        <v>1358</v>
      </c>
      <c r="B89" s="15" t="str">
        <f>VLOOKUP(A89,[1]!VolumeType[#All],2,FALSE)</f>
        <v>PTV</v>
      </c>
      <c r="C89" t="s">
        <v>8</v>
      </c>
      <c r="D89" s="9" t="s">
        <v>8</v>
      </c>
      <c r="E89" s="19" t="s">
        <v>1358</v>
      </c>
      <c r="F89" s="10" t="s">
        <v>1357</v>
      </c>
      <c r="G89" s="18" t="str">
        <f>VLOOKUP(Table11[[#This Row],[Structure]],[1]!Dictionary[#All],3,FALSE)</f>
        <v>PTV Low Risk</v>
      </c>
      <c r="H89" s="18" t="str">
        <f>VLOOKUP(Table11[[#This Row],[Structure]],[1]!Dictionary[#All],4,FALSE)</f>
        <v>PTV_Low</v>
      </c>
      <c r="I89" s="13" t="str">
        <f>VLOOKUP(Table11[[#This Row],[Structure]],[1]!Dictionary[#All],5,FALSE)</f>
        <v>99VMS_STRUCTCODE</v>
      </c>
      <c r="J89" s="12" t="str">
        <f>VLOOKUP(Table11[[#This Row],[Structure]],[1]!Dictionary[#All],6,FALSE)</f>
        <v>1.0</v>
      </c>
      <c r="K89" s="11" t="str">
        <f>VLOOKUP(A89,[1]!VolumeType[#All],3,FALSE)</f>
        <v>PTV</v>
      </c>
      <c r="N89" s="9" t="str">
        <f>VLOOKUP(A89,[1]!Colors[#All],3,FALSE)</f>
        <v>0 PTV low L c</v>
      </c>
      <c r="O89" s="17">
        <v>-16777216</v>
      </c>
      <c r="P89" s="17">
        <v>1</v>
      </c>
      <c r="Q89" s="16" t="s">
        <v>1338</v>
      </c>
      <c r="R89" s="16" t="e">
        <f>IF(VLOOKUP(A89,[1]!VolumeType[#All],4,FALSE)=0,"",VLOOKUP(A89,[1]!VolumeType[#All],4,FALSE))</f>
        <v>#REF!</v>
      </c>
      <c r="S89" s="16" t="e">
        <f>IF(VLOOKUP(A89,[1]!VolumeType[#All],5,FALSE)=0,"",VLOOKUP(A89,[1]!VolumeType[#All],5,FALSE))</f>
        <v>#REF!</v>
      </c>
    </row>
    <row r="90" spans="1:19" hidden="1" x14ac:dyDescent="0.25">
      <c r="A90" s="14" t="s">
        <v>1356</v>
      </c>
      <c r="B90" s="15" t="str">
        <f>VLOOKUP(A90,[1]!VolumeType[#All],2,FALSE)</f>
        <v>PTV</v>
      </c>
      <c r="C90" t="s">
        <v>8</v>
      </c>
      <c r="D90" s="9" t="s">
        <v>8</v>
      </c>
      <c r="E90" s="19" t="s">
        <v>1356</v>
      </c>
      <c r="F90" s="10" t="s">
        <v>1355</v>
      </c>
      <c r="G90" s="18" t="str">
        <f>VLOOKUP(Table11[[#This Row],[Structure]],[1]!Dictionary[#All],3,FALSE)</f>
        <v>PTV Low Risk</v>
      </c>
      <c r="H90" s="18" t="str">
        <f>VLOOKUP(Table11[[#This Row],[Structure]],[1]!Dictionary[#All],4,FALSE)</f>
        <v>PTV_Low</v>
      </c>
      <c r="I90" s="13" t="str">
        <f>VLOOKUP(Table11[[#This Row],[Structure]],[1]!Dictionary[#All],5,FALSE)</f>
        <v>99VMS_STRUCTCODE</v>
      </c>
      <c r="J90" s="12" t="str">
        <f>VLOOKUP(Table11[[#This Row],[Structure]],[1]!Dictionary[#All],6,FALSE)</f>
        <v>1.0</v>
      </c>
      <c r="K90" s="11" t="str">
        <f>VLOOKUP(A90,[1]!VolumeType[#All],3,FALSE)</f>
        <v>PTV</v>
      </c>
      <c r="N90" s="9" t="str">
        <f>VLOOKUP(A90,[1]!Colors[#All],3,FALSE)</f>
        <v>0 PTV low R</v>
      </c>
      <c r="O90" s="17">
        <v>-16777216</v>
      </c>
      <c r="P90" s="17">
        <v>1</v>
      </c>
      <c r="Q90" s="16" t="s">
        <v>1338</v>
      </c>
      <c r="R90" s="16" t="e">
        <f>IF(VLOOKUP(A90,[1]!VolumeType[#All],4,FALSE)=0,"",VLOOKUP(A90,[1]!VolumeType[#All],4,FALSE))</f>
        <v>#REF!</v>
      </c>
      <c r="S90" s="16" t="e">
        <f>IF(VLOOKUP(A90,[1]!VolumeType[#All],5,FALSE)=0,"",VLOOKUP(A90,[1]!VolumeType[#All],5,FALSE))</f>
        <v>#REF!</v>
      </c>
    </row>
    <row r="91" spans="1:19" hidden="1" x14ac:dyDescent="0.25">
      <c r="A91" s="14" t="s">
        <v>1354</v>
      </c>
      <c r="B91" s="15" t="str">
        <f>VLOOKUP(A91,[1]!VolumeType[#All],2,FALSE)</f>
        <v>PTV</v>
      </c>
      <c r="C91" t="s">
        <v>8</v>
      </c>
      <c r="D91" s="9" t="s">
        <v>8</v>
      </c>
      <c r="E91" s="19" t="s">
        <v>1354</v>
      </c>
      <c r="F91" s="10" t="s">
        <v>1353</v>
      </c>
      <c r="G91" s="18" t="str">
        <f>VLOOKUP(Table11[[#This Row],[Structure]],[1]!Dictionary[#All],3,FALSE)</f>
        <v>PTV Low Risk</v>
      </c>
      <c r="H91" s="18" t="str">
        <f>VLOOKUP(Table11[[#This Row],[Structure]],[1]!Dictionary[#All],4,FALSE)</f>
        <v>PTV_Low</v>
      </c>
      <c r="I91" s="13" t="str">
        <f>VLOOKUP(Table11[[#This Row],[Structure]],[1]!Dictionary[#All],5,FALSE)</f>
        <v>99VMS_STRUCTCODE</v>
      </c>
      <c r="J91" s="12" t="str">
        <f>VLOOKUP(Table11[[#This Row],[Structure]],[1]!Dictionary[#All],6,FALSE)</f>
        <v>1.0</v>
      </c>
      <c r="K91" s="11" t="str">
        <f>VLOOKUP(A91,[1]!VolumeType[#All],3,FALSE)</f>
        <v>PTV</v>
      </c>
      <c r="N91" s="9" t="str">
        <f>VLOOKUP(A91,[1]!Colors[#All],3,FALSE)</f>
        <v>0 PTV low R a</v>
      </c>
      <c r="O91" s="17">
        <v>-16777216</v>
      </c>
      <c r="P91" s="17">
        <v>1</v>
      </c>
      <c r="Q91" s="16" t="s">
        <v>1338</v>
      </c>
      <c r="R91" s="16" t="e">
        <f>IF(VLOOKUP(A91,[1]!VolumeType[#All],4,FALSE)=0,"",VLOOKUP(A91,[1]!VolumeType[#All],4,FALSE))</f>
        <v>#REF!</v>
      </c>
      <c r="S91" s="16" t="e">
        <f>IF(VLOOKUP(A91,[1]!VolumeType[#All],5,FALSE)=0,"",VLOOKUP(A91,[1]!VolumeType[#All],5,FALSE))</f>
        <v>#REF!</v>
      </c>
    </row>
    <row r="92" spans="1:19" hidden="1" x14ac:dyDescent="0.25">
      <c r="A92" s="14" t="s">
        <v>1352</v>
      </c>
      <c r="B92" s="15" t="str">
        <f>VLOOKUP(A92,[1]!VolumeType[#All],2,FALSE)</f>
        <v>PTV</v>
      </c>
      <c r="C92" t="s">
        <v>8</v>
      </c>
      <c r="D92" s="9" t="s">
        <v>8</v>
      </c>
      <c r="E92" s="19" t="s">
        <v>1352</v>
      </c>
      <c r="F92" s="10" t="s">
        <v>1351</v>
      </c>
      <c r="G92" s="18" t="str">
        <f>VLOOKUP(Table11[[#This Row],[Structure]],[1]!Dictionary[#All],3,FALSE)</f>
        <v>PTV Low Risk</v>
      </c>
      <c r="H92" s="18" t="str">
        <f>VLOOKUP(Table11[[#This Row],[Structure]],[1]!Dictionary[#All],4,FALSE)</f>
        <v>PTV_Low</v>
      </c>
      <c r="I92" s="13" t="str">
        <f>VLOOKUP(Table11[[#This Row],[Structure]],[1]!Dictionary[#All],5,FALSE)</f>
        <v>99VMS_STRUCTCODE</v>
      </c>
      <c r="J92" s="12" t="str">
        <f>VLOOKUP(Table11[[#This Row],[Structure]],[1]!Dictionary[#All],6,FALSE)</f>
        <v>1.0</v>
      </c>
      <c r="K92" s="11" t="str">
        <f>VLOOKUP(A92,[1]!VolumeType[#All],3,FALSE)</f>
        <v>PTV</v>
      </c>
      <c r="N92" s="9" t="str">
        <f>VLOOKUP(A92,[1]!Colors[#All],3,FALSE)</f>
        <v>0 PTV low R b</v>
      </c>
      <c r="O92" s="17">
        <v>-16777216</v>
      </c>
      <c r="P92" s="17">
        <v>1</v>
      </c>
      <c r="Q92" s="16" t="s">
        <v>1338</v>
      </c>
      <c r="R92" s="16" t="e">
        <f>IF(VLOOKUP(A92,[1]!VolumeType[#All],4,FALSE)=0,"",VLOOKUP(A92,[1]!VolumeType[#All],4,FALSE))</f>
        <v>#REF!</v>
      </c>
      <c r="S92" s="16" t="e">
        <f>IF(VLOOKUP(A92,[1]!VolumeType[#All],5,FALSE)=0,"",VLOOKUP(A92,[1]!VolumeType[#All],5,FALSE))</f>
        <v>#REF!</v>
      </c>
    </row>
    <row r="93" spans="1:19" hidden="1" x14ac:dyDescent="0.25">
      <c r="A93" s="14" t="s">
        <v>1350</v>
      </c>
      <c r="B93" s="15" t="str">
        <f>VLOOKUP(A93,[1]!VolumeType[#All],2,FALSE)</f>
        <v>PTV</v>
      </c>
      <c r="C93" t="s">
        <v>8</v>
      </c>
      <c r="D93" s="9" t="s">
        <v>8</v>
      </c>
      <c r="E93" s="19" t="s">
        <v>1350</v>
      </c>
      <c r="F93" s="10" t="s">
        <v>1349</v>
      </c>
      <c r="G93" s="18" t="str">
        <f>VLOOKUP(Table11[[#This Row],[Structure]],[1]!Dictionary[#All],3,FALSE)</f>
        <v>PTV Low Risk</v>
      </c>
      <c r="H93" s="18" t="str">
        <f>VLOOKUP(Table11[[#This Row],[Structure]],[1]!Dictionary[#All],4,FALSE)</f>
        <v>PTV_Low</v>
      </c>
      <c r="I93" s="13" t="str">
        <f>VLOOKUP(Table11[[#This Row],[Structure]],[1]!Dictionary[#All],5,FALSE)</f>
        <v>99VMS_STRUCTCODE</v>
      </c>
      <c r="J93" s="12" t="str">
        <f>VLOOKUP(Table11[[#This Row],[Structure]],[1]!Dictionary[#All],6,FALSE)</f>
        <v>1.0</v>
      </c>
      <c r="K93" s="11" t="str">
        <f>VLOOKUP(A93,[1]!VolumeType[#All],3,FALSE)</f>
        <v>PTV</v>
      </c>
      <c r="N93" s="9" t="str">
        <f>VLOOKUP(A93,[1]!Colors[#All],3,FALSE)</f>
        <v>0 PTV low R c</v>
      </c>
      <c r="O93" s="17">
        <v>-16777216</v>
      </c>
      <c r="P93" s="17">
        <v>1</v>
      </c>
      <c r="Q93" s="16" t="s">
        <v>1338</v>
      </c>
      <c r="R93" s="16" t="e">
        <f>IF(VLOOKUP(A93,[1]!VolumeType[#All],4,FALSE)=0,"",VLOOKUP(A93,[1]!VolumeType[#All],4,FALSE))</f>
        <v>#REF!</v>
      </c>
      <c r="S93" s="16" t="e">
        <f>IF(VLOOKUP(A93,[1]!VolumeType[#All],5,FALSE)=0,"",VLOOKUP(A93,[1]!VolumeType[#All],5,FALSE))</f>
        <v>#REF!</v>
      </c>
    </row>
    <row r="94" spans="1:19" hidden="1" x14ac:dyDescent="0.25">
      <c r="A94" s="14" t="s">
        <v>1348</v>
      </c>
      <c r="B94" s="15" t="str">
        <f>VLOOKUP(A94,[1]!VolumeType[#All],2,FALSE)</f>
        <v>Artifact</v>
      </c>
      <c r="C94" t="s">
        <v>6</v>
      </c>
      <c r="D94" s="9" t="s">
        <v>6</v>
      </c>
      <c r="E94" s="14" t="s">
        <v>1348</v>
      </c>
      <c r="F94" s="10" t="s">
        <v>1347</v>
      </c>
      <c r="G94" s="13" t="str">
        <f>VLOOKUP(Table11[[#This Row],[Structure]],[1]!Dictionary[#All],3,FALSE)</f>
        <v>Implantable Device</v>
      </c>
      <c r="H94" s="13">
        <f>VLOOKUP(Table11[[#This Row],[Structure]],[1]!Dictionary[#All],4,FALSE)</f>
        <v>5429</v>
      </c>
      <c r="I94" s="13" t="str">
        <f>VLOOKUP(Table11[[#This Row],[Structure]],[1]!Dictionary[#All],5,FALSE)</f>
        <v>RADLEX</v>
      </c>
      <c r="J94" s="12">
        <f>VLOOKUP(Table11[[#This Row],[Structure]],[1]!Dictionary[#All],6,FALSE)</f>
        <v>3.8</v>
      </c>
      <c r="K94" s="11" t="str">
        <f>VLOOKUP(A94,[1]!VolumeType[#All],3,FALSE)</f>
        <v>None</v>
      </c>
      <c r="N94" s="9" t="str">
        <f>VLOOKUP(A94,[1]!Colors[#All],3,FALSE)</f>
        <v>0 Implant</v>
      </c>
      <c r="O94" s="4">
        <v>-16777216</v>
      </c>
      <c r="P94" s="4">
        <v>1</v>
      </c>
      <c r="Q94" t="s">
        <v>1338</v>
      </c>
      <c r="R94" t="e">
        <f>IF(VLOOKUP(A94,[1]!VolumeType[#All],4,FALSE)=0,"",VLOOKUP(A94,[1]!VolumeType[#All],4,FALSE))</f>
        <v>#REF!</v>
      </c>
      <c r="S94" t="e">
        <f>IF(VLOOKUP(A94,[1]!VolumeType[#All],5,FALSE)=0,"",VLOOKUP(A94,[1]!VolumeType[#All],5,FALSE))</f>
        <v>#REF!</v>
      </c>
    </row>
    <row r="95" spans="1:19" hidden="1" x14ac:dyDescent="0.25">
      <c r="A95" s="14" t="s">
        <v>1346</v>
      </c>
      <c r="B95" s="15" t="str">
        <f>VLOOKUP(A95,[1]!VolumeType[#All],2,FALSE)</f>
        <v>Artifact</v>
      </c>
      <c r="C95" t="s">
        <v>6</v>
      </c>
      <c r="D95" s="9" t="s">
        <v>6</v>
      </c>
      <c r="E95" s="14" t="s">
        <v>1346</v>
      </c>
      <c r="F95" s="10" t="s">
        <v>1345</v>
      </c>
      <c r="G95" s="13" t="str">
        <f>VLOOKUP(Table11[[#This Row],[Structure]],[1]!Dictionary[#All],3,FALSE)</f>
        <v>Wire</v>
      </c>
      <c r="H95" s="13">
        <f>VLOOKUP(Table11[[#This Row],[Structure]],[1]!Dictionary[#All],4,FALSE)</f>
        <v>5453</v>
      </c>
      <c r="I95" s="13" t="str">
        <f>VLOOKUP(Table11[[#This Row],[Structure]],[1]!Dictionary[#All],5,FALSE)</f>
        <v>RADLEX</v>
      </c>
      <c r="J95" s="12">
        <f>VLOOKUP(Table11[[#This Row],[Structure]],[1]!Dictionary[#All],6,FALSE)</f>
        <v>3.8</v>
      </c>
      <c r="K95" s="11" t="str">
        <f>VLOOKUP(A95,[1]!VolumeType[#All],3,FALSE)</f>
        <v>None</v>
      </c>
      <c r="N95" s="9" t="str">
        <f>VLOOKUP(A95,[1]!Colors[#All],3,FALSE)</f>
        <v>0 Wire</v>
      </c>
      <c r="O95" s="4">
        <v>-16777216</v>
      </c>
      <c r="P95" s="4">
        <v>1</v>
      </c>
      <c r="Q95" t="s">
        <v>1338</v>
      </c>
      <c r="R95" t="e">
        <f>IF(VLOOKUP(A95,[1]!VolumeType[#All],4,FALSE)=0,"",VLOOKUP(A95,[1]!VolumeType[#All],4,FALSE))</f>
        <v>#REF!</v>
      </c>
      <c r="S95" t="e">
        <f>IF(VLOOKUP(A95,[1]!VolumeType[#All],5,FALSE)=0,"",VLOOKUP(A95,[1]!VolumeType[#All],5,FALSE))</f>
        <v>#REF!</v>
      </c>
    </row>
    <row r="96" spans="1:19" hidden="1" x14ac:dyDescent="0.25">
      <c r="A96" s="14" t="s">
        <v>1344</v>
      </c>
      <c r="B96" s="15" t="str">
        <f>VLOOKUP(A96,[1]!VolumeType[#All],2,FALSE)</f>
        <v>Artifact</v>
      </c>
      <c r="C96" t="s">
        <v>6</v>
      </c>
      <c r="D96" s="9" t="s">
        <v>6</v>
      </c>
      <c r="E96" s="14" t="s">
        <v>1344</v>
      </c>
      <c r="F96" s="10" t="s">
        <v>1343</v>
      </c>
      <c r="G96" s="13" t="str">
        <f>VLOOKUP(Table11[[#This Row],[Structure]],[1]!Dictionary[#All],3,FALSE)</f>
        <v>Prosthesis</v>
      </c>
      <c r="H96" s="13">
        <f>VLOOKUP(Table11[[#This Row],[Structure]],[1]!Dictionary[#All],4,FALSE)</f>
        <v>28823</v>
      </c>
      <c r="I96" s="13" t="str">
        <f>VLOOKUP(Table11[[#This Row],[Structure]],[1]!Dictionary[#All],5,FALSE)</f>
        <v>RADLEX</v>
      </c>
      <c r="J96" s="12">
        <f>VLOOKUP(Table11[[#This Row],[Structure]],[1]!Dictionary[#All],6,FALSE)</f>
        <v>3.8</v>
      </c>
      <c r="K96" s="11" t="str">
        <f>VLOOKUP(A96,[1]!VolumeType[#All],3,FALSE)</f>
        <v>None</v>
      </c>
      <c r="N96" s="9" t="str">
        <f>VLOOKUP(A96,[1]!Colors[#All],3,FALSE)</f>
        <v>0 Implant</v>
      </c>
      <c r="O96" s="4">
        <v>-16777216</v>
      </c>
      <c r="P96" s="4">
        <v>1</v>
      </c>
      <c r="Q96" t="s">
        <v>1338</v>
      </c>
      <c r="R96" t="e">
        <f>IF(VLOOKUP(A96,[1]!VolumeType[#All],4,FALSE)=0,"",VLOOKUP(A96,[1]!VolumeType[#All],4,FALSE))</f>
        <v>#REF!</v>
      </c>
      <c r="S96" t="e">
        <f>IF(VLOOKUP(A96,[1]!VolumeType[#All],5,FALSE)=0,"",VLOOKUP(A96,[1]!VolumeType[#All],5,FALSE))</f>
        <v>#REF!</v>
      </c>
    </row>
    <row r="97" spans="1:19" hidden="1" x14ac:dyDescent="0.25">
      <c r="A97" s="14" t="s">
        <v>1342</v>
      </c>
      <c r="B97" s="15" t="str">
        <f>VLOOKUP(A97,[1]!VolumeType[#All],2,FALSE)</f>
        <v>Artifact</v>
      </c>
      <c r="C97" t="s">
        <v>6</v>
      </c>
      <c r="D97" s="9" t="s">
        <v>6</v>
      </c>
      <c r="E97" s="14" t="s">
        <v>1342</v>
      </c>
      <c r="F97" s="14" t="s">
        <v>1341</v>
      </c>
      <c r="G97" s="13" t="str">
        <f>VLOOKUP(Table11[[#This Row],[Structure]],[1]!Dictionary[#All],3,FALSE)</f>
        <v>Artifact</v>
      </c>
      <c r="H97" s="13" t="str">
        <f>VLOOKUP(Table11[[#This Row],[Structure]],[1]!Dictionary[#All],4,FALSE)</f>
        <v>11296</v>
      </c>
      <c r="I97" s="13" t="str">
        <f>VLOOKUP(Table11[[#This Row],[Structure]],[1]!Dictionary[#All],5,FALSE)</f>
        <v>RADLEX</v>
      </c>
      <c r="J97" s="12">
        <f>VLOOKUP(Table11[[#This Row],[Structure]],[1]!Dictionary[#All],6,FALSE)</f>
        <v>3.8</v>
      </c>
      <c r="K97" s="11" t="str">
        <f>VLOOKUP(A97,[1]!VolumeType[#All],3,FALSE)</f>
        <v>None</v>
      </c>
      <c r="N97" s="9" t="str">
        <f>VLOOKUP(A97,[1]!Colors[#All],3,FALSE)</f>
        <v>0 Artifact</v>
      </c>
      <c r="O97" s="4">
        <v>-16777216</v>
      </c>
      <c r="P97" s="4">
        <v>1</v>
      </c>
      <c r="Q97" t="s">
        <v>1338</v>
      </c>
      <c r="R97" t="e">
        <f>IF(VLOOKUP(A97,[1]!VolumeType[#All],4,FALSE)=0,"",VLOOKUP(A97,[1]!VolumeType[#All],4,FALSE))</f>
        <v>#REF!</v>
      </c>
      <c r="S97" t="e">
        <f>IF(VLOOKUP(A97,[1]!VolumeType[#All],5,FALSE)=0,"",VLOOKUP(A97,[1]!VolumeType[#All],5,FALSE))</f>
        <v>#REF!</v>
      </c>
    </row>
    <row r="98" spans="1:19" hidden="1" x14ac:dyDescent="0.25">
      <c r="A98" s="14" t="s">
        <v>1340</v>
      </c>
      <c r="B98" s="15" t="str">
        <f>VLOOKUP(A98,[1]!VolumeType[#All],2,FALSE)</f>
        <v>Artifact</v>
      </c>
      <c r="C98" t="s">
        <v>6</v>
      </c>
      <c r="D98" s="9" t="s">
        <v>6</v>
      </c>
      <c r="E98" s="14" t="s">
        <v>1340</v>
      </c>
      <c r="F98" s="14" t="s">
        <v>1339</v>
      </c>
      <c r="G98" s="13" t="str">
        <f>VLOOKUP(Table11[[#This Row],[Structure]],[1]!Dictionary[#All],3,FALSE)</f>
        <v>Implantable Device</v>
      </c>
      <c r="H98" s="13">
        <f>VLOOKUP(Table11[[#This Row],[Structure]],[1]!Dictionary[#All],4,FALSE)</f>
        <v>5429</v>
      </c>
      <c r="I98" s="13" t="str">
        <f>VLOOKUP(Table11[[#This Row],[Structure]],[1]!Dictionary[#All],5,FALSE)</f>
        <v>RADLEX</v>
      </c>
      <c r="J98" s="12">
        <f>VLOOKUP(Table11[[#This Row],[Structure]],[1]!Dictionary[#All],6,FALSE)</f>
        <v>3.8</v>
      </c>
      <c r="K98" s="11" t="str">
        <f>VLOOKUP(A98,[1]!VolumeType[#All],3,FALSE)</f>
        <v>None</v>
      </c>
      <c r="N98" s="9" t="str">
        <f>VLOOKUP(A98,[1]!Colors[#All],3,FALSE)</f>
        <v>0 Implant</v>
      </c>
      <c r="O98" s="4">
        <v>-16777216</v>
      </c>
      <c r="P98" s="4">
        <v>1</v>
      </c>
      <c r="Q98" t="s">
        <v>1338</v>
      </c>
      <c r="R98" t="e">
        <f>IF(VLOOKUP(A98,[1]!VolumeType[#All],4,FALSE)=0,"",VLOOKUP(A98,[1]!VolumeType[#All],4,FALSE))</f>
        <v>#REF!</v>
      </c>
      <c r="S98" t="e">
        <f>IF(VLOOKUP(A98,[1]!VolumeType[#All],5,FALSE)=0,"",VLOOKUP(A98,[1]!VolumeType[#All],5,FALSE))</f>
        <v>#REF!</v>
      </c>
    </row>
  </sheetData>
  <mergeCells count="7">
    <mergeCell ref="A2:D2"/>
    <mergeCell ref="E2:F2"/>
    <mergeCell ref="R2:S2"/>
    <mergeCell ref="O2:Q2"/>
    <mergeCell ref="G1:M1"/>
    <mergeCell ref="G2:J2"/>
    <mergeCell ref="K2:M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28" sqref="E28"/>
    </sheetView>
  </sheetViews>
  <sheetFormatPr defaultRowHeight="15" x14ac:dyDescent="0.25"/>
  <cols>
    <col min="1" max="1" width="17.85546875" bestFit="1" customWidth="1"/>
    <col min="2" max="2" width="10.85546875" customWidth="1"/>
    <col min="3" max="3" width="15.140625" customWidth="1"/>
    <col min="4" max="4" width="14.85546875" customWidth="1"/>
    <col min="5" max="5" width="46.42578125" customWidth="1"/>
    <col min="6" max="6" width="16.5703125" customWidth="1"/>
    <col min="7" max="7" width="15.85546875" customWidth="1"/>
  </cols>
  <sheetData>
    <row r="1" spans="1:7" x14ac:dyDescent="0.25">
      <c r="A1" s="2" t="s">
        <v>20</v>
      </c>
      <c r="B1" s="2" t="s">
        <v>19</v>
      </c>
      <c r="C1" s="2" t="s">
        <v>18</v>
      </c>
      <c r="D1" s="2" t="s">
        <v>17</v>
      </c>
      <c r="E1" s="2" t="s">
        <v>16</v>
      </c>
      <c r="F1" s="2" t="s">
        <v>15</v>
      </c>
      <c r="G1" s="2" t="s">
        <v>14</v>
      </c>
    </row>
    <row r="2" spans="1:7" x14ac:dyDescent="0.25">
      <c r="A2" t="s">
        <v>13</v>
      </c>
      <c r="B2" t="s">
        <v>5</v>
      </c>
      <c r="C2" t="s">
        <v>10</v>
      </c>
      <c r="E2" t="s">
        <v>12</v>
      </c>
      <c r="F2" t="s">
        <v>2</v>
      </c>
      <c r="G2" t="s">
        <v>1</v>
      </c>
    </row>
    <row r="3" spans="1:7" x14ac:dyDescent="0.25">
      <c r="A3" t="s">
        <v>11</v>
      </c>
      <c r="B3" t="s">
        <v>5</v>
      </c>
      <c r="C3" t="s">
        <v>10</v>
      </c>
      <c r="E3" t="s">
        <v>9</v>
      </c>
      <c r="F3" t="s">
        <v>2</v>
      </c>
      <c r="G3" t="s">
        <v>1</v>
      </c>
    </row>
    <row r="4" spans="1:7" x14ac:dyDescent="0.25">
      <c r="A4" t="s">
        <v>8</v>
      </c>
      <c r="B4" t="s">
        <v>5</v>
      </c>
      <c r="C4" t="s">
        <v>4</v>
      </c>
      <c r="E4" t="s">
        <v>7</v>
      </c>
      <c r="F4" t="s">
        <v>2</v>
      </c>
      <c r="G4" t="s">
        <v>1</v>
      </c>
    </row>
    <row r="5" spans="1:7" x14ac:dyDescent="0.25">
      <c r="A5" t="s">
        <v>6</v>
      </c>
      <c r="B5" t="s">
        <v>5</v>
      </c>
      <c r="C5" t="s">
        <v>4</v>
      </c>
      <c r="E5" t="s">
        <v>3</v>
      </c>
      <c r="F5" t="s">
        <v>2</v>
      </c>
      <c r="G5" t="s">
        <v>1</v>
      </c>
    </row>
    <row r="13" spans="1:7" ht="60" x14ac:dyDescent="0.25">
      <c r="E13" s="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4.28515625" customWidth="1"/>
  </cols>
  <sheetData>
    <row r="1" spans="1:2" x14ac:dyDescent="0.25">
      <c r="A1" t="s">
        <v>22</v>
      </c>
      <c r="B1" t="s">
        <v>21</v>
      </c>
    </row>
    <row r="2" spans="1:2" x14ac:dyDescent="0.25">
      <c r="A2" s="4" t="s">
        <v>13</v>
      </c>
      <c r="B2" s="3" t="s">
        <v>10</v>
      </c>
    </row>
    <row r="3" spans="1:2" x14ac:dyDescent="0.25">
      <c r="A3" s="4" t="s">
        <v>11</v>
      </c>
      <c r="B3" s="3" t="s">
        <v>10</v>
      </c>
    </row>
    <row r="4" spans="1:2" x14ac:dyDescent="0.25">
      <c r="A4" s="4" t="s">
        <v>8</v>
      </c>
      <c r="B4" s="3" t="s">
        <v>4</v>
      </c>
    </row>
    <row r="5" spans="1:2" x14ac:dyDescent="0.25">
      <c r="A5" s="4" t="s">
        <v>6</v>
      </c>
      <c r="B5" s="3" t="s">
        <v>4</v>
      </c>
    </row>
    <row r="6" spans="1:2" x14ac:dyDescent="0.25">
      <c r="A6" s="4"/>
      <c r="B6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1" max="1" width="14.42578125" customWidth="1"/>
    <col min="2" max="2" width="17" customWidth="1"/>
    <col min="3" max="3" width="23.5703125" customWidth="1"/>
  </cols>
  <sheetData>
    <row r="1" spans="1:3" ht="18.75" customHeight="1" x14ac:dyDescent="0.3">
      <c r="A1" s="38" t="s">
        <v>1710</v>
      </c>
      <c r="B1" s="38"/>
      <c r="C1" s="38"/>
    </row>
    <row r="2" spans="1:3" x14ac:dyDescent="0.25">
      <c r="A2" t="s">
        <v>5</v>
      </c>
      <c r="B2" s="7" t="s">
        <v>25</v>
      </c>
      <c r="C2" s="7" t="s">
        <v>24</v>
      </c>
    </row>
    <row r="3" spans="1:3" x14ac:dyDescent="0.25">
      <c r="A3" s="5" t="s">
        <v>13</v>
      </c>
      <c r="B3" s="6" t="str">
        <f>VLOOKUP("Head and Neck",ICD_Codes[#All],2,FALSE)</f>
        <v>C76.0</v>
      </c>
      <c r="C3" s="6" t="s">
        <v>23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zoomScaleNormal="100" workbookViewId="0">
      <pane ySplit="2" topLeftCell="A3" activePane="bottomLeft" state="frozen"/>
      <selection pane="bottomLeft" activeCell="C2" sqref="C2:G3"/>
    </sheetView>
  </sheetViews>
  <sheetFormatPr defaultRowHeight="15" x14ac:dyDescent="0.25"/>
  <cols>
    <col min="1" max="1" width="20.28515625" customWidth="1"/>
    <col min="3" max="3" width="11" style="9" customWidth="1"/>
    <col min="4" max="4" width="53.28515625" customWidth="1"/>
    <col min="5" max="5" width="14.5703125" customWidth="1"/>
    <col min="6" max="6" width="19.85546875" customWidth="1"/>
    <col min="7" max="7" width="16.7109375" customWidth="1"/>
  </cols>
  <sheetData>
    <row r="1" spans="1:7" ht="18.75" customHeight="1" thickBot="1" x14ac:dyDescent="0.4">
      <c r="A1" s="59" t="s">
        <v>1709</v>
      </c>
      <c r="C1" s="58" t="s">
        <v>1708</v>
      </c>
      <c r="D1" s="58"/>
      <c r="E1" s="58"/>
      <c r="F1" s="58"/>
      <c r="G1" s="58"/>
    </row>
    <row r="2" spans="1:7" ht="15.75" thickBot="1" x14ac:dyDescent="0.3">
      <c r="A2" s="55" t="s">
        <v>5</v>
      </c>
      <c r="C2" s="57" t="s">
        <v>1550</v>
      </c>
      <c r="D2" s="55" t="s">
        <v>1707</v>
      </c>
      <c r="E2" s="55" t="s">
        <v>1543</v>
      </c>
      <c r="F2" s="56" t="s">
        <v>1542</v>
      </c>
      <c r="G2" s="55" t="s">
        <v>1538</v>
      </c>
    </row>
    <row r="3" spans="1:7" x14ac:dyDescent="0.25">
      <c r="A3" s="54" t="s">
        <v>1348</v>
      </c>
      <c r="C3" s="41" t="str">
        <f>VLOOKUP(Structures_in_use[[#This Row],[Structure]],[1]!Categories[#All],2,FALSE)</f>
        <v>Artifact</v>
      </c>
      <c r="D3" s="15" t="str">
        <f>VLOOKUP('Structures in use'!$A3,[1]!Dictionary[#All],3,FALSE)</f>
        <v>Implantable Device</v>
      </c>
      <c r="E3" s="15" t="str">
        <f>VLOOKUP(Structures_in_use[[#This Row],[Structure]],[1]!VolumeType[#All],3,FALSE)</f>
        <v>None</v>
      </c>
      <c r="F3" s="15" t="str">
        <f>VLOOKUP('Structures in use'!$A3,[1]!Colors[#All],3,FALSE)</f>
        <v>0 Implant</v>
      </c>
      <c r="G3" s="15">
        <f>VLOOKUP('Structures in use'!$A3,[1]!Table3[#All],2,FALSE)</f>
        <v>1800</v>
      </c>
    </row>
    <row r="4" spans="1:7" x14ac:dyDescent="0.25">
      <c r="A4" s="14" t="s">
        <v>1342</v>
      </c>
      <c r="C4" s="41" t="str">
        <f>VLOOKUP(Structures_in_use[[#This Row],[Structure]],[1]!Categories[#All],2,FALSE)</f>
        <v>Artifact</v>
      </c>
      <c r="D4" s="15" t="str">
        <f>VLOOKUP('Structures in use'!$A4,[1]!Dictionary[#All],3,FALSE)</f>
        <v>Artifact</v>
      </c>
      <c r="E4" s="15" t="str">
        <f>VLOOKUP(Structures_in_use[[#This Row],[Structure]],[1]!VolumeType[#All],3,FALSE)</f>
        <v>None</v>
      </c>
      <c r="F4" s="15" t="str">
        <f>VLOOKUP('Structures in use'!$A4,[1]!Colors[#All],3,FALSE)</f>
        <v>0 Artifact</v>
      </c>
      <c r="G4" s="15">
        <f>VLOOKUP('Structures in use'!$A4,[1]!Table3[#All],2,FALSE)</f>
        <v>1800</v>
      </c>
    </row>
    <row r="5" spans="1:7" x14ac:dyDescent="0.25">
      <c r="A5" s="51" t="s">
        <v>1340</v>
      </c>
      <c r="C5" s="41" t="str">
        <f>VLOOKUP(Structures_in_use[[#This Row],[Structure]],[1]!Categories[#All],2,FALSE)</f>
        <v>Artifact</v>
      </c>
      <c r="D5" s="15" t="str">
        <f>VLOOKUP('Structures in use'!$A5,[1]!Dictionary[#All],3,FALSE)</f>
        <v>Implantable Device</v>
      </c>
      <c r="E5" s="15" t="str">
        <f>VLOOKUP(Structures_in_use[[#This Row],[Structure]],[1]!VolumeType[#All],3,FALSE)</f>
        <v>None</v>
      </c>
      <c r="F5" s="15" t="str">
        <f>VLOOKUP('Structures in use'!$A5,[1]!Colors[#All],3,FALSE)</f>
        <v>0 Implant</v>
      </c>
      <c r="G5" s="15">
        <f>VLOOKUP('Structures in use'!$A5,[1]!Table3[#All],2,FALSE)</f>
        <v>1800</v>
      </c>
    </row>
    <row r="6" spans="1:7" x14ac:dyDescent="0.25">
      <c r="A6" s="14" t="s">
        <v>1344</v>
      </c>
      <c r="C6" s="41" t="str">
        <f>VLOOKUP(Structures_in_use[[#This Row],[Structure]],[1]!Categories[#All],2,FALSE)</f>
        <v>Artifact</v>
      </c>
      <c r="D6" s="15" t="str">
        <f>VLOOKUP('Structures in use'!$A6,[1]!Dictionary[#All],3,FALSE)</f>
        <v>Prosthesis</v>
      </c>
      <c r="E6" s="15" t="str">
        <f>VLOOKUP(Structures_in_use[[#This Row],[Structure]],[1]!VolumeType[#All],3,FALSE)</f>
        <v>None</v>
      </c>
      <c r="F6" s="15" t="str">
        <f>VLOOKUP('Structures in use'!$A6,[1]!Colors[#All],3,FALSE)</f>
        <v>0 Implant</v>
      </c>
      <c r="G6" s="15">
        <f>VLOOKUP('Structures in use'!$A6,[1]!Table3[#All],2,FALSE)</f>
        <v>1800</v>
      </c>
    </row>
    <row r="7" spans="1:7" x14ac:dyDescent="0.25">
      <c r="A7" s="50" t="s">
        <v>1534</v>
      </c>
      <c r="C7" s="41" t="str">
        <f>VLOOKUP(Structures_in_use[[#This Row],[Structure]],[1]!Categories[#All],2,FALSE)</f>
        <v>Artifact</v>
      </c>
      <c r="D7" s="15" t="str">
        <f>VLOOKUP('Structures in use'!$A7,[1]!Dictionary[#All],3,FALSE)</f>
        <v>Artifact</v>
      </c>
      <c r="E7" s="15" t="str">
        <f>VLOOKUP(Structures_in_use[[#This Row],[Structure]],[1]!VolumeType[#All],3,FALSE)</f>
        <v>None</v>
      </c>
      <c r="F7" s="15" t="str">
        <f>VLOOKUP('Structures in use'!$A7,[1]!Colors[#All],3,FALSE)</f>
        <v>0 RO Helper</v>
      </c>
      <c r="G7" s="15" t="e">
        <f>VLOOKUP('Structures in use'!$A7,[1]!Table3[#All],2,FALSE)</f>
        <v>#N/A</v>
      </c>
    </row>
    <row r="8" spans="1:7" x14ac:dyDescent="0.25">
      <c r="A8" s="14" t="s">
        <v>1346</v>
      </c>
      <c r="C8" s="41" t="str">
        <f>VLOOKUP(Structures_in_use[[#This Row],[Structure]],[1]!Categories[#All],2,FALSE)</f>
        <v>Artifact</v>
      </c>
      <c r="D8" s="15" t="str">
        <f>VLOOKUP('Structures in use'!$A8,[1]!Dictionary[#All],3,FALSE)</f>
        <v>Wire</v>
      </c>
      <c r="E8" s="15" t="str">
        <f>VLOOKUP(Structures_in_use[[#This Row],[Structure]],[1]!VolumeType[#All],3,FALSE)</f>
        <v>None</v>
      </c>
      <c r="F8" s="15" t="str">
        <f>VLOOKUP('Structures in use'!$A8,[1]!Colors[#All],3,FALSE)</f>
        <v>0 Wire</v>
      </c>
      <c r="G8" s="15">
        <f>VLOOKUP('Structures in use'!$A8,[1]!Table3[#All],2,FALSE)</f>
        <v>1800</v>
      </c>
    </row>
    <row r="9" spans="1:7" x14ac:dyDescent="0.25">
      <c r="A9" s="50" t="s">
        <v>1526</v>
      </c>
      <c r="C9" s="41" t="str">
        <f>VLOOKUP(Structures_in_use[[#This Row],[Structure]],[1]!Categories[#All],2,FALSE)</f>
        <v>Control</v>
      </c>
      <c r="D9" s="15" t="str">
        <f>VLOOKUP('Structures in use'!$A9,[1]!Dictionary[#All],3,FALSE)</f>
        <v>Control Region</v>
      </c>
      <c r="E9" s="15" t="str">
        <f>VLOOKUP(Structures_in_use[[#This Row],[Structure]],[1]!VolumeType[#All],3,FALSE)</f>
        <v>Control</v>
      </c>
      <c r="F9" s="15" t="str">
        <f>VLOOKUP('Structures in use'!$A9,[1]!Colors[#All],3,FALSE)</f>
        <v>0 Control</v>
      </c>
      <c r="G9" s="15" t="e">
        <f>VLOOKUP('Structures in use'!$A9,[1]!Table3[#All],2,FALSE)</f>
        <v>#N/A</v>
      </c>
    </row>
    <row r="10" spans="1:7" x14ac:dyDescent="0.25">
      <c r="A10" s="23" t="s">
        <v>1416</v>
      </c>
      <c r="C10" s="41" t="str">
        <f>VLOOKUP(Structures_in_use[[#This Row],[Structure]],[1]!Categories[#All],2,FALSE)</f>
        <v>Control</v>
      </c>
      <c r="D10" s="15" t="str">
        <f>VLOOKUP('Structures in use'!$A10,[1]!Dictionary[#All],3,FALSE)</f>
        <v>PRV</v>
      </c>
      <c r="E10" s="15" t="str">
        <f>VLOOKUP(Structures_in_use[[#This Row],[Structure]],[1]!VolumeType[#All],3,FALSE)</f>
        <v>Avoidance</v>
      </c>
      <c r="F10" s="15" t="str">
        <f>VLOOKUP('Structures in use'!$A10,[1]!Colors[#All],3,FALSE)</f>
        <v>0 BR STM PRV</v>
      </c>
      <c r="G10" s="15" t="e">
        <f>VLOOKUP('Structures in use'!$A10,[1]!Table3[#All],2,FALSE)</f>
        <v>#N/A</v>
      </c>
    </row>
    <row r="11" spans="1:7" x14ac:dyDescent="0.25">
      <c r="A11" s="50" t="s">
        <v>1523</v>
      </c>
      <c r="C11" s="41" t="str">
        <f>VLOOKUP(Structures_in_use[[#This Row],[Structure]],[1]!Categories[#All],2,FALSE)</f>
        <v>Control</v>
      </c>
      <c r="D11" s="15" t="str">
        <f>VLOOKUP('Structures in use'!$A11,[1]!Dictionary[#All],3,FALSE)</f>
        <v>Dose</v>
      </c>
      <c r="E11" s="15" t="str">
        <f>VLOOKUP(Structures_in_use[[#This Row],[Structure]],[1]!VolumeType[#All],3,FALSE)</f>
        <v>Dose Region</v>
      </c>
      <c r="F11" s="15" t="str">
        <f>VLOOKUP('Structures in use'!$A11,[1]!Colors[#All],3,FALSE)</f>
        <v>0 Dose</v>
      </c>
      <c r="G11" s="15" t="e">
        <f>VLOOKUP('Structures in use'!$A11,[1]!Table3[#All],2,FALSE)</f>
        <v>#N/A</v>
      </c>
    </row>
    <row r="12" spans="1:7" x14ac:dyDescent="0.25">
      <c r="A12" s="23" t="s">
        <v>1419</v>
      </c>
      <c r="C12" s="41" t="str">
        <f>VLOOKUP(Structures_in_use[[#This Row],[Structure]],[1]!Categories[#All],2,FALSE)</f>
        <v>Control</v>
      </c>
      <c r="D12" s="15" t="str">
        <f>VLOOKUP('Structures in use'!$A12,[1]!Dictionary[#All],3,FALSE)</f>
        <v>PRV</v>
      </c>
      <c r="E12" s="15" t="str">
        <f>VLOOKUP(Structures_in_use[[#This Row],[Structure]],[1]!VolumeType[#All],3,FALSE)</f>
        <v>Avoidance</v>
      </c>
      <c r="F12" s="15" t="str">
        <f>VLOOKUP('Structures in use'!$A12,[1]!Colors[#All],3,FALSE)</f>
        <v>0BR STM + OP PRV</v>
      </c>
      <c r="G12" s="15" t="e">
        <f>VLOOKUP('Structures in use'!$A12,[1]!Table3[#All],2,FALSE)</f>
        <v>#N/A</v>
      </c>
    </row>
    <row r="13" spans="1:7" x14ac:dyDescent="0.25">
      <c r="A13" s="50" t="s">
        <v>1413</v>
      </c>
      <c r="C13" s="41" t="str">
        <f>VLOOKUP(Structures_in_use[[#This Row],[Structure]],[1]!Categories[#All],2,FALSE)</f>
        <v>Control</v>
      </c>
      <c r="D13" s="15" t="str">
        <f>VLOOKUP('Structures in use'!$A13,[1]!Dictionary[#All],3,FALSE)</f>
        <v>PRV</v>
      </c>
      <c r="E13" s="15" t="str">
        <f>VLOOKUP(Structures_in_use[[#This Row],[Structure]],[1]!VolumeType[#All],3,FALSE)</f>
        <v>Avoidance</v>
      </c>
      <c r="F13" s="15" t="str">
        <f>VLOOKUP('Structures in use'!$A13,[1]!Colors[#All],3,FALSE)</f>
        <v>0 OP PRV</v>
      </c>
      <c r="G13" s="15" t="e">
        <f>VLOOKUP('Structures in use'!$A13,[1]!Table3[#All],2,FALSE)</f>
        <v>#N/A</v>
      </c>
    </row>
    <row r="14" spans="1:7" x14ac:dyDescent="0.25">
      <c r="A14" s="29" t="s">
        <v>1518</v>
      </c>
      <c r="C14" s="41" t="str">
        <f>VLOOKUP(Structures_in_use[[#This Row],[Structure]],[1]!Categories[#All],2,FALSE)</f>
        <v>Control</v>
      </c>
      <c r="D14" s="15" t="str">
        <f>VLOOKUP('Structures in use'!$A14,[1]!Dictionary[#All],3,FALSE)</f>
        <v>PRV</v>
      </c>
      <c r="E14" s="15" t="str">
        <f>VLOOKUP(Structures_in_use[[#This Row],[Structure]],[1]!VolumeType[#All],3,FALSE)</f>
        <v>Avoidance</v>
      </c>
      <c r="F14" s="15" t="str">
        <f>VLOOKUP('Structures in use'!$A14,[1]!Colors[#All],3,FALSE)</f>
        <v>0SpinalCanal PRV</v>
      </c>
      <c r="G14" s="15" t="e">
        <f>VLOOKUP('Structures in use'!$A14,[1]!Table3[#All],2,FALSE)</f>
        <v>#N/A</v>
      </c>
    </row>
    <row r="15" spans="1:7" x14ac:dyDescent="0.25">
      <c r="A15" s="50" t="s">
        <v>1386</v>
      </c>
      <c r="C15" s="41" t="str">
        <f>VLOOKUP(Structures_in_use[[#This Row],[Structure]],[1]!Categories[#All],2,FALSE)</f>
        <v>CTV</v>
      </c>
      <c r="D15" s="15" t="str">
        <f>VLOOKUP('Structures in use'!$A15,[1]!Dictionary[#All],3,FALSE)</f>
        <v>CTV Primary</v>
      </c>
      <c r="E15" s="15" t="str">
        <f>VLOOKUP(Structures_in_use[[#This Row],[Structure]],[1]!VolumeType[#All],3,FALSE)</f>
        <v>CTV</v>
      </c>
      <c r="F15" s="15" t="str">
        <f>VLOOKUP('Structures in use'!$A15,[1]!Colors[#All],3,FALSE)</f>
        <v>0 CTV</v>
      </c>
      <c r="G15" s="15" t="e">
        <f>VLOOKUP('Structures in use'!$A15,[1]!Table3[#All],2,FALSE)</f>
        <v>#N/A</v>
      </c>
    </row>
    <row r="16" spans="1:7" x14ac:dyDescent="0.25">
      <c r="A16" s="23" t="s">
        <v>1384</v>
      </c>
      <c r="C16" s="41" t="str">
        <f>VLOOKUP(Structures_in_use[[#This Row],[Structure]],[1]!Categories[#All],2,FALSE)</f>
        <v>CTV</v>
      </c>
      <c r="D16" s="15" t="str">
        <f>VLOOKUP('Structures in use'!$A16,[1]!Dictionary[#All],3,FALSE)</f>
        <v>CTV Intermediate Risk</v>
      </c>
      <c r="E16" s="15" t="str">
        <f>VLOOKUP(Structures_in_use[[#This Row],[Structure]],[1]!VolumeType[#All],3,FALSE)</f>
        <v>CTV</v>
      </c>
      <c r="F16" s="15" t="str">
        <f>VLOOKUP('Structures in use'!$A16,[1]!Colors[#All],3,FALSE)</f>
        <v>0 CTV int L</v>
      </c>
      <c r="G16" s="15" t="e">
        <f>VLOOKUP('Structures in use'!$A16,[1]!Table3[#All],2,FALSE)</f>
        <v>#N/A</v>
      </c>
    </row>
    <row r="17" spans="1:7" x14ac:dyDescent="0.25">
      <c r="A17" s="50" t="s">
        <v>1382</v>
      </c>
      <c r="C17" s="41" t="str">
        <f>VLOOKUP(Structures_in_use[[#This Row],[Structure]],[1]!Categories[#All],2,FALSE)</f>
        <v>CTV</v>
      </c>
      <c r="D17" s="15" t="str">
        <f>VLOOKUP('Structures in use'!$A17,[1]!Dictionary[#All],3,FALSE)</f>
        <v>CTV Intermediate Risk</v>
      </c>
      <c r="E17" s="15" t="str">
        <f>VLOOKUP(Structures_in_use[[#This Row],[Structure]],[1]!VolumeType[#All],3,FALSE)</f>
        <v>CTV</v>
      </c>
      <c r="F17" s="15" t="str">
        <f>VLOOKUP('Structures in use'!$A17,[1]!Colors[#All],3,FALSE)</f>
        <v>0 CTV int R</v>
      </c>
      <c r="G17" s="15" t="e">
        <f>VLOOKUP('Structures in use'!$A17,[1]!Table3[#All],2,FALSE)</f>
        <v>#N/A</v>
      </c>
    </row>
    <row r="18" spans="1:7" x14ac:dyDescent="0.25">
      <c r="A18" s="23" t="s">
        <v>1380</v>
      </c>
      <c r="C18" s="41" t="str">
        <f>VLOOKUP(Structures_in_use[[#This Row],[Structure]],[1]!Categories[#All],2,FALSE)</f>
        <v>CTV</v>
      </c>
      <c r="D18" s="15" t="str">
        <f>VLOOKUP('Structures in use'!$A18,[1]!Dictionary[#All],3,FALSE)</f>
        <v>CTV Low Risk</v>
      </c>
      <c r="E18" s="15" t="str">
        <f>VLOOKUP(Structures_in_use[[#This Row],[Structure]],[1]!VolumeType[#All],3,FALSE)</f>
        <v>CTV</v>
      </c>
      <c r="F18" s="15" t="str">
        <f>VLOOKUP('Structures in use'!$A18,[1]!Colors[#All],3,FALSE)</f>
        <v>0 CTV low L</v>
      </c>
      <c r="G18" s="15" t="e">
        <f>VLOOKUP('Structures in use'!$A18,[1]!Table3[#All],2,FALSE)</f>
        <v>#N/A</v>
      </c>
    </row>
    <row r="19" spans="1:7" x14ac:dyDescent="0.25">
      <c r="A19" s="50" t="s">
        <v>1378</v>
      </c>
      <c r="C19" s="41" t="str">
        <f>VLOOKUP(Structures_in_use[[#This Row],[Structure]],[1]!Categories[#All],2,FALSE)</f>
        <v>CTV</v>
      </c>
      <c r="D19" s="15" t="str">
        <f>VLOOKUP('Structures in use'!$A19,[1]!Dictionary[#All],3,FALSE)</f>
        <v>CTV Low Risk</v>
      </c>
      <c r="E19" s="15" t="str">
        <f>VLOOKUP(Structures_in_use[[#This Row],[Structure]],[1]!VolumeType[#All],3,FALSE)</f>
        <v>CTV</v>
      </c>
      <c r="F19" s="15" t="str">
        <f>VLOOKUP('Structures in use'!$A19,[1]!Colors[#All],3,FALSE)</f>
        <v>0 CTV low R</v>
      </c>
      <c r="G19" s="15" t="e">
        <f>VLOOKUP('Structures in use'!$A19,[1]!Table3[#All],2,FALSE)</f>
        <v>#N/A</v>
      </c>
    </row>
    <row r="20" spans="1:7" x14ac:dyDescent="0.25">
      <c r="A20" s="23" t="s">
        <v>1410</v>
      </c>
      <c r="C20" s="41" t="str">
        <f>VLOOKUP(Structures_in_use[[#This Row],[Structure]],[1]!Categories[#All],2,FALSE)</f>
        <v>CTV</v>
      </c>
      <c r="D20" s="15" t="str">
        <f>VLOOKUP('Structures in use'!$A20,[1]!Dictionary[#All],3,FALSE)</f>
        <v>Submental lymphatic chain</v>
      </c>
      <c r="E20" s="15" t="str">
        <f>VLOOKUP(Structures_in_use[[#This Row],[Structure]],[1]!VolumeType[#All],3,FALSE)</f>
        <v>Nodes</v>
      </c>
      <c r="F20" s="15" t="str">
        <f>VLOOKUP('Structures in use'!$A20,[1]!Colors[#All],3,FALSE)</f>
        <v>0 CTV int L</v>
      </c>
      <c r="G20" s="15" t="e">
        <f>VLOOKUP('Structures in use'!$A20,[1]!Table3[#All],2,FALSE)</f>
        <v>#N/A</v>
      </c>
    </row>
    <row r="21" spans="1:7" x14ac:dyDescent="0.25">
      <c r="A21" s="50" t="s">
        <v>1408</v>
      </c>
      <c r="C21" s="41" t="str">
        <f>VLOOKUP(Structures_in_use[[#This Row],[Structure]],[1]!Categories[#All],2,FALSE)</f>
        <v>CTV</v>
      </c>
      <c r="D21" s="15" t="str">
        <f>VLOOKUP('Structures in use'!$A21,[1]!Dictionary[#All],3,FALSE)</f>
        <v>Left submandibular lymphatic chain</v>
      </c>
      <c r="E21" s="15" t="str">
        <f>VLOOKUP(Structures_in_use[[#This Row],[Structure]],[1]!VolumeType[#All],3,FALSE)</f>
        <v>Nodes</v>
      </c>
      <c r="F21" s="15" t="str">
        <f>VLOOKUP('Structures in use'!$A21,[1]!Colors[#All],3,FALSE)</f>
        <v>0 CTV int R</v>
      </c>
      <c r="G21" s="15" t="e">
        <f>VLOOKUP('Structures in use'!$A21,[1]!Table3[#All],2,FALSE)</f>
        <v>#N/A</v>
      </c>
    </row>
    <row r="22" spans="1:7" x14ac:dyDescent="0.25">
      <c r="A22" s="23" t="s">
        <v>1406</v>
      </c>
      <c r="C22" s="41" t="str">
        <f>VLOOKUP(Structures_in_use[[#This Row],[Structure]],[1]!Categories[#All],2,FALSE)</f>
        <v>CTV</v>
      </c>
      <c r="D22" s="15" t="str">
        <f>VLOOKUP('Structures in use'!$A22,[1]!Dictionary[#All],3,FALSE)</f>
        <v>Left level II lymphatic chain</v>
      </c>
      <c r="E22" s="15" t="str">
        <f>VLOOKUP(Structures_in_use[[#This Row],[Structure]],[1]!VolumeType[#All],3,FALSE)</f>
        <v>Nodes</v>
      </c>
      <c r="F22" s="15" t="str">
        <f>VLOOKUP('Structures in use'!$A22,[1]!Colors[#All],3,FALSE)</f>
        <v>0 CTV int L</v>
      </c>
      <c r="G22" s="15" t="e">
        <f>VLOOKUP('Structures in use'!$A22,[1]!Table3[#All],2,FALSE)</f>
        <v>#N/A</v>
      </c>
    </row>
    <row r="23" spans="1:7" x14ac:dyDescent="0.25">
      <c r="A23" s="50" t="s">
        <v>1404</v>
      </c>
      <c r="C23" s="41" t="str">
        <f>VLOOKUP(Structures_in_use[[#This Row],[Structure]],[1]!Categories[#All],2,FALSE)</f>
        <v>CTV</v>
      </c>
      <c r="D23" s="15" t="str">
        <f>VLOOKUP('Structures in use'!$A23,[1]!Dictionary[#All],3,FALSE)</f>
        <v>Right level II lymphatic chain</v>
      </c>
      <c r="E23" s="15" t="str">
        <f>VLOOKUP(Structures_in_use[[#This Row],[Structure]],[1]!VolumeType[#All],3,FALSE)</f>
        <v>Nodes</v>
      </c>
      <c r="F23" s="15" t="str">
        <f>VLOOKUP('Structures in use'!$A23,[1]!Colors[#All],3,FALSE)</f>
        <v>0 CTV int R</v>
      </c>
      <c r="G23" s="15" t="e">
        <f>VLOOKUP('Structures in use'!$A23,[1]!Table3[#All],2,FALSE)</f>
        <v>#N/A</v>
      </c>
    </row>
    <row r="24" spans="1:7" x14ac:dyDescent="0.25">
      <c r="A24" s="23" t="s">
        <v>1402</v>
      </c>
      <c r="C24" s="41" t="str">
        <f>VLOOKUP(Structures_in_use[[#This Row],[Structure]],[1]!Categories[#All],2,FALSE)</f>
        <v>CTV</v>
      </c>
      <c r="D24" s="15" t="str">
        <f>VLOOKUP('Structures in use'!$A24,[1]!Dictionary[#All],3,FALSE)</f>
        <v>Left level III lymphatic chain</v>
      </c>
      <c r="E24" s="15" t="str">
        <f>VLOOKUP(Structures_in_use[[#This Row],[Structure]],[1]!VolumeType[#All],3,FALSE)</f>
        <v>Nodes</v>
      </c>
      <c r="F24" s="15" t="str">
        <f>VLOOKUP('Structures in use'!$A24,[1]!Colors[#All],3,FALSE)</f>
        <v>0 CTV int L</v>
      </c>
      <c r="G24" s="15" t="e">
        <f>VLOOKUP('Structures in use'!$A24,[1]!Table3[#All],2,FALSE)</f>
        <v>#N/A</v>
      </c>
    </row>
    <row r="25" spans="1:7" x14ac:dyDescent="0.25">
      <c r="A25" s="50" t="s">
        <v>1400</v>
      </c>
      <c r="C25" s="41" t="str">
        <f>VLOOKUP(Structures_in_use[[#This Row],[Structure]],[1]!Categories[#All],2,FALSE)</f>
        <v>CTV</v>
      </c>
      <c r="D25" s="15" t="str">
        <f>VLOOKUP('Structures in use'!$A25,[1]!Dictionary[#All],3,FALSE)</f>
        <v>Right level III lymphatic chain</v>
      </c>
      <c r="E25" s="15" t="str">
        <f>VLOOKUP(Structures_in_use[[#This Row],[Structure]],[1]!VolumeType[#All],3,FALSE)</f>
        <v>Nodes</v>
      </c>
      <c r="F25" s="15" t="str">
        <f>VLOOKUP('Structures in use'!$A25,[1]!Colors[#All],3,FALSE)</f>
        <v>0 CTV int R</v>
      </c>
      <c r="G25" s="15" t="e">
        <f>VLOOKUP('Structures in use'!$A25,[1]!Table3[#All],2,FALSE)</f>
        <v>#N/A</v>
      </c>
    </row>
    <row r="26" spans="1:7" x14ac:dyDescent="0.25">
      <c r="A26" s="23" t="s">
        <v>1398</v>
      </c>
      <c r="C26" s="41" t="str">
        <f>VLOOKUP(Structures_in_use[[#This Row],[Structure]],[1]!Categories[#All],2,FALSE)</f>
        <v>CTV</v>
      </c>
      <c r="D26" s="15" t="str">
        <f>VLOOKUP('Structures in use'!$A26,[1]!Dictionary[#All],3,FALSE)</f>
        <v>Left inferior lateral deep cervical lymphatic chain</v>
      </c>
      <c r="E26" s="15" t="str">
        <f>VLOOKUP(Structures_in_use[[#This Row],[Structure]],[1]!VolumeType[#All],3,FALSE)</f>
        <v>Nodes</v>
      </c>
      <c r="F26" s="15" t="str">
        <f>VLOOKUP('Structures in use'!$A26,[1]!Colors[#All],3,FALSE)</f>
        <v>0 CTV int L</v>
      </c>
      <c r="G26" s="15" t="e">
        <f>VLOOKUP('Structures in use'!$A26,[1]!Table3[#All],2,FALSE)</f>
        <v>#N/A</v>
      </c>
    </row>
    <row r="27" spans="1:7" x14ac:dyDescent="0.25">
      <c r="A27" s="50" t="s">
        <v>1396</v>
      </c>
      <c r="C27" s="41" t="str">
        <f>VLOOKUP(Structures_in_use[[#This Row],[Structure]],[1]!Categories[#All],2,FALSE)</f>
        <v>CTV</v>
      </c>
      <c r="D27" s="15" t="str">
        <f>VLOOKUP('Structures in use'!$A27,[1]!Dictionary[#All],3,FALSE)</f>
        <v>Right inferior lateral deep cervical lymphatic chain</v>
      </c>
      <c r="E27" s="15" t="str">
        <f>VLOOKUP(Structures_in_use[[#This Row],[Structure]],[1]!VolumeType[#All],3,FALSE)</f>
        <v>Nodes</v>
      </c>
      <c r="F27" s="15" t="str">
        <f>VLOOKUP('Structures in use'!$A27,[1]!Colors[#All],3,FALSE)</f>
        <v>0 CTV int R</v>
      </c>
      <c r="G27" s="15" t="e">
        <f>VLOOKUP('Structures in use'!$A27,[1]!Table3[#All],2,FALSE)</f>
        <v>#N/A</v>
      </c>
    </row>
    <row r="28" spans="1:7" x14ac:dyDescent="0.25">
      <c r="A28" s="23" t="s">
        <v>1394</v>
      </c>
      <c r="C28" s="41" t="str">
        <f>VLOOKUP(Structures_in_use[[#This Row],[Structure]],[1]!Categories[#All],2,FALSE)</f>
        <v>CTV</v>
      </c>
      <c r="D28" s="15" t="str">
        <f>VLOOKUP('Structures in use'!$A28,[1]!Dictionary[#All],3,FALSE)</f>
        <v>Left level V lymphatic chain</v>
      </c>
      <c r="E28" s="15" t="str">
        <f>VLOOKUP(Structures_in_use[[#This Row],[Structure]],[1]!VolumeType[#All],3,FALSE)</f>
        <v>Nodes</v>
      </c>
      <c r="F28" s="15" t="str">
        <f>VLOOKUP('Structures in use'!$A28,[1]!Colors[#All],3,FALSE)</f>
        <v>0 CTV int L</v>
      </c>
      <c r="G28" s="15" t="e">
        <f>VLOOKUP('Structures in use'!$A28,[1]!Table3[#All],2,FALSE)</f>
        <v>#N/A</v>
      </c>
    </row>
    <row r="29" spans="1:7" x14ac:dyDescent="0.25">
      <c r="A29" s="50" t="s">
        <v>1392</v>
      </c>
      <c r="C29" s="41" t="str">
        <f>VLOOKUP(Structures_in_use[[#This Row],[Structure]],[1]!Categories[#All],2,FALSE)</f>
        <v>CTV</v>
      </c>
      <c r="D29" s="15" t="str">
        <f>VLOOKUP('Structures in use'!$A29,[1]!Dictionary[#All],3,FALSE)</f>
        <v>Right level V lymphatic chain</v>
      </c>
      <c r="E29" s="15" t="str">
        <f>VLOOKUP(Structures_in_use[[#This Row],[Structure]],[1]!VolumeType[#All],3,FALSE)</f>
        <v>Nodes</v>
      </c>
      <c r="F29" s="15" t="str">
        <f>VLOOKUP('Structures in use'!$A29,[1]!Colors[#All],3,FALSE)</f>
        <v>0 CTV int R</v>
      </c>
      <c r="G29" s="15" t="e">
        <f>VLOOKUP('Structures in use'!$A29,[1]!Table3[#All],2,FALSE)</f>
        <v>#N/A</v>
      </c>
    </row>
    <row r="30" spans="1:7" x14ac:dyDescent="0.25">
      <c r="A30" s="23" t="s">
        <v>1390</v>
      </c>
      <c r="C30" s="41" t="str">
        <f>VLOOKUP(Structures_in_use[[#This Row],[Structure]],[1]!Categories[#All],2,FALSE)</f>
        <v>CTV</v>
      </c>
      <c r="D30" s="15" t="str">
        <f>VLOOKUP('Structures in use'!$A30,[1]!Dictionary[#All],3,FALSE)</f>
        <v>Left level VI lymphatic chain</v>
      </c>
      <c r="E30" s="15" t="str">
        <f>VLOOKUP(Structures_in_use[[#This Row],[Structure]],[1]!VolumeType[#All],3,FALSE)</f>
        <v>Nodes</v>
      </c>
      <c r="F30" s="15" t="str">
        <f>VLOOKUP('Structures in use'!$A30,[1]!Colors[#All],3,FALSE)</f>
        <v>0 CTV int L</v>
      </c>
      <c r="G30" s="15" t="e">
        <f>VLOOKUP('Structures in use'!$A30,[1]!Table3[#All],2,FALSE)</f>
        <v>#N/A</v>
      </c>
    </row>
    <row r="31" spans="1:7" x14ac:dyDescent="0.25">
      <c r="A31" s="50" t="s">
        <v>1388</v>
      </c>
      <c r="C31" s="41" t="str">
        <f>VLOOKUP(Structures_in_use[[#This Row],[Structure]],[1]!Categories[#All],2,FALSE)</f>
        <v>CTV</v>
      </c>
      <c r="D31" s="15" t="str">
        <f>VLOOKUP('Structures in use'!$A31,[1]!Dictionary[#All],3,FALSE)</f>
        <v>Right level VI lymphatic chain</v>
      </c>
      <c r="E31" s="15" t="str">
        <f>VLOOKUP(Structures_in_use[[#This Row],[Structure]],[1]!VolumeType[#All],3,FALSE)</f>
        <v>Nodes</v>
      </c>
      <c r="F31" s="15" t="str">
        <f>VLOOKUP('Structures in use'!$A31,[1]!Colors[#All],3,FALSE)</f>
        <v>0 CTV int R</v>
      </c>
      <c r="G31" s="15" t="e">
        <f>VLOOKUP('Structures in use'!$A31,[1]!Table3[#All],2,FALSE)</f>
        <v>#N/A</v>
      </c>
    </row>
    <row r="32" spans="1:7" x14ac:dyDescent="0.25">
      <c r="A32" s="23" t="s">
        <v>1376</v>
      </c>
      <c r="C32" s="41" t="str">
        <f>VLOOKUP(Structures_in_use[[#This Row],[Structure]],[1]!Categories[#All],2,FALSE)</f>
        <v>GTV</v>
      </c>
      <c r="D32" s="15" t="str">
        <f>VLOOKUP('Structures in use'!$A32,[1]!Dictionary[#All],3,FALSE)</f>
        <v>GTV Primary</v>
      </c>
      <c r="E32" s="15" t="str">
        <f>VLOOKUP(Structures_in_use[[#This Row],[Structure]],[1]!VolumeType[#All],3,FALSE)</f>
        <v>GTV</v>
      </c>
      <c r="F32" s="15" t="str">
        <f>VLOOKUP('Structures in use'!$A32,[1]!Colors[#All],3,FALSE)</f>
        <v>0 GTV</v>
      </c>
      <c r="G32" s="15" t="e">
        <f>VLOOKUP('Structures in use'!$A32,[1]!Table3[#All],2,FALSE)</f>
        <v>#N/A</v>
      </c>
    </row>
    <row r="33" spans="1:7" x14ac:dyDescent="0.25">
      <c r="A33" s="50" t="s">
        <v>1374</v>
      </c>
      <c r="C33" s="41" t="str">
        <f>VLOOKUP(Structures_in_use[[#This Row],[Structure]],[1]!Categories[#All],2,FALSE)</f>
        <v>GTV</v>
      </c>
      <c r="D33" s="15" t="str">
        <f>VLOOKUP('Structures in use'!$A33,[1]!Dictionary[#All],3,FALSE)</f>
        <v>GTV Nodal</v>
      </c>
      <c r="E33" s="15" t="str">
        <f>VLOOKUP(Structures_in_use[[#This Row],[Structure]],[1]!VolumeType[#All],3,FALSE)</f>
        <v>GTV</v>
      </c>
      <c r="F33" s="15" t="str">
        <f>VLOOKUP('Structures in use'!$A33,[1]!Colors[#All],3,FALSE)</f>
        <v>0 GTV</v>
      </c>
      <c r="G33" s="15" t="e">
        <f>VLOOKUP('Structures in use'!$A33,[1]!Table3[#All],2,FALSE)</f>
        <v>#N/A</v>
      </c>
    </row>
    <row r="34" spans="1:7" x14ac:dyDescent="0.25">
      <c r="A34" s="23" t="s">
        <v>1515</v>
      </c>
      <c r="C34" s="41" t="str">
        <f>VLOOKUP(Structures_in_use[[#This Row],[Structure]],[1]!Categories[#All],2,FALSE)</f>
        <v>Organ</v>
      </c>
      <c r="D34" s="15" t="str">
        <f>VLOOKUP('Structures in use'!$A34,[1]!Dictionary[#All],3,FALSE)</f>
        <v>Brain</v>
      </c>
      <c r="E34" s="15" t="str">
        <f>VLOOKUP(Structures_in_use[[#This Row],[Structure]],[1]!VolumeType[#All],3,FALSE)</f>
        <v>Organ</v>
      </c>
      <c r="F34" s="15" t="str">
        <f>VLOOKUP('Structures in use'!$A34,[1]!Colors[#All],3,FALSE)</f>
        <v>0 Brain</v>
      </c>
      <c r="G34" s="15">
        <f>VLOOKUP('Structures in use'!$A34,[1]!Table3[#All],2,FALSE)</f>
        <v>10</v>
      </c>
    </row>
    <row r="35" spans="1:7" x14ac:dyDescent="0.25">
      <c r="A35" s="50" t="s">
        <v>1513</v>
      </c>
      <c r="C35" s="41" t="str">
        <f>VLOOKUP(Structures_in_use[[#This Row],[Structure]],[1]!Categories[#All],2,FALSE)</f>
        <v>Organ</v>
      </c>
      <c r="D35" s="15" t="str">
        <f>VLOOKUP('Structures in use'!$A35,[1]!Dictionary[#All],3,FALSE)</f>
        <v>Brainstem</v>
      </c>
      <c r="E35" s="15" t="str">
        <f>VLOOKUP(Structures_in_use[[#This Row],[Structure]],[1]!VolumeType[#All],3,FALSE)</f>
        <v>Organ</v>
      </c>
      <c r="F35" s="15" t="str">
        <f>VLOOKUP('Structures in use'!$A35,[1]!Colors[#All],3,FALSE)</f>
        <v>0 Brain Stem</v>
      </c>
      <c r="G35" s="15" t="e">
        <f>VLOOKUP('Structures in use'!$A35,[1]!Table3[#All],2,FALSE)</f>
        <v>#N/A</v>
      </c>
    </row>
    <row r="36" spans="1:7" x14ac:dyDescent="0.25">
      <c r="A36" s="23" t="s">
        <v>1487</v>
      </c>
      <c r="C36" s="41" t="str">
        <f>VLOOKUP(Structures_in_use[[#This Row],[Structure]],[1]!Categories[#All],2,FALSE)</f>
        <v>Organ</v>
      </c>
      <c r="D36" s="15" t="str">
        <f>VLOOKUP('Structures in use'!$A36,[1]!Dictionary[#All],3,FALSE)</f>
        <v>Right cochlea</v>
      </c>
      <c r="E36" s="15" t="str">
        <f>VLOOKUP(Structures_in_use[[#This Row],[Structure]],[1]!VolumeType[#All],3,FALSE)</f>
        <v>Organ</v>
      </c>
      <c r="F36" s="15" t="str">
        <f>VLOOKUP('Structures in use'!$A36,[1]!Colors[#All],3,FALSE)</f>
        <v>0 Choclea R</v>
      </c>
      <c r="G36" s="15" t="e">
        <f>VLOOKUP('Structures in use'!$A36,[1]!Table3[#All],2,FALSE)</f>
        <v>#N/A</v>
      </c>
    </row>
    <row r="37" spans="1:7" x14ac:dyDescent="0.25">
      <c r="A37" s="50" t="s">
        <v>1508</v>
      </c>
      <c r="C37" s="41" t="str">
        <f>VLOOKUP(Structures_in_use[[#This Row],[Structure]],[1]!Categories[#All],2,FALSE)</f>
        <v>Organ</v>
      </c>
      <c r="D37" s="15" t="str">
        <f>VLOOKUP('Structures in use'!$A37,[1]!Dictionary[#All],3,FALSE)</f>
        <v>Left cochlea</v>
      </c>
      <c r="E37" s="15" t="str">
        <f>VLOOKUP(Structures_in_use[[#This Row],[Structure]],[1]!VolumeType[#All],3,FALSE)</f>
        <v>Organ</v>
      </c>
      <c r="F37" s="15" t="str">
        <f>VLOOKUP('Structures in use'!$A37,[1]!Colors[#All],3,FALSE)</f>
        <v>0 Cohclea L</v>
      </c>
      <c r="G37" s="15" t="e">
        <f>VLOOKUP('Structures in use'!$A37,[1]!Table3[#All],2,FALSE)</f>
        <v>#N/A</v>
      </c>
    </row>
    <row r="38" spans="1:7" x14ac:dyDescent="0.25">
      <c r="A38" s="23" t="s">
        <v>1512</v>
      </c>
      <c r="C38" s="41" t="str">
        <f>VLOOKUP(Structures_in_use[[#This Row],[Structure]],[1]!Categories[#All],2,FALSE)</f>
        <v>Organ</v>
      </c>
      <c r="D38" s="15" t="str">
        <f>VLOOKUP('Structures in use'!$A38,[1]!Dictionary[#All],3,FALSE)</f>
        <v>Esophagus</v>
      </c>
      <c r="E38" s="15" t="str">
        <f>VLOOKUP(Structures_in_use[[#This Row],[Structure]],[1]!VolumeType[#All],3,FALSE)</f>
        <v>Organ</v>
      </c>
      <c r="F38" s="15" t="str">
        <f>VLOOKUP('Structures in use'!$A38,[1]!Colors[#All],3,FALSE)</f>
        <v>0 Esophagus</v>
      </c>
      <c r="G38" s="15" t="e">
        <f>VLOOKUP('Structures in use'!$A38,[1]!Table3[#All],2,FALSE)</f>
        <v>#N/A</v>
      </c>
    </row>
    <row r="39" spans="1:7" x14ac:dyDescent="0.25">
      <c r="A39" s="50" t="s">
        <v>1511</v>
      </c>
      <c r="C39" s="41" t="str">
        <f>VLOOKUP(Structures_in_use[[#This Row],[Structure]],[1]!Categories[#All],2,FALSE)</f>
        <v>Organ</v>
      </c>
      <c r="D39" s="15" t="str">
        <f>VLOOKUP('Structures in use'!$A39,[1]!Dictionary[#All],3,FALSE)</f>
        <v>Larynx</v>
      </c>
      <c r="E39" s="15" t="str">
        <f>VLOOKUP(Structures_in_use[[#This Row],[Structure]],[1]!VolumeType[#All],3,FALSE)</f>
        <v>Organ</v>
      </c>
      <c r="F39" s="15" t="str">
        <f>VLOOKUP('Structures in use'!$A39,[1]!Colors[#All],3,FALSE)</f>
        <v>0 Larynx</v>
      </c>
      <c r="G39" s="15" t="e">
        <f>VLOOKUP('Structures in use'!$A39,[1]!Table3[#All],2,FALSE)</f>
        <v>#N/A</v>
      </c>
    </row>
    <row r="40" spans="1:7" x14ac:dyDescent="0.25">
      <c r="A40" s="23" t="s">
        <v>1501</v>
      </c>
      <c r="C40" s="41" t="str">
        <f>VLOOKUP(Structures_in_use[[#This Row],[Structure]],[1]!Categories[#All],2,FALSE)</f>
        <v>Organ</v>
      </c>
      <c r="D40" s="15" t="str">
        <f>VLOOKUP('Structures in use'!$A40,[1]!Dictionary[#All],3,FALSE)</f>
        <v>Left lens</v>
      </c>
      <c r="E40" s="15" t="str">
        <f>VLOOKUP(Structures_in_use[[#This Row],[Structure]],[1]!VolumeType[#All],3,FALSE)</f>
        <v>Organ</v>
      </c>
      <c r="F40" s="15" t="str">
        <f>VLOOKUP('Structures in use'!$A40,[1]!Colors[#All],3,FALSE)</f>
        <v>0 Lens L</v>
      </c>
      <c r="G40" s="15" t="e">
        <f>VLOOKUP('Structures in use'!$A40,[1]!Table3[#All],2,FALSE)</f>
        <v>#N/A</v>
      </c>
    </row>
    <row r="41" spans="1:7" x14ac:dyDescent="0.25">
      <c r="A41" s="50" t="s">
        <v>1482</v>
      </c>
      <c r="C41" s="41" t="str">
        <f>VLOOKUP(Structures_in_use[[#This Row],[Structure]],[1]!Categories[#All],2,FALSE)</f>
        <v>Organ</v>
      </c>
      <c r="D41" s="15" t="str">
        <f>VLOOKUP('Structures in use'!$A41,[1]!Dictionary[#All],3,FALSE)</f>
        <v>Right lens</v>
      </c>
      <c r="E41" s="15" t="str">
        <f>VLOOKUP(Structures_in_use[[#This Row],[Structure]],[1]!VolumeType[#All],3,FALSE)</f>
        <v>Organ</v>
      </c>
      <c r="F41" s="15" t="str">
        <f>VLOOKUP('Structures in use'!$A41,[1]!Colors[#All],3,FALSE)</f>
        <v>0 Lens R</v>
      </c>
      <c r="G41" s="15" t="e">
        <f>VLOOKUP('Structures in use'!$A41,[1]!Table3[#All],2,FALSE)</f>
        <v>#N/A</v>
      </c>
    </row>
    <row r="42" spans="1:7" x14ac:dyDescent="0.25">
      <c r="A42" s="29" t="s">
        <v>1490</v>
      </c>
      <c r="C42" s="41" t="str">
        <f>VLOOKUP(Structures_in_use[[#This Row],[Structure]],[1]!Categories[#All],2,FALSE)</f>
        <v>Organ</v>
      </c>
      <c r="D42" s="15" t="str">
        <f>VLOOKUP('Structures in use'!$A42,[1]!Dictionary[#All],3,FALSE)</f>
        <v>Mandible</v>
      </c>
      <c r="E42" s="15" t="str">
        <f>VLOOKUP(Structures_in_use[[#This Row],[Structure]],[1]!VolumeType[#All],3,FALSE)</f>
        <v>Organ</v>
      </c>
      <c r="F42" s="15" t="str">
        <f>VLOOKUP('Structures in use'!$A42,[1]!Colors[#All],3,FALSE)</f>
        <v>0 Bone Rendering</v>
      </c>
      <c r="G42" s="15">
        <f>VLOOKUP('Structures in use'!$A42,[1]!Table3[#All],2,FALSE)</f>
        <v>200</v>
      </c>
    </row>
    <row r="43" spans="1:7" x14ac:dyDescent="0.25">
      <c r="A43" s="49" t="s">
        <v>1488</v>
      </c>
      <c r="C43" s="41" t="str">
        <f>VLOOKUP(Structures_in_use[[#This Row],[Structure]],[1]!Categories[#All],2,FALSE)</f>
        <v>Organ</v>
      </c>
      <c r="D43" s="15" t="str">
        <f>VLOOKUP('Structures in use'!$A43,[1]!Dictionary[#All],3,FALSE)</f>
        <v>Optic chiasm</v>
      </c>
      <c r="E43" s="15" t="str">
        <f>VLOOKUP(Structures_in_use[[#This Row],[Structure]],[1]!VolumeType[#All],3,FALSE)</f>
        <v>Organ</v>
      </c>
      <c r="F43" s="15" t="str">
        <f>VLOOKUP('Structures in use'!$A43,[1]!Colors[#All],3,FALSE)</f>
        <v>0 Optic Chiasm</v>
      </c>
      <c r="G43" s="15" t="e">
        <f>VLOOKUP('Structures in use'!$A43,[1]!Table3[#All],2,FALSE)</f>
        <v>#N/A</v>
      </c>
    </row>
    <row r="44" spans="1:7" x14ac:dyDescent="0.25">
      <c r="A44" s="26" t="s">
        <v>1499</v>
      </c>
      <c r="C44" s="41" t="str">
        <f>VLOOKUP(Structures_in_use[[#This Row],[Structure]],[1]!Categories[#All],2,FALSE)</f>
        <v>Organ</v>
      </c>
      <c r="D44" s="15" t="str">
        <f>VLOOKUP('Structures in use'!$A44,[1]!Dictionary[#All],3,FALSE)</f>
        <v>Left optic nerve</v>
      </c>
      <c r="E44" s="15" t="str">
        <f>VLOOKUP(Structures_in_use[[#This Row],[Structure]],[1]!VolumeType[#All],3,FALSE)</f>
        <v>Organ</v>
      </c>
      <c r="F44" s="15" t="str">
        <f>VLOOKUP('Structures in use'!$A44,[1]!Colors[#All],3,FALSE)</f>
        <v>0 Optic Nerve L</v>
      </c>
      <c r="G44" s="15" t="e">
        <f>VLOOKUP('Structures in use'!$A44,[1]!Table3[#All],2,FALSE)</f>
        <v>#N/A</v>
      </c>
    </row>
    <row r="45" spans="1:7" x14ac:dyDescent="0.25">
      <c r="A45" s="49" t="s">
        <v>1480</v>
      </c>
      <c r="C45" s="41" t="str">
        <f>VLOOKUP(Structures_in_use[[#This Row],[Structure]],[1]!Categories[#All],2,FALSE)</f>
        <v>Organ</v>
      </c>
      <c r="D45" s="15" t="str">
        <f>VLOOKUP('Structures in use'!$A45,[1]!Dictionary[#All],3,FALSE)</f>
        <v>Right optic nerve</v>
      </c>
      <c r="E45" s="15" t="str">
        <f>VLOOKUP(Structures_in_use[[#This Row],[Structure]],[1]!VolumeType[#All],3,FALSE)</f>
        <v>Organ</v>
      </c>
      <c r="F45" s="15" t="str">
        <f>VLOOKUP('Structures in use'!$A45,[1]!Colors[#All],3,FALSE)</f>
        <v>0 Optic Nerve R</v>
      </c>
      <c r="G45" s="15" t="e">
        <f>VLOOKUP('Structures in use'!$A45,[1]!Table3[#All],2,FALSE)</f>
        <v>#N/A</v>
      </c>
    </row>
    <row r="46" spans="1:7" x14ac:dyDescent="0.25">
      <c r="A46" s="23" t="s">
        <v>1505</v>
      </c>
      <c r="C46" s="41" t="str">
        <f>VLOOKUP(Structures_in_use[[#This Row],[Structure]],[1]!Categories[#All],2,FALSE)</f>
        <v>Organ</v>
      </c>
      <c r="D46" s="15" t="str">
        <f>VLOOKUP('Structures in use'!$A46,[1]!Dictionary[#All],3,FALSE)</f>
        <v>Left eyeball</v>
      </c>
      <c r="E46" s="15" t="str">
        <f>VLOOKUP(Structures_in_use[[#This Row],[Structure]],[1]!VolumeType[#All],3,FALSE)</f>
        <v>Organ</v>
      </c>
      <c r="F46" s="15" t="str">
        <f>VLOOKUP('Structures in use'!$A46,[1]!Colors[#All],3,FALSE)</f>
        <v>0 Orbit L</v>
      </c>
      <c r="G46" s="15" t="e">
        <f>VLOOKUP('Structures in use'!$A46,[1]!Table3[#All],2,FALSE)</f>
        <v>#N/A</v>
      </c>
    </row>
    <row r="47" spans="1:7" x14ac:dyDescent="0.25">
      <c r="A47" s="53" t="s">
        <v>1484</v>
      </c>
      <c r="C47" s="41" t="str">
        <f>VLOOKUP(Structures_in_use[[#This Row],[Structure]],[1]!Categories[#All],2,FALSE)</f>
        <v>Organ</v>
      </c>
      <c r="D47" s="15" t="str">
        <f>VLOOKUP('Structures in use'!$A47,[1]!Dictionary[#All],3,FALSE)</f>
        <v>Right eyeball</v>
      </c>
      <c r="E47" s="15" t="str">
        <f>VLOOKUP(Structures_in_use[[#This Row],[Structure]],[1]!VolumeType[#All],3,FALSE)</f>
        <v>Organ</v>
      </c>
      <c r="F47" s="15" t="str">
        <f>VLOOKUP('Structures in use'!$A47,[1]!Colors[#All],3,FALSE)</f>
        <v>0 Orbit R</v>
      </c>
      <c r="G47" s="15" t="e">
        <f>VLOOKUP('Structures in use'!$A47,[1]!Table3[#All],2,FALSE)</f>
        <v>#N/A</v>
      </c>
    </row>
    <row r="48" spans="1:7" x14ac:dyDescent="0.25">
      <c r="A48" s="29" t="s">
        <v>1495</v>
      </c>
      <c r="C48" s="41" t="str">
        <f>VLOOKUP(Structures_in_use[[#This Row],[Structure]],[1]!Categories[#All],2,FALSE)</f>
        <v>Organ</v>
      </c>
      <c r="D48" s="15" t="str">
        <f>VLOOKUP('Structures in use'!$A48,[1]!Dictionary[#All],3,FALSE)</f>
        <v>Left parotid gland</v>
      </c>
      <c r="E48" s="15" t="str">
        <f>VLOOKUP(Structures_in_use[[#This Row],[Structure]],[1]!VolumeType[#All],3,FALSE)</f>
        <v>Organ</v>
      </c>
      <c r="F48" s="15" t="str">
        <f>VLOOKUP('Structures in use'!$A48,[1]!Colors[#All],3,FALSE)</f>
        <v>0 Parotid L</v>
      </c>
      <c r="G48" s="15" t="e">
        <f>VLOOKUP('Structures in use'!$A48,[1]!Table3[#All],2,FALSE)</f>
        <v>#N/A</v>
      </c>
    </row>
    <row r="49" spans="1:9" x14ac:dyDescent="0.25">
      <c r="A49" s="52" t="s">
        <v>1476</v>
      </c>
      <c r="C49" s="41" t="str">
        <f>VLOOKUP(Structures_in_use[[#This Row],[Structure]],[1]!Categories[#All],2,FALSE)</f>
        <v>Organ</v>
      </c>
      <c r="D49" s="15" t="str">
        <f>VLOOKUP('Structures in use'!$A49,[1]!Dictionary[#All],3,FALSE)</f>
        <v>Right parotid gland</v>
      </c>
      <c r="E49" s="15" t="str">
        <f>VLOOKUP(Structures_in_use[[#This Row],[Structure]],[1]!VolumeType[#All],3,FALSE)</f>
        <v>Organ</v>
      </c>
      <c r="F49" s="15" t="str">
        <f>VLOOKUP('Structures in use'!$A49,[1]!Colors[#All],3,FALSE)</f>
        <v>0 Parotid R</v>
      </c>
      <c r="G49" s="15" t="e">
        <f>VLOOKUP('Structures in use'!$A49,[1]!Table3[#All],2,FALSE)</f>
        <v>#N/A</v>
      </c>
    </row>
    <row r="50" spans="1:9" x14ac:dyDescent="0.25">
      <c r="A50" s="29" t="s">
        <v>1470</v>
      </c>
      <c r="C50" s="41" t="str">
        <f>VLOOKUP(Structures_in_use[[#This Row],[Structure]],[1]!Categories[#All],2,FALSE)</f>
        <v>Organ</v>
      </c>
      <c r="D50" s="15" t="str">
        <f>VLOOKUP('Structures in use'!$A50,[1]!Dictionary[#All],3,FALSE)</f>
        <v>Spinal cord</v>
      </c>
      <c r="E50" s="15" t="str">
        <f>VLOOKUP(Structures_in_use[[#This Row],[Structure]],[1]!VolumeType[#All],3,FALSE)</f>
        <v>Organ</v>
      </c>
      <c r="F50" s="15" t="str">
        <f>VLOOKUP('Structures in use'!$A50,[1]!Colors[#All],3,FALSE)</f>
        <v>0 Spinal Canal</v>
      </c>
      <c r="G50" s="15">
        <f>VLOOKUP('Structures in use'!$A50,[1]!Table3[#All],2,FALSE)</f>
        <v>20</v>
      </c>
    </row>
    <row r="51" spans="1:9" x14ac:dyDescent="0.25">
      <c r="A51" s="49" t="s">
        <v>1492</v>
      </c>
      <c r="C51" s="41" t="str">
        <f>VLOOKUP(Structures_in_use[[#This Row],[Structure]],[1]!Categories[#All],2,FALSE)</f>
        <v>Organ</v>
      </c>
      <c r="D51" s="15" t="str">
        <f>VLOOKUP('Structures in use'!$A51,[1]!Dictionary[#All],3,FALSE)</f>
        <v>Left submandibular gland</v>
      </c>
      <c r="E51" s="15" t="str">
        <f>VLOOKUP(Structures_in_use[[#This Row],[Structure]],[1]!VolumeType[#All],3,FALSE)</f>
        <v>Organ</v>
      </c>
      <c r="F51" s="15" t="str">
        <f>VLOOKUP('Structures in use'!$A51,[1]!Colors[#All],3,FALSE)</f>
        <v>0Submandibular L</v>
      </c>
      <c r="G51" s="15" t="e">
        <f>VLOOKUP('Structures in use'!$A51,[1]!Table3[#All],2,FALSE)</f>
        <v>#N/A</v>
      </c>
    </row>
    <row r="52" spans="1:9" x14ac:dyDescent="0.25">
      <c r="A52" s="26" t="s">
        <v>1473</v>
      </c>
      <c r="C52" s="41" t="str">
        <f>VLOOKUP(Structures_in_use[[#This Row],[Structure]],[1]!Categories[#All],2,FALSE)</f>
        <v>Organ</v>
      </c>
      <c r="D52" s="15" t="str">
        <f>VLOOKUP('Structures in use'!$A52,[1]!Dictionary[#All],3,FALSE)</f>
        <v>Right submandibular gland</v>
      </c>
      <c r="E52" s="15" t="str">
        <f>VLOOKUP(Structures_in_use[[#This Row],[Structure]],[1]!VolumeType[#All],3,FALSE)</f>
        <v>Organ</v>
      </c>
      <c r="F52" s="15" t="str">
        <f>VLOOKUP('Structures in use'!$A52,[1]!Colors[#All],3,FALSE)</f>
        <v>0Submandibular R</v>
      </c>
      <c r="G52" s="15" t="e">
        <f>VLOOKUP('Structures in use'!$A52,[1]!Table3[#All],2,FALSE)</f>
        <v>#N/A</v>
      </c>
    </row>
    <row r="53" spans="1:9" x14ac:dyDescent="0.25">
      <c r="A53" s="50" t="s">
        <v>1372</v>
      </c>
      <c r="C53" s="41" t="str">
        <f>VLOOKUP(Structures_in_use[[#This Row],[Structure]],[1]!Categories[#All],2,FALSE)</f>
        <v>PTV</v>
      </c>
      <c r="D53" s="15" t="str">
        <f>VLOOKUP('Structures in use'!$A53,[1]!Dictionary[#All],3,FALSE)</f>
        <v>PTV High Risk</v>
      </c>
      <c r="E53" s="15" t="str">
        <f>VLOOKUP(Structures_in_use[[#This Row],[Structure]],[1]!VolumeType[#All],3,FALSE)</f>
        <v>PTV</v>
      </c>
      <c r="F53" s="15" t="str">
        <f>VLOOKUP('Structures in use'!$A53,[1]!Colors[#All],3,FALSE)</f>
        <v>0 PTV</v>
      </c>
      <c r="G53" s="15" t="e">
        <f>VLOOKUP('Structures in use'!$A53,[1]!Table3[#All],2,FALSE)</f>
        <v>#N/A</v>
      </c>
    </row>
    <row r="54" spans="1:9" x14ac:dyDescent="0.25">
      <c r="A54" s="23" t="s">
        <v>1370</v>
      </c>
      <c r="C54" s="41" t="str">
        <f>VLOOKUP(Structures_in_use[[#This Row],[Structure]],[1]!Categories[#All],2,FALSE)</f>
        <v>PTV</v>
      </c>
      <c r="D54" s="15" t="str">
        <f>VLOOKUP('Structures in use'!$A54,[1]!Dictionary[#All],3,FALSE)</f>
        <v>PTV Intermediate Risk</v>
      </c>
      <c r="E54" s="15" t="str">
        <f>VLOOKUP(Structures_in_use[[#This Row],[Structure]],[1]!VolumeType[#All],3,FALSE)</f>
        <v>PTV</v>
      </c>
      <c r="F54" s="15" t="str">
        <f>VLOOKUP('Structures in use'!$A54,[1]!Colors[#All],3,FALSE)</f>
        <v>0 PTV int</v>
      </c>
      <c r="G54" s="15" t="e">
        <f>VLOOKUP('Structures in use'!$A54,[1]!Table3[#All],2,FALSE)</f>
        <v>#N/A</v>
      </c>
    </row>
    <row r="55" spans="1:9" x14ac:dyDescent="0.25">
      <c r="A55" s="50" t="s">
        <v>1451</v>
      </c>
      <c r="C55" s="41" t="str">
        <f>VLOOKUP(Structures_in_use[[#This Row],[Structure]],[1]!Categories[#All],2,FALSE)</f>
        <v>PTV</v>
      </c>
      <c r="D55" s="15" t="str">
        <f>VLOOKUP('Structures in use'!$A55,[1]!Dictionary[#All],3,FALSE)</f>
        <v>PTV Intermediate Risk</v>
      </c>
      <c r="E55" s="15" t="str">
        <f>VLOOKUP(Structures_in_use[[#This Row],[Structure]],[1]!VolumeType[#All],3,FALSE)</f>
        <v>PTV</v>
      </c>
      <c r="F55" s="15" t="e">
        <f>VLOOKUP('Structures in use'!$A55,[1]!Colors[#All],3,FALSE)</f>
        <v>#N/A</v>
      </c>
      <c r="G55" s="15" t="e">
        <f>VLOOKUP('Structures in use'!$A55,[1]!Table3[#All],2,FALSE)</f>
        <v>#N/A</v>
      </c>
    </row>
    <row r="56" spans="1:9" x14ac:dyDescent="0.25">
      <c r="A56" s="23" t="s">
        <v>1448</v>
      </c>
      <c r="C56" s="41" t="str">
        <f>VLOOKUP(Structures_in_use[[#This Row],[Structure]],[1]!Categories[#All],2,FALSE)</f>
        <v>PTV</v>
      </c>
      <c r="D56" s="15" t="str">
        <f>VLOOKUP('Structures in use'!$A56,[1]!Dictionary[#All],3,FALSE)</f>
        <v>PTV Intermediate Risk</v>
      </c>
      <c r="E56" s="15" t="str">
        <f>VLOOKUP(Structures_in_use[[#This Row],[Structure]],[1]!VolumeType[#All],3,FALSE)</f>
        <v>PTV</v>
      </c>
      <c r="F56" s="15" t="e">
        <f>VLOOKUP('Structures in use'!$A56,[1]!Colors[#All],3,FALSE)</f>
        <v>#N/A</v>
      </c>
      <c r="G56" s="15" t="e">
        <f>VLOOKUP('Structures in use'!$A56,[1]!Table3[#All],2,FALSE)</f>
        <v>#N/A</v>
      </c>
    </row>
    <row r="57" spans="1:9" x14ac:dyDescent="0.25">
      <c r="A57" s="51" t="s">
        <v>1368</v>
      </c>
      <c r="C57" s="41" t="str">
        <f>VLOOKUP(Structures_in_use[[#This Row],[Structure]],[1]!Categories[#All],2,FALSE)</f>
        <v>PTV</v>
      </c>
      <c r="D57" s="15" t="str">
        <f>VLOOKUP('Structures in use'!$A57,[1]!Dictionary[#All],3,FALSE)</f>
        <v>PTV Intermediate Risk</v>
      </c>
      <c r="E57" s="15" t="str">
        <f>VLOOKUP(Structures_in_use[[#This Row],[Structure]],[1]!VolumeType[#All],3,FALSE)</f>
        <v>PTV</v>
      </c>
      <c r="F57" s="15" t="str">
        <f>VLOOKUP('Structures in use'!$A57,[1]!Colors[#All],3,FALSE)</f>
        <v>0 PTV int a</v>
      </c>
      <c r="G57" s="15" t="e">
        <f>VLOOKUP('Structures in use'!$A57,[1]!Table3[#All],2,FALSE)</f>
        <v>#N/A</v>
      </c>
    </row>
    <row r="58" spans="1:9" x14ac:dyDescent="0.25">
      <c r="A58" s="14" t="s">
        <v>1366</v>
      </c>
      <c r="C58" s="41" t="str">
        <f>VLOOKUP(Structures_in_use[[#This Row],[Structure]],[1]!Categories[#All],2,FALSE)</f>
        <v>PTV</v>
      </c>
      <c r="D58" s="15" t="str">
        <f>VLOOKUP('Structures in use'!$A58,[1]!Dictionary[#All],3,FALSE)</f>
        <v>PTV Intermediate Risk</v>
      </c>
      <c r="E58" s="15" t="str">
        <f>VLOOKUP(Structures_in_use[[#This Row],[Structure]],[1]!VolumeType[#All],3,FALSE)</f>
        <v>PTV</v>
      </c>
      <c r="F58" s="15" t="str">
        <f>VLOOKUP('Structures in use'!$A58,[1]!Colors[#All],3,FALSE)</f>
        <v>0 PTV int b</v>
      </c>
      <c r="G58" s="15" t="e">
        <f>VLOOKUP('Structures in use'!$A58,[1]!Table3[#All],2,FALSE)</f>
        <v>#N/A</v>
      </c>
    </row>
    <row r="59" spans="1:9" x14ac:dyDescent="0.25">
      <c r="A59" s="50" t="s">
        <v>1364</v>
      </c>
      <c r="C59" s="41" t="str">
        <f>VLOOKUP(Structures_in_use[[#This Row],[Structure]],[1]!Categories[#All],2,FALSE)</f>
        <v>PTV</v>
      </c>
      <c r="D59" s="15" t="str">
        <f>VLOOKUP('Structures in use'!$A59,[1]!Dictionary[#All],3,FALSE)</f>
        <v>PTV Low Risk</v>
      </c>
      <c r="E59" s="15" t="str">
        <f>VLOOKUP(Structures_in_use[[#This Row],[Structure]],[1]!VolumeType[#All],3,FALSE)</f>
        <v>PTV</v>
      </c>
      <c r="F59" s="15" t="str">
        <f>VLOOKUP('Structures in use'!$A59,[1]!Colors[#All],3,FALSE)</f>
        <v>0 PTV low L</v>
      </c>
      <c r="G59" s="15" t="e">
        <f>VLOOKUP('Structures in use'!$A59,[1]!Table3[#All],2,FALSE)</f>
        <v>#N/A</v>
      </c>
    </row>
    <row r="60" spans="1:9" x14ac:dyDescent="0.25">
      <c r="A60" s="23" t="s">
        <v>1362</v>
      </c>
      <c r="C60" s="41" t="str">
        <f>VLOOKUP(Structures_in_use[[#This Row],[Structure]],[1]!Categories[#All],2,FALSE)</f>
        <v>PTV</v>
      </c>
      <c r="D60" s="15" t="str">
        <f>VLOOKUP('Structures in use'!$A60,[1]!Dictionary[#All],3,FALSE)</f>
        <v>PTV Low Risk</v>
      </c>
      <c r="E60" s="15" t="str">
        <f>VLOOKUP(Structures_in_use[[#This Row],[Structure]],[1]!VolumeType[#All],3,FALSE)</f>
        <v>PTV</v>
      </c>
      <c r="F60" s="15" t="str">
        <f>VLOOKUP('Structures in use'!$A60,[1]!Colors[#All],3,FALSE)</f>
        <v>0 PTV low L a</v>
      </c>
      <c r="G60" s="15" t="e">
        <f>VLOOKUP('Structures in use'!$A60,[1]!Table3[#All],2,FALSE)</f>
        <v>#N/A</v>
      </c>
    </row>
    <row r="61" spans="1:9" x14ac:dyDescent="0.25">
      <c r="A61" s="50" t="s">
        <v>1360</v>
      </c>
      <c r="C61" s="41" t="str">
        <f>VLOOKUP(Structures_in_use[[#This Row],[Structure]],[1]!Categories[#All],2,FALSE)</f>
        <v>PTV</v>
      </c>
      <c r="D61" s="15" t="str">
        <f>VLOOKUP('Structures in use'!$A61,[1]!Dictionary[#All],3,FALSE)</f>
        <v>PTV Low Risk</v>
      </c>
      <c r="E61" s="15" t="str">
        <f>VLOOKUP(Structures_in_use[[#This Row],[Structure]],[1]!VolumeType[#All],3,FALSE)</f>
        <v>PTV</v>
      </c>
      <c r="F61" s="15" t="str">
        <f>VLOOKUP('Structures in use'!$A61,[1]!Colors[#All],3,FALSE)</f>
        <v>0 PTV low L b</v>
      </c>
      <c r="G61" s="15" t="e">
        <f>VLOOKUP('Structures in use'!$A61,[1]!Table3[#All],2,FALSE)</f>
        <v>#N/A</v>
      </c>
    </row>
    <row r="62" spans="1:9" x14ac:dyDescent="0.25">
      <c r="A62" s="23" t="s">
        <v>1358</v>
      </c>
      <c r="C62" s="41" t="str">
        <f>VLOOKUP(Structures_in_use[[#This Row],[Structure]],[1]!Categories[#All],2,FALSE)</f>
        <v>PTV</v>
      </c>
      <c r="D62" s="15" t="str">
        <f>VLOOKUP('Structures in use'!$A62,[1]!Dictionary[#All],3,FALSE)</f>
        <v>PTV Low Risk</v>
      </c>
      <c r="E62" s="15" t="str">
        <f>VLOOKUP(Structures_in_use[[#This Row],[Structure]],[1]!VolumeType[#All],3,FALSE)</f>
        <v>PTV</v>
      </c>
      <c r="F62" s="15" t="str">
        <f>VLOOKUP('Structures in use'!$A62,[1]!Colors[#All],3,FALSE)</f>
        <v>0 PTV low L c</v>
      </c>
      <c r="G62" s="15" t="e">
        <f>VLOOKUP('Structures in use'!$A62,[1]!Table3[#All],2,FALSE)</f>
        <v>#N/A</v>
      </c>
    </row>
    <row r="63" spans="1:9" x14ac:dyDescent="0.25">
      <c r="A63" s="50" t="s">
        <v>1356</v>
      </c>
      <c r="C63" s="41" t="str">
        <f>VLOOKUP(Structures_in_use[[#This Row],[Structure]],[1]!Categories[#All],2,FALSE)</f>
        <v>PTV</v>
      </c>
      <c r="D63" s="15" t="str">
        <f>VLOOKUP('Structures in use'!$A63,[1]!Dictionary[#All],3,FALSE)</f>
        <v>PTV Low Risk</v>
      </c>
      <c r="E63" s="15" t="str">
        <f>VLOOKUP(Structures_in_use[[#This Row],[Structure]],[1]!VolumeType[#All],3,FALSE)</f>
        <v>PTV</v>
      </c>
      <c r="F63" s="15" t="str">
        <f>VLOOKUP('Structures in use'!$A63,[1]!Colors[#All],3,FALSE)</f>
        <v>0 PTV low R</v>
      </c>
      <c r="G63" s="15" t="e">
        <f>VLOOKUP('Structures in use'!$A63,[1]!Table3[#All],2,FALSE)</f>
        <v>#N/A</v>
      </c>
    </row>
    <row r="64" spans="1:9" x14ac:dyDescent="0.25">
      <c r="A64" s="23" t="s">
        <v>1354</v>
      </c>
      <c r="C64" s="41" t="str">
        <f>VLOOKUP(Structures_in_use[[#This Row],[Structure]],[1]!Categories[#All],2,FALSE)</f>
        <v>PTV</v>
      </c>
      <c r="D64" s="15" t="str">
        <f>VLOOKUP('Structures in use'!$A64,[1]!Dictionary[#All],3,FALSE)</f>
        <v>PTV Low Risk</v>
      </c>
      <c r="E64" s="15" t="str">
        <f>VLOOKUP(Structures_in_use[[#This Row],[Structure]],[1]!VolumeType[#All],3,FALSE)</f>
        <v>PTV</v>
      </c>
      <c r="F64" s="15" t="str">
        <f>VLOOKUP('Structures in use'!$A64,[1]!Colors[#All],3,FALSE)</f>
        <v>0 PTV low R a</v>
      </c>
      <c r="G64" s="15" t="e">
        <f>VLOOKUP('Structures in use'!$A64,[1]!Table3[#All],2,FALSE)</f>
        <v>#N/A</v>
      </c>
      <c r="H64" s="12"/>
      <c r="I64" s="12"/>
    </row>
    <row r="65" spans="1:9" s="12" customFormat="1" x14ac:dyDescent="0.25">
      <c r="A65" s="50" t="s">
        <v>1352</v>
      </c>
      <c r="C65" s="41" t="str">
        <f>VLOOKUP(Structures_in_use[[#This Row],[Structure]],[1]!Categories[#All],2,FALSE)</f>
        <v>PTV</v>
      </c>
      <c r="D65" s="15" t="str">
        <f>VLOOKUP('Structures in use'!$A65,[1]!Dictionary[#All],3,FALSE)</f>
        <v>PTV Low Risk</v>
      </c>
      <c r="E65" s="15" t="str">
        <f>VLOOKUP(Structures_in_use[[#This Row],[Structure]],[1]!VolumeType[#All],3,FALSE)</f>
        <v>PTV</v>
      </c>
      <c r="F65" s="15" t="str">
        <f>VLOOKUP('Structures in use'!$A65,[1]!Colors[#All],3,FALSE)</f>
        <v>0 PTV low R b</v>
      </c>
      <c r="G65" s="15" t="e">
        <f>VLOOKUP('Structures in use'!$A65,[1]!Table3[#All],2,FALSE)</f>
        <v>#N/A</v>
      </c>
    </row>
    <row r="66" spans="1:9" s="12" customFormat="1" x14ac:dyDescent="0.25">
      <c r="A66" s="23" t="s">
        <v>1350</v>
      </c>
      <c r="C66" s="41" t="str">
        <f>VLOOKUP(Structures_in_use[[#This Row],[Structure]],[1]!Categories[#All],2,FALSE)</f>
        <v>PTV</v>
      </c>
      <c r="D66" s="15" t="str">
        <f>VLOOKUP('Structures in use'!$A66,[1]!Dictionary[#All],3,FALSE)</f>
        <v>PTV Low Risk</v>
      </c>
      <c r="E66" s="15" t="str">
        <f>VLOOKUP(Structures_in_use[[#This Row],[Structure]],[1]!VolumeType[#All],3,FALSE)</f>
        <v>PTV</v>
      </c>
      <c r="F66" s="15" t="str">
        <f>VLOOKUP('Structures in use'!$A66,[1]!Colors[#All],3,FALSE)</f>
        <v>0 PTV low R c</v>
      </c>
      <c r="G66" s="15" t="e">
        <f>VLOOKUP('Structures in use'!$A66,[1]!Table3[#All],2,FALSE)</f>
        <v>#N/A</v>
      </c>
    </row>
    <row r="67" spans="1:9" s="12" customFormat="1" x14ac:dyDescent="0.25">
      <c r="A67" s="49" t="s">
        <v>1529</v>
      </c>
      <c r="C67" s="41" t="str">
        <f>VLOOKUP(Structures_in_use[[#This Row],[Structure]],[1]!Categories[#All],2,FALSE)</f>
        <v>Special</v>
      </c>
      <c r="D67" s="15" t="str">
        <f>VLOOKUP('Structures in use'!$A67,[1]!Dictionary[#All],3,FALSE)</f>
        <v>Body</v>
      </c>
      <c r="E67" s="15" t="str">
        <f>VLOOKUP(Structures_in_use[[#This Row],[Structure]],[1]!VolumeType[#All],3,FALSE)</f>
        <v>BODY</v>
      </c>
      <c r="F67" s="15" t="str">
        <f>VLOOKUP('Structures in use'!$A67,[1]!Colors[#All],3,FALSE)</f>
        <v>0 Body</v>
      </c>
      <c r="G67" s="15">
        <f>VLOOKUP('Structures in use'!$A67,[1]!Table3[#All],2,FALSE)</f>
        <v>-350</v>
      </c>
    </row>
    <row r="68" spans="1:9" s="12" customFormat="1" x14ac:dyDescent="0.25">
      <c r="A68" s="23" t="s">
        <v>1531</v>
      </c>
      <c r="C68" s="41" t="str">
        <f>VLOOKUP(Structures_in_use[[#This Row],[Structure]],[1]!Categories[#All],2,FALSE)</f>
        <v>Special</v>
      </c>
      <c r="D68" s="15" t="str">
        <f>VLOOKUP('Structures in use'!$A68,[1]!Dictionary[#All],3,FALSE)</f>
        <v>Treated Volume</v>
      </c>
      <c r="E68" s="15" t="str">
        <f>VLOOKUP(Structures_in_use[[#This Row],[Structure]],[1]!VolumeType[#All],3,FALSE)</f>
        <v>Treated Volume</v>
      </c>
      <c r="F68" s="15" t="str">
        <f>VLOOKUP('Structures in use'!$A68,[1]!Colors[#All],3,FALSE)</f>
        <v>0 DPV</v>
      </c>
      <c r="G68" s="15" t="e">
        <f>VLOOKUP('Structures in use'!$A68,[1]!Table3[#All],2,FALSE)</f>
        <v>#N/A</v>
      </c>
    </row>
    <row r="69" spans="1:9" s="12" customFormat="1" x14ac:dyDescent="0.25">
      <c r="A69" s="32" t="s">
        <v>1706</v>
      </c>
      <c r="C69" s="41" t="str">
        <f>VLOOKUP(Structures_in_use[[#This Row],[Structure]],[1]!Categories[#All],2,FALSE)</f>
        <v>CTV</v>
      </c>
      <c r="D69" s="15" t="str">
        <f>VLOOKUP('Structures in use'!$A69,[1]!Dictionary[#All],3,FALSE)</f>
        <v>CTV High Risk</v>
      </c>
      <c r="E69" s="15" t="str">
        <f>VLOOKUP(Structures_in_use[[#This Row],[Structure]],[1]!VolumeType[#All],3,FALSE)</f>
        <v>CTV</v>
      </c>
      <c r="F69" s="15" t="e">
        <f>VLOOKUP('Structures in use'!$A69,[1]!Colors[#All],3,FALSE)</f>
        <v>#N/A</v>
      </c>
      <c r="G69" s="15" t="e">
        <f>VLOOKUP('Structures in use'!$A69,[1]!Table3[#All],2,FALSE)</f>
        <v>#N/A</v>
      </c>
    </row>
    <row r="70" spans="1:9" s="12" customFormat="1" x14ac:dyDescent="0.25">
      <c r="A70" s="48" t="s">
        <v>1705</v>
      </c>
      <c r="C70" s="41" t="str">
        <f>VLOOKUP(Structures_in_use[[#This Row],[Structure]],[1]!Categories[#All],2,FALSE)</f>
        <v>CTV</v>
      </c>
      <c r="D70" s="15" t="str">
        <f>VLOOKUP('Structures in use'!$A70,[1]!Dictionary[#All],3,FALSE)</f>
        <v>CTV Intermediate Risk</v>
      </c>
      <c r="E70" s="15" t="str">
        <f>VLOOKUP(Structures_in_use[[#This Row],[Structure]],[1]!VolumeType[#All],3,FALSE)</f>
        <v>CTV</v>
      </c>
      <c r="F70" s="15" t="e">
        <f>VLOOKUP('Structures in use'!$A70,[1]!Colors[#All],3,FALSE)</f>
        <v>#N/A</v>
      </c>
      <c r="G70" s="15" t="e">
        <f>VLOOKUP('Structures in use'!$A70,[1]!Table3[#All],2,FALSE)</f>
        <v>#N/A</v>
      </c>
    </row>
    <row r="71" spans="1:9" s="12" customFormat="1" x14ac:dyDescent="0.25">
      <c r="A71" s="32" t="s">
        <v>1704</v>
      </c>
      <c r="C71" s="41" t="str">
        <f>VLOOKUP(Structures_in_use[[#This Row],[Structure]],[1]!Categories[#All],2,FALSE)</f>
        <v>CTV</v>
      </c>
      <c r="D71" s="15" t="str">
        <f>VLOOKUP('Structures in use'!$A71,[1]!Dictionary[#All],3,FALSE)</f>
        <v>ITV</v>
      </c>
      <c r="E71" s="15" t="str">
        <f>VLOOKUP(Structures_in_use[[#This Row],[Structure]],[1]!VolumeType[#All],3,FALSE)</f>
        <v>CTV</v>
      </c>
      <c r="F71" s="15" t="e">
        <f>VLOOKUP('Structures in use'!$A71,[1]!Colors[#All],3,FALSE)</f>
        <v>#N/A</v>
      </c>
      <c r="G71" s="15" t="e">
        <f>VLOOKUP('Structures in use'!$A71,[1]!Table3[#All],2,FALSE)</f>
        <v>#N/A</v>
      </c>
    </row>
    <row r="72" spans="1:9" s="12" customFormat="1" x14ac:dyDescent="0.25">
      <c r="A72" s="32" t="s">
        <v>1703</v>
      </c>
      <c r="C72" s="41" t="str">
        <f>VLOOKUP(Structures_in_use[[#This Row],[Structure]],[1]!Categories[#All],2,FALSE)</f>
        <v>CTV</v>
      </c>
      <c r="D72" s="15" t="str">
        <f>VLOOKUP('Structures in use'!$A72,[1]!Dictionary[#All],3,FALSE)</f>
        <v>Lateral aortic lymphatic chain</v>
      </c>
      <c r="E72" s="15" t="str">
        <f>VLOOKUP(Structures_in_use[[#This Row],[Structure]],[1]!VolumeType[#All],3,FALSE)</f>
        <v>Nodes</v>
      </c>
      <c r="F72" s="15" t="e">
        <f>VLOOKUP('Structures in use'!$A72,[1]!Colors[#All],3,FALSE)</f>
        <v>#N/A</v>
      </c>
      <c r="G72" s="15" t="e">
        <f>VLOOKUP('Structures in use'!$A72,[1]!Table3[#All],2,FALSE)</f>
        <v>#N/A</v>
      </c>
    </row>
    <row r="73" spans="1:9" s="12" customFormat="1" x14ac:dyDescent="0.25">
      <c r="A73" s="32" t="s">
        <v>1702</v>
      </c>
      <c r="C73" s="41" t="str">
        <f>VLOOKUP(Structures_in_use[[#This Row],[Structure]],[1]!Categories[#All],2,FALSE)</f>
        <v>CTV</v>
      </c>
      <c r="D73" s="15" t="str">
        <f>VLOOKUP('Structures in use'!$A73,[1]!Dictionary[#All],3,FALSE)</f>
        <v>Left internal iliac lymphatic chain</v>
      </c>
      <c r="E73" s="15" t="str">
        <f>VLOOKUP(Structures_in_use[[#This Row],[Structure]],[1]!VolumeType[#All],3,FALSE)</f>
        <v>Nodes</v>
      </c>
      <c r="F73" s="15" t="e">
        <f>VLOOKUP('Structures in use'!$A73,[1]!Colors[#All],3,FALSE)</f>
        <v>#N/A</v>
      </c>
      <c r="G73" s="15" t="e">
        <f>VLOOKUP('Structures in use'!$A73,[1]!Table3[#All],2,FALSE)</f>
        <v>#N/A</v>
      </c>
    </row>
    <row r="74" spans="1:9" s="12" customFormat="1" x14ac:dyDescent="0.25">
      <c r="A74" s="32" t="s">
        <v>1701</v>
      </c>
      <c r="C74" s="41" t="str">
        <f>VLOOKUP(Structures_in_use[[#This Row],[Structure]],[1]!Categories[#All],2,FALSE)</f>
        <v>CTV</v>
      </c>
      <c r="D74" s="15" t="str">
        <f>VLOOKUP('Structures in use'!$A74,[1]!Dictionary[#All],3,FALSE)</f>
        <v>Right internal iliac lymphatic chain</v>
      </c>
      <c r="E74" s="15" t="str">
        <f>VLOOKUP(Structures_in_use[[#This Row],[Structure]],[1]!VolumeType[#All],3,FALSE)</f>
        <v>Nodes</v>
      </c>
      <c r="F74" s="15" t="e">
        <f>VLOOKUP('Structures in use'!$A74,[1]!Colors[#All],3,FALSE)</f>
        <v>#N/A</v>
      </c>
      <c r="G74" s="15" t="e">
        <f>VLOOKUP('Structures in use'!$A74,[1]!Table3[#All],2,FALSE)</f>
        <v>#N/A</v>
      </c>
    </row>
    <row r="75" spans="1:9" s="12" customFormat="1" x14ac:dyDescent="0.25">
      <c r="A75" s="32" t="s">
        <v>1421</v>
      </c>
      <c r="C75" s="41" t="str">
        <f>VLOOKUP(Structures_in_use[[#This Row],[Structure]],[1]!Categories[#All],2,FALSE)</f>
        <v>GTV</v>
      </c>
      <c r="D75" s="15" t="str">
        <f>VLOOKUP('Structures in use'!$A75,[1]!Dictionary[#All],3,FALSE)</f>
        <v>GTV Primary</v>
      </c>
      <c r="E75" s="15" t="str">
        <f>VLOOKUP(Structures_in_use[[#This Row],[Structure]],[1]!VolumeType[#All],3,FALSE)</f>
        <v>GTV</v>
      </c>
      <c r="F75" s="15" t="e">
        <f>VLOOKUP('Structures in use'!$A75,[1]!Colors[#All],3,FALSE)</f>
        <v>#N/A</v>
      </c>
      <c r="G75" s="15" t="e">
        <f>VLOOKUP('Structures in use'!$A75,[1]!Table3[#All],2,FALSE)</f>
        <v>#N/A</v>
      </c>
    </row>
    <row r="76" spans="1:9" s="12" customFormat="1" x14ac:dyDescent="0.25">
      <c r="A76" s="32" t="s">
        <v>1700</v>
      </c>
      <c r="C76" s="41" t="str">
        <f>VLOOKUP(Structures_in_use[[#This Row],[Structure]],[1]!Categories[#All],2,FALSE)</f>
        <v>GTV</v>
      </c>
      <c r="D76" s="15" t="str">
        <f>VLOOKUP('Structures in use'!$A76,[1]!Dictionary[#All],3,FALSE)</f>
        <v>Tracking Motion Volume</v>
      </c>
      <c r="E76" s="15" t="str">
        <f>VLOOKUP(Structures_in_use[[#This Row],[Structure]],[1]!VolumeType[#All],3,FALSE)</f>
        <v>GTV</v>
      </c>
      <c r="F76" s="15" t="e">
        <f>VLOOKUP('Structures in use'!$A76,[1]!Colors[#All],3,FALSE)</f>
        <v>#N/A</v>
      </c>
      <c r="G76" s="15" t="e">
        <f>VLOOKUP('Structures in use'!$A76,[1]!Table3[#All],2,FALSE)</f>
        <v>#N/A</v>
      </c>
      <c r="H76"/>
      <c r="I76"/>
    </row>
    <row r="77" spans="1:9" x14ac:dyDescent="0.25">
      <c r="A77" s="32" t="s">
        <v>1699</v>
      </c>
      <c r="C77" s="41" t="str">
        <f>VLOOKUP(Structures_in_use[[#This Row],[Structure]],[1]!Categories[#All],2,FALSE)</f>
        <v>PTV</v>
      </c>
      <c r="D77" s="15" t="str">
        <f>VLOOKUP('Structures in use'!$A77,[1]!Dictionary[#All],3,FALSE)</f>
        <v>PTV High Risk</v>
      </c>
      <c r="E77" s="15" t="str">
        <f>VLOOKUP(Structures_in_use[[#This Row],[Structure]],[1]!VolumeType[#All],3,FALSE)</f>
        <v>PTV</v>
      </c>
      <c r="F77" s="15" t="e">
        <f>VLOOKUP('Structures in use'!$A77,[1]!Colors[#All],3,FALSE)</f>
        <v>#N/A</v>
      </c>
      <c r="G77" s="15" t="e">
        <f>VLOOKUP('Structures in use'!$A77,[1]!Table3[#All],2,FALSE)</f>
        <v>#N/A</v>
      </c>
    </row>
    <row r="78" spans="1:9" x14ac:dyDescent="0.25">
      <c r="A78" s="32" t="s">
        <v>1698</v>
      </c>
      <c r="C78" s="41" t="str">
        <f>VLOOKUP(Structures_in_use[[#This Row],[Structure]],[1]!Categories[#All],2,FALSE)</f>
        <v>PTV</v>
      </c>
      <c r="D78" s="15" t="str">
        <f>VLOOKUP('Structures in use'!$A78,[1]!Dictionary[#All],3,FALSE)</f>
        <v>PTV Intermediate Risk</v>
      </c>
      <c r="E78" s="15" t="str">
        <f>VLOOKUP(Structures_in_use[[#This Row],[Structure]],[1]!VolumeType[#All],3,FALSE)</f>
        <v>PTV</v>
      </c>
      <c r="F78" s="15" t="e">
        <f>VLOOKUP('Structures in use'!$A78,[1]!Colors[#All],3,FALSE)</f>
        <v>#N/A</v>
      </c>
      <c r="G78" s="15" t="e">
        <f>VLOOKUP('Structures in use'!$A78,[1]!Table3[#All],2,FALSE)</f>
        <v>#N/A</v>
      </c>
    </row>
    <row r="79" spans="1:9" x14ac:dyDescent="0.25">
      <c r="A79" s="32" t="s">
        <v>1697</v>
      </c>
      <c r="C79" s="41" t="str">
        <f>VLOOKUP(Structures_in_use[[#This Row],[Structure]],[1]!Categories[#All],2,FALSE)</f>
        <v>PTV</v>
      </c>
      <c r="D79" s="15" t="str">
        <f>VLOOKUP('Structures in use'!$A79,[1]!Dictionary[#All],3,FALSE)</f>
        <v>PTV Intermediate Risk</v>
      </c>
      <c r="E79" s="15" t="str">
        <f>VLOOKUP(Structures_in_use[[#This Row],[Structure]],[1]!VolumeType[#All],3,FALSE)</f>
        <v>PTV</v>
      </c>
      <c r="F79" s="15" t="e">
        <f>VLOOKUP('Structures in use'!$A79,[1]!Colors[#All],3,FALSE)</f>
        <v>#N/A</v>
      </c>
      <c r="G79" s="15" t="e">
        <f>VLOOKUP('Structures in use'!$A79,[1]!Table3[#All],2,FALSE)</f>
        <v>#N/A</v>
      </c>
    </row>
    <row r="80" spans="1:9" x14ac:dyDescent="0.25">
      <c r="A80" s="32" t="s">
        <v>1696</v>
      </c>
      <c r="C80" s="41" t="str">
        <f>VLOOKUP(Structures_in_use[[#This Row],[Structure]],[1]!Categories[#All],2,FALSE)</f>
        <v>PTV</v>
      </c>
      <c r="D80" s="15" t="str">
        <f>VLOOKUP('Structures in use'!$A80,[1]!Dictionary[#All],3,FALSE)</f>
        <v>PTV Intermediate Risk</v>
      </c>
      <c r="E80" s="15" t="str">
        <f>VLOOKUP(Structures_in_use[[#This Row],[Structure]],[1]!VolumeType[#All],3,FALSE)</f>
        <v>PTV</v>
      </c>
      <c r="F80" s="15" t="e">
        <f>VLOOKUP('Structures in use'!$A80,[1]!Colors[#All],3,FALSE)</f>
        <v>#N/A</v>
      </c>
      <c r="G80" s="15" t="e">
        <f>VLOOKUP('Structures in use'!$A80,[1]!Table3[#All],2,FALSE)</f>
        <v>#N/A</v>
      </c>
    </row>
    <row r="81" spans="1:7" x14ac:dyDescent="0.25">
      <c r="A81" s="32" t="s">
        <v>1695</v>
      </c>
      <c r="C81" s="41" t="str">
        <f>VLOOKUP(Structures_in_use[[#This Row],[Structure]],[1]!Categories[#All],2,FALSE)</f>
        <v>Control</v>
      </c>
      <c r="D81" s="15" t="str">
        <f>VLOOKUP('Structures in use'!$A81,[1]!Dictionary[#All],3,FALSE)</f>
        <v>Control Region</v>
      </c>
      <c r="E81" s="15" t="str">
        <f>VLOOKUP(Structures_in_use[[#This Row],[Structure]],[1]!VolumeType[#All],3,FALSE)</f>
        <v>Control</v>
      </c>
      <c r="F81" s="15" t="e">
        <f>VLOOKUP('Structures in use'!$A81,[1]!Colors[#All],3,FALSE)</f>
        <v>#N/A</v>
      </c>
      <c r="G81" s="15" t="e">
        <f>VLOOKUP('Structures in use'!$A81,[1]!Table3[#All],2,FALSE)</f>
        <v>#N/A</v>
      </c>
    </row>
    <row r="82" spans="1:7" x14ac:dyDescent="0.25">
      <c r="A82" s="32" t="s">
        <v>1694</v>
      </c>
      <c r="C82" s="41" t="str">
        <f>VLOOKUP(Structures_in_use[[#This Row],[Structure]],[1]!Categories[#All],2,FALSE)</f>
        <v>Control</v>
      </c>
      <c r="D82" s="15" t="str">
        <f>VLOOKUP('Structures in use'!$A82,[1]!Dictionary[#All],3,FALSE)</f>
        <v>Control Region</v>
      </c>
      <c r="E82" s="15" t="str">
        <f>VLOOKUP(Structures_in_use[[#This Row],[Structure]],[1]!VolumeType[#All],3,FALSE)</f>
        <v>Control</v>
      </c>
      <c r="F82" s="15" t="e">
        <f>VLOOKUP('Structures in use'!$A82,[1]!Colors[#All],3,FALSE)</f>
        <v>#N/A</v>
      </c>
      <c r="G82" s="15" t="e">
        <f>VLOOKUP('Structures in use'!$A82,[1]!Table3[#All],2,FALSE)</f>
        <v>#N/A</v>
      </c>
    </row>
    <row r="83" spans="1:7" x14ac:dyDescent="0.25">
      <c r="A83" s="32" t="s">
        <v>1640</v>
      </c>
      <c r="C83" s="41" t="str">
        <f>VLOOKUP(Structures_in_use[[#This Row],[Structure]],[1]!Categories[#All],2,FALSE)</f>
        <v>Organ</v>
      </c>
      <c r="D83" s="15" t="str">
        <f>VLOOKUP('Structures in use'!$A83,[1]!Dictionary[#All],3,FALSE)</f>
        <v>Urinary bladder</v>
      </c>
      <c r="E83" s="15" t="str">
        <f>VLOOKUP(Structures_in_use[[#This Row],[Structure]],[1]!VolumeType[#All],3,FALSE)</f>
        <v>Organ</v>
      </c>
      <c r="F83" s="15" t="e">
        <f>VLOOKUP('Structures in use'!$A83,[1]!Colors[#All],3,FALSE)</f>
        <v>#N/A</v>
      </c>
      <c r="G83" s="15">
        <f>VLOOKUP('Structures in use'!$A83,[1]!Table3[#All],2,FALSE)</f>
        <v>20</v>
      </c>
    </row>
    <row r="84" spans="1:7" x14ac:dyDescent="0.25">
      <c r="A84" s="32" t="s">
        <v>1693</v>
      </c>
      <c r="C84" s="41" t="str">
        <f>VLOOKUP(Structures_in_use[[#This Row],[Structure]],[1]!Categories[#All],2,FALSE)</f>
        <v>Special</v>
      </c>
      <c r="D84" s="15" t="str">
        <f>VLOOKUP('Structures in use'!$A84,[1]!Dictionary[#All],3,FALSE)</f>
        <v>Bolus</v>
      </c>
      <c r="E84" s="15" t="str">
        <f>VLOOKUP(Structures_in_use[[#This Row],[Structure]],[1]!VolumeType[#All],3,FALSE)</f>
        <v>Bolus</v>
      </c>
      <c r="F84" s="15" t="e">
        <f>VLOOKUP('Structures in use'!$A84,[1]!Colors[#All],3,FALSE)</f>
        <v>#N/A</v>
      </c>
      <c r="G84" s="15" t="e">
        <f>VLOOKUP('Structures in use'!$A84,[1]!Table3[#All],2,FALSE)</f>
        <v>#N/A</v>
      </c>
    </row>
    <row r="85" spans="1:7" x14ac:dyDescent="0.25">
      <c r="A85" s="32" t="s">
        <v>1692</v>
      </c>
      <c r="C85" s="41" t="str">
        <f>VLOOKUP(Structures_in_use[[#This Row],[Structure]],[1]!Categories[#All],2,FALSE)</f>
        <v>Organ</v>
      </c>
      <c r="D85" s="15" t="str">
        <f>VLOOKUP('Structures in use'!$A85,[1]!Dictionary[#All],3,FALSE)</f>
        <v>Bone marrow</v>
      </c>
      <c r="E85" s="15" t="str">
        <f>VLOOKUP(Structures_in_use[[#This Row],[Structure]],[1]!VolumeType[#All],3,FALSE)</f>
        <v>Organ</v>
      </c>
      <c r="F85" s="15" t="e">
        <f>VLOOKUP('Structures in use'!$A85,[1]!Colors[#All],3,FALSE)</f>
        <v>#N/A</v>
      </c>
      <c r="G85" s="15" t="e">
        <f>VLOOKUP('Structures in use'!$A85,[1]!Table3[#All],2,FALSE)</f>
        <v>#N/A</v>
      </c>
    </row>
    <row r="86" spans="1:7" x14ac:dyDescent="0.25">
      <c r="A86" s="32" t="s">
        <v>1691</v>
      </c>
      <c r="C86" s="41" t="str">
        <f>VLOOKUP(Structures_in_use[[#This Row],[Structure]],[1]!Categories[#All],2,FALSE)</f>
        <v>Organ</v>
      </c>
      <c r="D86" s="15" t="str">
        <f>VLOOKUP('Structures in use'!$A86,[1]!Dictionary[#All],3,FALSE)</f>
        <v>Intestine</v>
      </c>
      <c r="E86" s="15" t="str">
        <f>VLOOKUP(Structures_in_use[[#This Row],[Structure]],[1]!VolumeType[#All],3,FALSE)</f>
        <v>Organ</v>
      </c>
      <c r="F86" s="15" t="e">
        <f>VLOOKUP('Structures in use'!$A86,[1]!Colors[#All],3,FALSE)</f>
        <v>#N/A</v>
      </c>
      <c r="G86" s="15" t="e">
        <f>VLOOKUP('Structures in use'!$A86,[1]!Table3[#All],2,FALSE)</f>
        <v>#N/A</v>
      </c>
    </row>
    <row r="87" spans="1:7" x14ac:dyDescent="0.25">
      <c r="A87" s="32" t="s">
        <v>1690</v>
      </c>
      <c r="C87" s="41" t="str">
        <f>VLOOKUP(Structures_in_use[[#This Row],[Structure]],[1]!Categories[#All],2,FALSE)</f>
        <v>Organ</v>
      </c>
      <c r="D87" s="15" t="str">
        <f>VLOOKUP('Structures in use'!$A87,[1]!Dictionary[#All],3,FALSE)</f>
        <v>Sigmoid colon</v>
      </c>
      <c r="E87" s="15" t="str">
        <f>VLOOKUP(Structures_in_use[[#This Row],[Structure]],[1]!VolumeType[#All],3,FALSE)</f>
        <v>Organ</v>
      </c>
      <c r="F87" s="15" t="e">
        <f>VLOOKUP('Structures in use'!$A87,[1]!Colors[#All],3,FALSE)</f>
        <v>#N/A</v>
      </c>
      <c r="G87" s="15" t="e">
        <f>VLOOKUP('Structures in use'!$A87,[1]!Table3[#All],2,FALSE)</f>
        <v>#N/A</v>
      </c>
    </row>
    <row r="88" spans="1:7" x14ac:dyDescent="0.25">
      <c r="A88" s="32" t="s">
        <v>1689</v>
      </c>
      <c r="C88" s="41" t="str">
        <f>VLOOKUP(Structures_in_use[[#This Row],[Structure]],[1]!Categories[#All],2,FALSE)</f>
        <v>Organ</v>
      </c>
      <c r="D88" s="15" t="str">
        <f>VLOOKUP('Structures in use'!$A88,[1]!Dictionary[#All],3,FALSE)</f>
        <v>Small intestine</v>
      </c>
      <c r="E88" s="15" t="str">
        <f>VLOOKUP(Structures_in_use[[#This Row],[Structure]],[1]!VolumeType[#All],3,FALSE)</f>
        <v>Organ</v>
      </c>
      <c r="F88" s="15" t="e">
        <f>VLOOKUP('Structures in use'!$A88,[1]!Colors[#All],3,FALSE)</f>
        <v>#N/A</v>
      </c>
      <c r="G88" s="15" t="e">
        <f>VLOOKUP('Structures in use'!$A88,[1]!Table3[#All],2,FALSE)</f>
        <v>#N/A</v>
      </c>
    </row>
    <row r="89" spans="1:7" x14ac:dyDescent="0.25">
      <c r="A89" s="32" t="s">
        <v>1688</v>
      </c>
      <c r="C89" s="41" t="str">
        <f>VLOOKUP(Structures_in_use[[#This Row],[Structure]],[1]!Categories[#All],2,FALSE)</f>
        <v>Organ</v>
      </c>
      <c r="D89" s="15" t="str">
        <f>VLOOKUP('Structures in use'!$A89,[1]!Dictionary[#All],3,FALSE)</f>
        <v>Set of neural tree organs</v>
      </c>
      <c r="E89" s="15" t="str">
        <f>VLOOKUP(Structures_in_use[[#This Row],[Structure]],[1]!VolumeType[#All],3,FALSE)</f>
        <v>Organ</v>
      </c>
      <c r="F89" s="15" t="e">
        <f>VLOOKUP('Structures in use'!$A89,[1]!Colors[#All],3,FALSE)</f>
        <v>#N/A</v>
      </c>
      <c r="G89" s="15" t="e">
        <f>VLOOKUP('Structures in use'!$A89,[1]!Table3[#All],2,FALSE)</f>
        <v>#N/A</v>
      </c>
    </row>
    <row r="90" spans="1:7" x14ac:dyDescent="0.25">
      <c r="A90" s="32" t="s">
        <v>1687</v>
      </c>
      <c r="C90" s="41" t="str">
        <f>VLOOKUP(Structures_in_use[[#This Row],[Structure]],[1]!Categories[#All],2,FALSE)</f>
        <v>Control</v>
      </c>
      <c r="D90" s="15" t="str">
        <f>VLOOKUP('Structures in use'!$A90,[1]!Dictionary[#All],3,FALSE)</f>
        <v>PRV</v>
      </c>
      <c r="E90" s="15" t="str">
        <f>VLOOKUP(Structures_in_use[[#This Row],[Structure]],[1]!VolumeType[#All],3,FALSE)</f>
        <v>Avoidance</v>
      </c>
      <c r="F90" s="15" t="e">
        <f>VLOOKUP('Structures in use'!$A90,[1]!Colors[#All],3,FALSE)</f>
        <v>#N/A</v>
      </c>
      <c r="G90" s="15" t="e">
        <f>VLOOKUP('Structures in use'!$A90,[1]!Table3[#All],2,FALSE)</f>
        <v>#N/A</v>
      </c>
    </row>
    <row r="91" spans="1:7" x14ac:dyDescent="0.25">
      <c r="A91" s="32" t="s">
        <v>1686</v>
      </c>
      <c r="C91" s="41" t="str">
        <f>VLOOKUP(Structures_in_use[[#This Row],[Structure]],[1]!Categories[#All],2,FALSE)</f>
        <v>Organ</v>
      </c>
      <c r="D91" s="15" t="str">
        <f>VLOOKUP('Structures in use'!$A91,[1]!Dictionary[#All],3,FALSE)</f>
        <v>Head of femur</v>
      </c>
      <c r="E91" s="15" t="str">
        <f>VLOOKUP(Structures_in_use[[#This Row],[Structure]],[1]!VolumeType[#All],3,FALSE)</f>
        <v>Organ</v>
      </c>
      <c r="F91" s="15" t="e">
        <f>VLOOKUP('Structures in use'!$A91,[1]!Colors[#All],3,FALSE)</f>
        <v>#N/A</v>
      </c>
      <c r="G91" s="15">
        <f>VLOOKUP('Structures in use'!$A91,[1]!Table3[#All],2,FALSE)</f>
        <v>200</v>
      </c>
    </row>
    <row r="92" spans="1:7" x14ac:dyDescent="0.25">
      <c r="A92" s="32" t="s">
        <v>1685</v>
      </c>
      <c r="C92" s="41" t="str">
        <f>VLOOKUP(Structures_in_use[[#This Row],[Structure]],[1]!Categories[#All],2,FALSE)</f>
        <v>Organ</v>
      </c>
      <c r="D92" s="15" t="str">
        <f>VLOOKUP('Structures in use'!$A92,[1]!Dictionary[#All],3,FALSE)</f>
        <v>Head of left femur</v>
      </c>
      <c r="E92" s="15" t="str">
        <f>VLOOKUP(Structures_in_use[[#This Row],[Structure]],[1]!VolumeType[#All],3,FALSE)</f>
        <v>Organ</v>
      </c>
      <c r="F92" s="15" t="e">
        <f>VLOOKUP('Structures in use'!$A92,[1]!Colors[#All],3,FALSE)</f>
        <v>#N/A</v>
      </c>
      <c r="G92" s="15">
        <f>VLOOKUP('Structures in use'!$A92,[1]!Table3[#All],2,FALSE)</f>
        <v>200</v>
      </c>
    </row>
    <row r="93" spans="1:7" x14ac:dyDescent="0.25">
      <c r="A93" s="32" t="s">
        <v>1684</v>
      </c>
      <c r="C93" s="41" t="str">
        <f>VLOOKUP(Structures_in_use[[#This Row],[Structure]],[1]!Categories[#All],2,FALSE)</f>
        <v>Organ</v>
      </c>
      <c r="D93" s="15" t="str">
        <f>VLOOKUP('Structures in use'!$A93,[1]!Dictionary[#All],3,FALSE)</f>
        <v>Head of right femur</v>
      </c>
      <c r="E93" s="15" t="str">
        <f>VLOOKUP(Structures_in_use[[#This Row],[Structure]],[1]!VolumeType[#All],3,FALSE)</f>
        <v>Organ</v>
      </c>
      <c r="F93" s="15" t="e">
        <f>VLOOKUP('Structures in use'!$A93,[1]!Colors[#All],3,FALSE)</f>
        <v>#N/A</v>
      </c>
      <c r="G93" s="15">
        <f>VLOOKUP('Structures in use'!$A93,[1]!Table3[#All],2,FALSE)</f>
        <v>200</v>
      </c>
    </row>
    <row r="94" spans="1:7" x14ac:dyDescent="0.25">
      <c r="A94" s="32" t="s">
        <v>1683</v>
      </c>
      <c r="C94" s="41" t="str">
        <f>VLOOKUP(Structures_in_use[[#This Row],[Structure]],[1]!Categories[#All],2,FALSE)</f>
        <v>Organ</v>
      </c>
      <c r="D94" s="15" t="str">
        <f>VLOOKUP('Structures in use'!$A94,[1]!Dictionary[#All],3,FALSE)</f>
        <v>Neck of left femur</v>
      </c>
      <c r="E94" s="15" t="str">
        <f>VLOOKUP(Structures_in_use[[#This Row],[Structure]],[1]!VolumeType[#All],3,FALSE)</f>
        <v>Organ</v>
      </c>
      <c r="F94" s="15" t="e">
        <f>VLOOKUP('Structures in use'!$A94,[1]!Colors[#All],3,FALSE)</f>
        <v>#N/A</v>
      </c>
      <c r="G94" s="15">
        <f>VLOOKUP('Structures in use'!$A94,[1]!Table3[#All],2,FALSE)</f>
        <v>200</v>
      </c>
    </row>
    <row r="95" spans="1:7" x14ac:dyDescent="0.25">
      <c r="A95" s="32" t="s">
        <v>1682</v>
      </c>
      <c r="C95" s="41" t="str">
        <f>VLOOKUP(Structures_in_use[[#This Row],[Structure]],[1]!Categories[#All],2,FALSE)</f>
        <v>Organ</v>
      </c>
      <c r="D95" s="15" t="str">
        <f>VLOOKUP('Structures in use'!$A95,[1]!Dictionary[#All],3,FALSE)</f>
        <v>Neck of right femur</v>
      </c>
      <c r="E95" s="15" t="str">
        <f>VLOOKUP(Structures_in_use[[#This Row],[Structure]],[1]!VolumeType[#All],3,FALSE)</f>
        <v>Organ</v>
      </c>
      <c r="F95" s="15" t="e">
        <f>VLOOKUP('Structures in use'!$A95,[1]!Colors[#All],3,FALSE)</f>
        <v>#N/A</v>
      </c>
      <c r="G95" s="15">
        <f>VLOOKUP('Structures in use'!$A95,[1]!Table3[#All],2,FALSE)</f>
        <v>200</v>
      </c>
    </row>
    <row r="96" spans="1:7" x14ac:dyDescent="0.25">
      <c r="A96" s="32" t="s">
        <v>1566</v>
      </c>
      <c r="C96" s="41" t="str">
        <f>VLOOKUP(Structures_in_use[[#This Row],[Structure]],[1]!Categories[#All],2,FALSE)</f>
        <v>Organ</v>
      </c>
      <c r="D96" s="15" t="str">
        <f>VLOOKUP('Structures in use'!$A96,[1]!Dictionary[#All],3,FALSE)</f>
        <v>Heart</v>
      </c>
      <c r="E96" s="15" t="str">
        <f>VLOOKUP(Structures_in_use[[#This Row],[Structure]],[1]!VolumeType[#All],3,FALSE)</f>
        <v>Organ</v>
      </c>
      <c r="F96" s="15" t="e">
        <f>VLOOKUP('Structures in use'!$A96,[1]!Colors[#All],3,FALSE)</f>
        <v>#N/A</v>
      </c>
      <c r="G96" s="15" t="e">
        <f>VLOOKUP('Structures in use'!$A96,[1]!Table3[#All],2,FALSE)</f>
        <v>#N/A</v>
      </c>
    </row>
    <row r="97" spans="1:7" x14ac:dyDescent="0.25">
      <c r="A97" s="32" t="s">
        <v>1681</v>
      </c>
      <c r="C97" s="41" t="str">
        <f>VLOOKUP(Structures_in_use[[#This Row],[Structure]],[1]!Categories[#All],2,FALSE)</f>
        <v>Organ</v>
      </c>
      <c r="D97" s="15" t="str">
        <f>VLOOKUP('Structures in use'!$A97,[1]!Dictionary[#All],3,FALSE)</f>
        <v>Left kidney</v>
      </c>
      <c r="E97" s="15" t="str">
        <f>VLOOKUP(Structures_in_use[[#This Row],[Structure]],[1]!VolumeType[#All],3,FALSE)</f>
        <v>Organ</v>
      </c>
      <c r="F97" s="15" t="e">
        <f>VLOOKUP('Structures in use'!$A97,[1]!Colors[#All],3,FALSE)</f>
        <v>#N/A</v>
      </c>
      <c r="G97" s="15" t="e">
        <f>VLOOKUP('Structures in use'!$A97,[1]!Table3[#All],2,FALSE)</f>
        <v>#N/A</v>
      </c>
    </row>
    <row r="98" spans="1:7" x14ac:dyDescent="0.25">
      <c r="A98" s="32" t="s">
        <v>1680</v>
      </c>
      <c r="C98" s="41" t="str">
        <f>VLOOKUP(Structures_in_use[[#This Row],[Structure]],[1]!Categories[#All],2,FALSE)</f>
        <v>Organ</v>
      </c>
      <c r="D98" s="15" t="str">
        <f>VLOOKUP('Structures in use'!$A98,[1]!Dictionary[#All],3,FALSE)</f>
        <v>Right kidney</v>
      </c>
      <c r="E98" s="15" t="str">
        <f>VLOOKUP(Structures_in_use[[#This Row],[Structure]],[1]!VolumeType[#All],3,FALSE)</f>
        <v>Organ</v>
      </c>
      <c r="F98" s="15" t="e">
        <f>VLOOKUP('Structures in use'!$A98,[1]!Colors[#All],3,FALSE)</f>
        <v>#N/A</v>
      </c>
      <c r="G98" s="15" t="e">
        <f>VLOOKUP('Structures in use'!$A98,[1]!Table3[#All],2,FALSE)</f>
        <v>#N/A</v>
      </c>
    </row>
    <row r="99" spans="1:7" x14ac:dyDescent="0.25">
      <c r="A99" s="32" t="s">
        <v>1679</v>
      </c>
      <c r="C99" s="41" t="str">
        <f>VLOOKUP(Structures_in_use[[#This Row],[Structure]],[1]!Categories[#All],2,FALSE)</f>
        <v>Organ</v>
      </c>
      <c r="D99" s="15" t="str">
        <f>VLOOKUP('Structures in use'!$A99,[1]!Dictionary[#All],3,FALSE)</f>
        <v>Set of lips</v>
      </c>
      <c r="E99" s="15" t="str">
        <f>VLOOKUP(Structures_in_use[[#This Row],[Structure]],[1]!VolumeType[#All],3,FALSE)</f>
        <v>Organ</v>
      </c>
      <c r="F99" s="15" t="e">
        <f>VLOOKUP('Structures in use'!$A99,[1]!Colors[#All],3,FALSE)</f>
        <v>#N/A</v>
      </c>
      <c r="G99" s="15" t="e">
        <f>VLOOKUP('Structures in use'!$A99,[1]!Table3[#All],2,FALSE)</f>
        <v>#N/A</v>
      </c>
    </row>
    <row r="100" spans="1:7" x14ac:dyDescent="0.25">
      <c r="A100" s="32" t="s">
        <v>1678</v>
      </c>
      <c r="C100" s="41" t="str">
        <f>VLOOKUP(Structures_in_use[[#This Row],[Structure]],[1]!Categories[#All],2,FALSE)</f>
        <v>Organ</v>
      </c>
      <c r="D100" s="15" t="str">
        <f>VLOOKUP('Structures in use'!$A100,[1]!Dictionary[#All],3,FALSE)</f>
        <v>Pair of lungs</v>
      </c>
      <c r="E100" s="15" t="str">
        <f>VLOOKUP(Structures_in_use[[#This Row],[Structure]],[1]!VolumeType[#All],3,FALSE)</f>
        <v>Organ</v>
      </c>
      <c r="F100" s="15" t="e">
        <f>VLOOKUP('Structures in use'!$A100,[1]!Colors[#All],3,FALSE)</f>
        <v>#N/A</v>
      </c>
      <c r="G100" s="15">
        <f>VLOOKUP('Structures in use'!$A100,[1]!Table3[#All],2,FALSE)</f>
        <v>-700</v>
      </c>
    </row>
    <row r="101" spans="1:7" x14ac:dyDescent="0.25">
      <c r="A101" s="32" t="s">
        <v>1677</v>
      </c>
      <c r="C101" s="41" t="str">
        <f>VLOOKUP(Structures_in_use[[#This Row],[Structure]],[1]!Categories[#All],2,FALSE)</f>
        <v>Organ</v>
      </c>
      <c r="D101" s="15" t="str">
        <f>VLOOKUP('Structures in use'!$A101,[1]!Dictionary[#All],3,FALSE)</f>
        <v>Left lung</v>
      </c>
      <c r="E101" s="15" t="str">
        <f>VLOOKUP(Structures_in_use[[#This Row],[Structure]],[1]!VolumeType[#All],3,FALSE)</f>
        <v>Organ</v>
      </c>
      <c r="F101" s="15" t="e">
        <f>VLOOKUP('Structures in use'!$A101,[1]!Colors[#All],3,FALSE)</f>
        <v>#N/A</v>
      </c>
      <c r="G101" s="15">
        <f>VLOOKUP('Structures in use'!$A101,[1]!Table3[#All],2,FALSE)</f>
        <v>-700</v>
      </c>
    </row>
    <row r="102" spans="1:7" x14ac:dyDescent="0.25">
      <c r="A102" s="32" t="s">
        <v>1676</v>
      </c>
      <c r="C102" s="41" t="str">
        <f>VLOOKUP(Structures_in_use[[#This Row],[Structure]],[1]!Categories[#All],2,FALSE)</f>
        <v>Organ</v>
      </c>
      <c r="D102" s="15" t="str">
        <f>VLOOKUP('Structures in use'!$A102,[1]!Dictionary[#All],3,FALSE)</f>
        <v>Right lung</v>
      </c>
      <c r="E102" s="15" t="str">
        <f>VLOOKUP(Structures_in_use[[#This Row],[Structure]],[1]!VolumeType[#All],3,FALSE)</f>
        <v>Organ</v>
      </c>
      <c r="F102" s="15" t="e">
        <f>VLOOKUP('Structures in use'!$A102,[1]!Colors[#All],3,FALSE)</f>
        <v>#N/A</v>
      </c>
      <c r="G102" s="15">
        <f>VLOOKUP('Structures in use'!$A102,[1]!Table3[#All],2,FALSE)</f>
        <v>-700</v>
      </c>
    </row>
    <row r="103" spans="1:7" x14ac:dyDescent="0.25">
      <c r="A103" s="32" t="s">
        <v>1675</v>
      </c>
      <c r="C103" s="41" t="str">
        <f>VLOOKUP(Structures_in_use[[#This Row],[Structure]],[1]!Categories[#All],2,FALSE)</f>
        <v>CTV</v>
      </c>
      <c r="D103" s="15" t="str">
        <f>VLOOKUP('Structures in use'!$A103,[1]!Dictionary[#All],3,FALSE)</f>
        <v>Sacral lymphatic chain</v>
      </c>
      <c r="E103" s="15" t="str">
        <f>VLOOKUP(Structures_in_use[[#This Row],[Structure]],[1]!VolumeType[#All],3,FALSE)</f>
        <v>Nodes</v>
      </c>
      <c r="F103" s="15" t="e">
        <f>VLOOKUP('Structures in use'!$A103,[1]!Colors[#All],3,FALSE)</f>
        <v>#N/A</v>
      </c>
      <c r="G103" s="15" t="e">
        <f>VLOOKUP('Structures in use'!$A103,[1]!Table3[#All],2,FALSE)</f>
        <v>#N/A</v>
      </c>
    </row>
    <row r="104" spans="1:7" x14ac:dyDescent="0.25">
      <c r="A104" s="32" t="s">
        <v>1674</v>
      </c>
      <c r="C104" s="41" t="str">
        <f>VLOOKUP(Structures_in_use[[#This Row],[Structure]],[1]!Categories[#All],2,FALSE)</f>
        <v>Control</v>
      </c>
      <c r="D104" s="15" t="str">
        <f>VLOOKUP('Structures in use'!$A104,[1]!Dictionary[#All],3,FALSE)</f>
        <v>Undefined Normal Tissue</v>
      </c>
      <c r="E104" s="15" t="str">
        <f>VLOOKUP(Structures_in_use[[#This Row],[Structure]],[1]!VolumeType[#All],3,FALSE)</f>
        <v>Avoidance</v>
      </c>
      <c r="F104" s="15" t="e">
        <f>VLOOKUP('Structures in use'!$A104,[1]!Colors[#All],3,FALSE)</f>
        <v>#N/A</v>
      </c>
      <c r="G104" s="15" t="e">
        <f>VLOOKUP('Structures in use'!$A104,[1]!Table3[#All],2,FALSE)</f>
        <v>#N/A</v>
      </c>
    </row>
    <row r="105" spans="1:7" x14ac:dyDescent="0.25">
      <c r="A105" s="32" t="s">
        <v>1673</v>
      </c>
      <c r="C105" s="41" t="str">
        <f>VLOOKUP(Structures_in_use[[#This Row],[Structure]],[1]!Categories[#All],2,FALSE)</f>
        <v>Organ</v>
      </c>
      <c r="D105" s="15" t="str">
        <f>VLOOKUP('Structures in use'!$A105,[1]!Dictionary[#All],3,FALSE)</f>
        <v>Set of optic nerves</v>
      </c>
      <c r="E105" s="15" t="str">
        <f>VLOOKUP(Structures_in_use[[#This Row],[Structure]],[1]!VolumeType[#All],3,FALSE)</f>
        <v>Organ</v>
      </c>
      <c r="F105" s="15" t="e">
        <f>VLOOKUP('Structures in use'!$A105,[1]!Colors[#All],3,FALSE)</f>
        <v>#N/A</v>
      </c>
      <c r="G105" s="15" t="e">
        <f>VLOOKUP('Structures in use'!$A105,[1]!Table3[#All],2,FALSE)</f>
        <v>#N/A</v>
      </c>
    </row>
    <row r="106" spans="1:7" x14ac:dyDescent="0.25">
      <c r="A106" s="32" t="s">
        <v>1672</v>
      </c>
      <c r="C106" s="41" t="str">
        <f>VLOOKUP(Structures_in_use[[#This Row],[Structure]],[1]!Categories[#All],2,FALSE)</f>
        <v>Organ</v>
      </c>
      <c r="D106" s="15" t="str">
        <f>VLOOKUP('Structures in use'!$A106,[1]!Dictionary[#All],3,FALSE)</f>
        <v>Cavity of mouth</v>
      </c>
      <c r="E106" s="15" t="str">
        <f>VLOOKUP(Structures_in_use[[#This Row],[Structure]],[1]!VolumeType[#All],3,FALSE)</f>
        <v>Organ</v>
      </c>
      <c r="F106" s="15" t="e">
        <f>VLOOKUP('Structures in use'!$A106,[1]!Colors[#All],3,FALSE)</f>
        <v>#N/A</v>
      </c>
      <c r="G106" s="15" t="e">
        <f>VLOOKUP('Structures in use'!$A106,[1]!Table3[#All],2,FALSE)</f>
        <v>#N/A</v>
      </c>
    </row>
    <row r="107" spans="1:7" x14ac:dyDescent="0.25">
      <c r="A107" s="32" t="s">
        <v>1671</v>
      </c>
      <c r="C107" s="41" t="str">
        <f>VLOOKUP(Structures_in_use[[#This Row],[Structure]],[1]!Categories[#All],2,FALSE)</f>
        <v>Organ</v>
      </c>
      <c r="D107" s="15" t="str">
        <f>VLOOKUP('Structures in use'!$A107,[1]!Dictionary[#All],3,FALSE)</f>
        <v>Bulb of penis</v>
      </c>
      <c r="E107" s="15" t="str">
        <f>VLOOKUP(Structures_in_use[[#This Row],[Structure]],[1]!VolumeType[#All],3,FALSE)</f>
        <v>Organ</v>
      </c>
      <c r="F107" s="15" t="e">
        <f>VLOOKUP('Structures in use'!$A107,[1]!Colors[#All],3,FALSE)</f>
        <v>#N/A</v>
      </c>
      <c r="G107" s="15" t="e">
        <f>VLOOKUP('Structures in use'!$A107,[1]!Table3[#All],2,FALSE)</f>
        <v>#N/A</v>
      </c>
    </row>
    <row r="108" spans="1:7" x14ac:dyDescent="0.25">
      <c r="A108" s="32" t="s">
        <v>1570</v>
      </c>
      <c r="C108" s="41" t="str">
        <f>VLOOKUP(Structures_in_use[[#This Row],[Structure]],[1]!Categories[#All],2,FALSE)</f>
        <v>Organ</v>
      </c>
      <c r="D108" s="15" t="str">
        <f>VLOOKUP('Structures in use'!$A108,[1]!Dictionary[#All],3,FALSE)</f>
        <v>Pharynx</v>
      </c>
      <c r="E108" s="15" t="str">
        <f>VLOOKUP(Structures_in_use[[#This Row],[Structure]],[1]!VolumeType[#All],3,FALSE)</f>
        <v>Organ</v>
      </c>
      <c r="F108" s="15" t="e">
        <f>VLOOKUP('Structures in use'!$A108,[1]!Colors[#All],3,FALSE)</f>
        <v>#N/A</v>
      </c>
      <c r="G108" s="15" t="e">
        <f>VLOOKUP('Structures in use'!$A108,[1]!Table3[#All],2,FALSE)</f>
        <v>#N/A</v>
      </c>
    </row>
    <row r="109" spans="1:7" x14ac:dyDescent="0.25">
      <c r="A109" s="32" t="s">
        <v>1670</v>
      </c>
      <c r="C109" s="41" t="str">
        <f>VLOOKUP(Structures_in_use[[#This Row],[Structure]],[1]!Categories[#All],2,FALSE)</f>
        <v>Organ</v>
      </c>
      <c r="D109" s="15" t="str">
        <f>VLOOKUP('Structures in use'!$A109,[1]!Dictionary[#All],3,FALSE)</f>
        <v>Presacral space</v>
      </c>
      <c r="E109" s="15" t="str">
        <f>VLOOKUP(Structures_in_use[[#This Row],[Structure]],[1]!VolumeType[#All],3,FALSE)</f>
        <v>Organ</v>
      </c>
      <c r="F109" s="15" t="e">
        <f>VLOOKUP('Structures in use'!$A109,[1]!Colors[#All],3,FALSE)</f>
        <v>#N/A</v>
      </c>
      <c r="G109" s="15" t="e">
        <f>VLOOKUP('Structures in use'!$A109,[1]!Table3[#All],2,FALSE)</f>
        <v>#N/A</v>
      </c>
    </row>
    <row r="110" spans="1:7" x14ac:dyDescent="0.25">
      <c r="A110" s="32" t="s">
        <v>1634</v>
      </c>
      <c r="C110" s="41" t="str">
        <f>VLOOKUP(Structures_in_use[[#This Row],[Structure]],[1]!Categories[#All],2,FALSE)</f>
        <v>Organ</v>
      </c>
      <c r="D110" s="15" t="str">
        <f>VLOOKUP('Structures in use'!$A110,[1]!Dictionary[#All],3,FALSE)</f>
        <v>Rectum</v>
      </c>
      <c r="E110" s="15" t="str">
        <f>VLOOKUP(Structures_in_use[[#This Row],[Structure]],[1]!VolumeType[#All],3,FALSE)</f>
        <v>Organ</v>
      </c>
      <c r="F110" s="15" t="e">
        <f>VLOOKUP('Structures in use'!$A110,[1]!Colors[#All],3,FALSE)</f>
        <v>#N/A</v>
      </c>
      <c r="G110" s="15">
        <f>VLOOKUP('Structures in use'!$A110,[1]!Table3[#All],2,FALSE)</f>
        <v>-20</v>
      </c>
    </row>
    <row r="111" spans="1:7" x14ac:dyDescent="0.25">
      <c r="A111" s="32" t="s">
        <v>1669</v>
      </c>
      <c r="C111" s="41" t="str">
        <f>VLOOKUP(Structures_in_use[[#This Row],[Structure]],[1]!Categories[#All],2,FALSE)</f>
        <v>Organ</v>
      </c>
      <c r="D111" s="15" t="str">
        <f>VLOOKUP('Structures in use'!$A111,[1]!Dictionary[#All],3,FALSE)</f>
        <v>Set of ribs</v>
      </c>
      <c r="E111" s="15" t="str">
        <f>VLOOKUP(Structures_in_use[[#This Row],[Structure]],[1]!VolumeType[#All],3,FALSE)</f>
        <v>Organ</v>
      </c>
      <c r="F111" s="15" t="e">
        <f>VLOOKUP('Structures in use'!$A111,[1]!Colors[#All],3,FALSE)</f>
        <v>#N/A</v>
      </c>
      <c r="G111" s="15">
        <f>VLOOKUP('Structures in use'!$A111,[1]!Table3[#All],2,FALSE)</f>
        <v>200</v>
      </c>
    </row>
    <row r="112" spans="1:7" x14ac:dyDescent="0.25">
      <c r="A112" s="32" t="s">
        <v>1668</v>
      </c>
      <c r="C112" s="41" t="str">
        <f>VLOOKUP(Structures_in_use[[#This Row],[Structure]],[1]!Categories[#All],2,FALSE)</f>
        <v>Control</v>
      </c>
      <c r="D112" s="15" t="str">
        <f>VLOOKUP('Structures in use'!$A112,[1]!Dictionary[#All],3,FALSE)</f>
        <v>Ring</v>
      </c>
      <c r="E112" s="15" t="str">
        <f>VLOOKUP(Structures_in_use[[#This Row],[Structure]],[1]!VolumeType[#All],3,FALSE)</f>
        <v>Avoidance</v>
      </c>
      <c r="F112" s="15" t="e">
        <f>VLOOKUP('Structures in use'!$A112,[1]!Colors[#All],3,FALSE)</f>
        <v>#N/A</v>
      </c>
      <c r="G112" s="15" t="e">
        <f>VLOOKUP('Structures in use'!$A112,[1]!Table3[#All],2,FALSE)</f>
        <v>#N/A</v>
      </c>
    </row>
    <row r="113" spans="1:7" x14ac:dyDescent="0.25">
      <c r="A113" s="32" t="s">
        <v>1667</v>
      </c>
      <c r="C113" s="41" t="str">
        <f>VLOOKUP(Structures_in_use[[#This Row],[Structure]],[1]!Categories[#All],2,FALSE)</f>
        <v>Organ</v>
      </c>
      <c r="D113" s="15" t="str">
        <f>VLOOKUP('Structures in use'!$A113,[1]!Dictionary[#All],3,FALSE)</f>
        <v>Temporal lobe</v>
      </c>
      <c r="E113" s="15" t="str">
        <f>VLOOKUP(Structures_in_use[[#This Row],[Structure]],[1]!VolumeType[#All],3,FALSE)</f>
        <v>Organ</v>
      </c>
      <c r="F113" s="15" t="e">
        <f>VLOOKUP('Structures in use'!$A113,[1]!Colors[#All],3,FALSE)</f>
        <v>#N/A</v>
      </c>
      <c r="G113" s="15" t="e">
        <f>VLOOKUP('Structures in use'!$A113,[1]!Table3[#All],2,FALSE)</f>
        <v>#N/A</v>
      </c>
    </row>
    <row r="114" spans="1:7" x14ac:dyDescent="0.25">
      <c r="A114" s="32" t="s">
        <v>1639</v>
      </c>
      <c r="C114" s="41" t="str">
        <f>VLOOKUP(Structures_in_use[[#This Row],[Structure]],[1]!Categories[#All],2,FALSE)</f>
        <v>Organ</v>
      </c>
      <c r="D114" s="15" t="str">
        <f>VLOOKUP('Structures in use'!$A114,[1]!Dictionary[#All],3,FALSE)</f>
        <v>Vagina</v>
      </c>
      <c r="E114" s="15" t="str">
        <f>VLOOKUP(Structures_in_use[[#This Row],[Structure]],[1]!VolumeType[#All],3,FALSE)</f>
        <v>Organ</v>
      </c>
      <c r="F114" s="15" t="e">
        <f>VLOOKUP('Structures in use'!$A114,[1]!Colors[#All],3,FALSE)</f>
        <v>#N/A</v>
      </c>
      <c r="G114" s="15" t="e">
        <f>VLOOKUP('Structures in use'!$A114,[1]!Table3[#All],2,FALSE)</f>
        <v>#N/A</v>
      </c>
    </row>
    <row r="115" spans="1:7" x14ac:dyDescent="0.25">
      <c r="A115" s="47" t="s">
        <v>1666</v>
      </c>
      <c r="C115" s="41" t="str">
        <f>VLOOKUP(Structures_in_use[[#This Row],[Structure]],[1]!Categories[#All],2,FALSE)</f>
        <v>CTV</v>
      </c>
      <c r="D115" s="15" t="str">
        <f>VLOOKUP('Structures in use'!$A115,[1]!Dictionary[#All],3,FALSE)</f>
        <v>Level IIa lymphatic chain</v>
      </c>
      <c r="E115" s="15" t="str">
        <f>VLOOKUP(Structures_in_use[[#This Row],[Structure]],[1]!VolumeType[#All],3,FALSE)</f>
        <v>Nodes</v>
      </c>
      <c r="F115" s="15" t="e">
        <f>VLOOKUP('Structures in use'!$A115,[1]!Colors[#All],3,FALSE)</f>
        <v>#N/A</v>
      </c>
      <c r="G115" s="15" t="e">
        <f>VLOOKUP('Structures in use'!$A115,[1]!Table3[#All],2,FALSE)</f>
        <v>#N/A</v>
      </c>
    </row>
    <row r="116" spans="1:7" x14ac:dyDescent="0.25">
      <c r="A116" s="46" t="s">
        <v>1665</v>
      </c>
      <c r="C116" s="41" t="str">
        <f>VLOOKUP(Structures_in_use[[#This Row],[Structure]],[1]!Categories[#All],2,FALSE)</f>
        <v>CTV</v>
      </c>
      <c r="D116" s="15" t="str">
        <f>VLOOKUP('Structures in use'!$A116,[1]!Dictionary[#All],3,FALSE)</f>
        <v>Level IIb lymphatic chain</v>
      </c>
      <c r="E116" s="15" t="str">
        <f>VLOOKUP(Structures_in_use[[#This Row],[Structure]],[1]!VolumeType[#All],3,FALSE)</f>
        <v>Nodes</v>
      </c>
      <c r="F116" s="15" t="e">
        <f>VLOOKUP('Structures in use'!$A116,[1]!Colors[#All],3,FALSE)</f>
        <v>#N/A</v>
      </c>
      <c r="G116" s="15" t="e">
        <f>VLOOKUP('Structures in use'!$A116,[1]!Table3[#All],2,FALSE)</f>
        <v>#N/A</v>
      </c>
    </row>
    <row r="117" spans="1:7" x14ac:dyDescent="0.25">
      <c r="A117" s="46" t="s">
        <v>1664</v>
      </c>
      <c r="C117" s="41" t="str">
        <f>VLOOKUP(Structures_in_use[[#This Row],[Structure]],[1]!Categories[#All],2,FALSE)</f>
        <v>CTV</v>
      </c>
      <c r="D117" s="15" t="str">
        <f>VLOOKUP('Structures in use'!$A117,[1]!Dictionary[#All],3,FALSE)</f>
        <v>Level III lymphatic chain</v>
      </c>
      <c r="E117" s="15" t="str">
        <f>VLOOKUP(Structures_in_use[[#This Row],[Structure]],[1]!VolumeType[#All],3,FALSE)</f>
        <v>Nodes</v>
      </c>
      <c r="F117" s="15" t="e">
        <f>VLOOKUP('Structures in use'!$A117,[1]!Colors[#All],3,FALSE)</f>
        <v>#N/A</v>
      </c>
      <c r="G117" s="15" t="e">
        <f>VLOOKUP('Structures in use'!$A117,[1]!Table3[#All],2,FALSE)</f>
        <v>#N/A</v>
      </c>
    </row>
    <row r="118" spans="1:7" x14ac:dyDescent="0.25">
      <c r="A118" s="46" t="s">
        <v>1663</v>
      </c>
      <c r="C118" s="41" t="str">
        <f>VLOOKUP(Structures_in_use[[#This Row],[Structure]],[1]!Categories[#All],2,FALSE)</f>
        <v>CTV</v>
      </c>
      <c r="D118" s="15" t="str">
        <f>VLOOKUP('Structures in use'!$A118,[1]!Dictionary[#All],3,FALSE)</f>
        <v>Level IV lymphatic chain</v>
      </c>
      <c r="E118" s="15" t="str">
        <f>VLOOKUP(Structures_in_use[[#This Row],[Structure]],[1]!VolumeType[#All],3,FALSE)</f>
        <v>Nodes</v>
      </c>
      <c r="F118" s="15" t="e">
        <f>VLOOKUP('Structures in use'!$A118,[1]!Colors[#All],3,FALSE)</f>
        <v>#N/A</v>
      </c>
      <c r="G118" s="15" t="e">
        <f>VLOOKUP('Structures in use'!$A118,[1]!Table3[#All],2,FALSE)</f>
        <v>#N/A</v>
      </c>
    </row>
    <row r="119" spans="1:7" x14ac:dyDescent="0.25">
      <c r="A119" s="46" t="s">
        <v>1662</v>
      </c>
      <c r="C119" s="41" t="str">
        <f>VLOOKUP(Structures_in_use[[#This Row],[Structure]],[1]!Categories[#All],2,FALSE)</f>
        <v>CTV</v>
      </c>
      <c r="D119" s="15" t="str">
        <f>VLOOKUP('Structures in use'!$A119,[1]!Dictionary[#All],3,FALSE)</f>
        <v>Level V lymphatic chain</v>
      </c>
      <c r="E119" s="15" t="str">
        <f>VLOOKUP(Structures_in_use[[#This Row],[Structure]],[1]!VolumeType[#All],3,FALSE)</f>
        <v>Nodes</v>
      </c>
      <c r="F119" s="15" t="e">
        <f>VLOOKUP('Structures in use'!$A119,[1]!Colors[#All],3,FALSE)</f>
        <v>#N/A</v>
      </c>
      <c r="G119" s="15" t="e">
        <f>VLOOKUP('Structures in use'!$A119,[1]!Table3[#All],2,FALSE)</f>
        <v>#N/A</v>
      </c>
    </row>
    <row r="120" spans="1:7" x14ac:dyDescent="0.25">
      <c r="A120" s="46" t="s">
        <v>1661</v>
      </c>
      <c r="C120" s="41" t="str">
        <f>VLOOKUP(Structures_in_use[[#This Row],[Structure]],[1]!Categories[#All],2,FALSE)</f>
        <v>CTV</v>
      </c>
      <c r="D120" s="15" t="str">
        <f>VLOOKUP('Structures in use'!$A120,[1]!Dictionary[#All],3,FALSE)</f>
        <v>Level VI lymphatic chain</v>
      </c>
      <c r="E120" s="15" t="str">
        <f>VLOOKUP(Structures_in_use[[#This Row],[Structure]],[1]!VolumeType[#All],3,FALSE)</f>
        <v>Nodes</v>
      </c>
      <c r="F120" s="15" t="e">
        <f>VLOOKUP('Structures in use'!$A120,[1]!Colors[#All],3,FALSE)</f>
        <v>#N/A</v>
      </c>
      <c r="G120" s="15" t="e">
        <f>VLOOKUP('Structures in use'!$A120,[1]!Table3[#All],2,FALSE)</f>
        <v>#N/A</v>
      </c>
    </row>
    <row r="121" spans="1:7" x14ac:dyDescent="0.25">
      <c r="A121" s="42" t="s">
        <v>1660</v>
      </c>
      <c r="C121" s="41" t="str">
        <f>VLOOKUP(Structures_in_use[[#This Row],[Structure]],[1]!Categories[#All],2,FALSE)</f>
        <v>Control</v>
      </c>
      <c r="D121" s="15" t="str">
        <f>VLOOKUP('Structures in use'!$A121,[1]!Dictionary[#All],3,FALSE)</f>
        <v>Control Region</v>
      </c>
      <c r="E121" s="15" t="str">
        <f>VLOOKUP(Structures_in_use[[#This Row],[Structure]],[1]!VolumeType[#All],3,FALSE)</f>
        <v>Control</v>
      </c>
      <c r="F121" s="15" t="str">
        <f>VLOOKUP('Structures in use'!$A121,[1]!Colors[#All],3,FALSE)</f>
        <v>0 Control</v>
      </c>
      <c r="G121" s="15" t="e">
        <f>VLOOKUP('Structures in use'!$A121,[1]!Table3[#All],2,FALSE)</f>
        <v>#N/A</v>
      </c>
    </row>
    <row r="122" spans="1:7" x14ac:dyDescent="0.25">
      <c r="A122" s="45" t="s">
        <v>1659</v>
      </c>
      <c r="C122" s="41" t="str">
        <f>VLOOKUP(Structures_in_use[[#This Row],[Structure]],[1]!Categories[#All],2,FALSE)</f>
        <v>CTV</v>
      </c>
      <c r="D122" s="15" t="str">
        <f>VLOOKUP('Structures in use'!$A122,[1]!Dictionary[#All],3,FALSE)</f>
        <v>CTV Intermediate Risk</v>
      </c>
      <c r="E122" s="15" t="str">
        <f>VLOOKUP(Structures_in_use[[#This Row],[Structure]],[1]!VolumeType[#All],3,FALSE)</f>
        <v>Nodes</v>
      </c>
      <c r="F122" s="15" t="e">
        <f>VLOOKUP('Structures in use'!$A122,[1]!Colors[#All],3,FALSE)</f>
        <v>#N/A</v>
      </c>
      <c r="G122" s="15" t="e">
        <f>VLOOKUP('Structures in use'!$A122,[1]!Table3[#All],2,FALSE)</f>
        <v>#N/A</v>
      </c>
    </row>
    <row r="123" spans="1:7" x14ac:dyDescent="0.25">
      <c r="A123" s="44" t="s">
        <v>1658</v>
      </c>
      <c r="C123" s="41" t="str">
        <f>VLOOKUP(Structures_in_use[[#This Row],[Structure]],[1]!Categories[#All],2,FALSE)</f>
        <v>CTV</v>
      </c>
      <c r="D123" s="15" t="str">
        <f>VLOOKUP('Structures in use'!$A123,[1]!Dictionary[#All],3,FALSE)</f>
        <v>CTV Intermediate Risk</v>
      </c>
      <c r="E123" s="15" t="str">
        <f>VLOOKUP(Structures_in_use[[#This Row],[Structure]],[1]!VolumeType[#All],3,FALSE)</f>
        <v>Nodes</v>
      </c>
      <c r="F123" s="15" t="str">
        <f>VLOOKUP('Structures in use'!$A123,[1]!Colors[#All],3,FALSE)</f>
        <v>0 CTV int L</v>
      </c>
      <c r="G123" s="15" t="e">
        <f>VLOOKUP('Structures in use'!$A123,[1]!Table3[#All],2,FALSE)</f>
        <v>#N/A</v>
      </c>
    </row>
    <row r="124" spans="1:7" x14ac:dyDescent="0.25">
      <c r="A124" s="43" t="s">
        <v>1657</v>
      </c>
      <c r="C124" s="41" t="str">
        <f>VLOOKUP(Structures_in_use[[#This Row],[Structure]],[1]!Categories[#All],2,FALSE)</f>
        <v>CTV</v>
      </c>
      <c r="D124" s="15" t="str">
        <f>VLOOKUP('Structures in use'!$A124,[1]!Dictionary[#All],3,FALSE)</f>
        <v>CTV Intermediate Risk</v>
      </c>
      <c r="E124" s="15" t="str">
        <f>VLOOKUP(Structures_in_use[[#This Row],[Structure]],[1]!VolumeType[#All],3,FALSE)</f>
        <v>Nodes</v>
      </c>
      <c r="F124" s="15" t="str">
        <f>VLOOKUP('Structures in use'!$A124,[1]!Colors[#All],3,FALSE)</f>
        <v>0 CTV int R</v>
      </c>
      <c r="G124" s="15" t="e">
        <f>VLOOKUP('Structures in use'!$A124,[1]!Table3[#All],2,FALSE)</f>
        <v>#N/A</v>
      </c>
    </row>
    <row r="125" spans="1:7" x14ac:dyDescent="0.25">
      <c r="A125" s="42" t="s">
        <v>1587</v>
      </c>
      <c r="C125" s="41" t="str">
        <f>VLOOKUP(Structures_in_use[[#This Row],[Structure]],[1]!Categories[#All],2,FALSE)</f>
        <v>Organ</v>
      </c>
      <c r="D125" s="15" t="e">
        <f>VLOOKUP('Structures in use'!$A125,[1]!Dictionary[#All],3,FALSE)</f>
        <v>#N/A</v>
      </c>
      <c r="E125" s="15" t="str">
        <f>VLOOKUP(Structures_in_use[[#This Row],[Structure]],[1]!VolumeType[#All],3,FALSE)</f>
        <v>Organ</v>
      </c>
      <c r="F125" s="15" t="str">
        <f>VLOOKUP('Structures in use'!$A125,[1]!Colors[#All],3,FALSE)</f>
        <v>0 Skin</v>
      </c>
      <c r="G125" s="15" t="e">
        <f>VLOOKUP('Structures in use'!$A125,[1]!Table3[#All],2,FALSE)</f>
        <v>#N/A</v>
      </c>
    </row>
    <row r="126" spans="1:7" x14ac:dyDescent="0.25">
      <c r="A126" s="42" t="s">
        <v>1656</v>
      </c>
      <c r="C126" s="41" t="str">
        <f>VLOOKUP(Structures_in_use[[#This Row],[Structure]],[1]!Categories[#All],2,FALSE)</f>
        <v>Special</v>
      </c>
      <c r="D126" s="15" t="str">
        <f>VLOOKUP('Structures in use'!$A126,[1]!Dictionary[#All],3,FALSE)</f>
        <v>Artifact</v>
      </c>
      <c r="E126" s="15" t="str">
        <f>VLOOKUP(Structures_in_use[[#This Row],[Structure]],[1]!VolumeType[#All],3,FALSE)</f>
        <v>None</v>
      </c>
      <c r="F126" s="15" t="e">
        <f>VLOOKUP('Structures in use'!$A126,[1]!Colors[#All],3,FALSE)</f>
        <v>#N/A</v>
      </c>
      <c r="G126" s="15" t="e">
        <f>VLOOKUP('Structures in use'!$A126,[1]!Table3[#All],2,FALSE)</f>
        <v>#N/A</v>
      </c>
    </row>
    <row r="127" spans="1:7" x14ac:dyDescent="0.25">
      <c r="A127" s="42" t="s">
        <v>1655</v>
      </c>
      <c r="C127" s="41" t="str">
        <f>VLOOKUP(Structures_in_use[[#This Row],[Structure]],[1]!Categories[#All],2,FALSE)</f>
        <v>Organ</v>
      </c>
      <c r="D127" s="15" t="e">
        <f>VLOOKUP('Structures in use'!$A127,[1]!Dictionary[#All],3,FALSE)</f>
        <v>#N/A</v>
      </c>
      <c r="E127" s="15" t="str">
        <f>VLOOKUP(Structures_in_use[[#This Row],[Structure]],[1]!VolumeType[#All],3,FALSE)</f>
        <v>None</v>
      </c>
      <c r="F127" s="15" t="e">
        <f>VLOOKUP('Structures in use'!$A127,[1]!Colors[#All],3,FALSE)</f>
        <v>#N/A</v>
      </c>
      <c r="G127" s="15" t="e">
        <f>VLOOKUP('Structures in use'!$A127,[1]!Table3[#All],2,FALSE)</f>
        <v>#N/A</v>
      </c>
    </row>
  </sheetData>
  <mergeCells count="1">
    <mergeCell ref="C1:G1"/>
  </mergeCells>
  <conditionalFormatting sqref="A3:C68 C69:C127 D3:G127">
    <cfRule type="containsErrors" dxfId="0" priority="1">
      <formula>ISERROR(A3)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5"/>
  <sheetViews>
    <sheetView topLeftCell="A479" workbookViewId="0">
      <selection activeCell="C8" sqref="C8"/>
    </sheetView>
  </sheetViews>
  <sheetFormatPr defaultRowHeight="15" x14ac:dyDescent="0.25"/>
  <cols>
    <col min="1" max="2" width="16.7109375" customWidth="1"/>
    <col min="3" max="3" width="17.28515625" customWidth="1"/>
    <col min="4" max="4" width="40.85546875" bestFit="1" customWidth="1"/>
    <col min="5" max="5" width="92.28515625" bestFit="1" customWidth="1"/>
  </cols>
  <sheetData>
    <row r="1" spans="1:5" x14ac:dyDescent="0.25">
      <c r="C1" s="40" t="s">
        <v>1337</v>
      </c>
      <c r="D1" s="40"/>
      <c r="E1" s="40"/>
    </row>
    <row r="2" spans="1:5" ht="15.75" x14ac:dyDescent="0.25">
      <c r="A2" s="8" t="s">
        <v>1336</v>
      </c>
      <c r="B2" s="8" t="s">
        <v>1335</v>
      </c>
      <c r="C2" s="8" t="s">
        <v>1334</v>
      </c>
      <c r="D2" s="8" t="s">
        <v>1333</v>
      </c>
      <c r="E2" s="8" t="s">
        <v>1332</v>
      </c>
    </row>
    <row r="3" spans="1:5" x14ac:dyDescent="0.25">
      <c r="B3" t="str">
        <f>CONCATENATE(LEFT(ICD_Codes[[#This Row],[ICD10CA Code]],3),".",RIGHT(ICD_Codes[[#This Row],[ICD10CA Code]],1))</f>
        <v>C00.0</v>
      </c>
      <c r="C3" t="s">
        <v>1331</v>
      </c>
      <c r="D3" t="s">
        <v>1330</v>
      </c>
      <c r="E3" t="s">
        <v>1330</v>
      </c>
    </row>
    <row r="4" spans="1:5" x14ac:dyDescent="0.25">
      <c r="B4" t="str">
        <f>CONCATENATE(LEFT(ICD_Codes[[#This Row],[ICD10CA Code]],3),".",RIGHT(ICD_Codes[[#This Row],[ICD10CA Code]],1))</f>
        <v>C00.1</v>
      </c>
      <c r="C4" t="s">
        <v>1329</v>
      </c>
      <c r="D4" t="s">
        <v>1328</v>
      </c>
      <c r="E4" t="s">
        <v>1328</v>
      </c>
    </row>
    <row r="5" spans="1:5" x14ac:dyDescent="0.25">
      <c r="B5" t="str">
        <f>CONCATENATE(LEFT(ICD_Codes[[#This Row],[ICD10CA Code]],3),".",RIGHT(ICD_Codes[[#This Row],[ICD10CA Code]],1))</f>
        <v>C00.2</v>
      </c>
      <c r="C5" t="s">
        <v>1327</v>
      </c>
      <c r="D5" t="s">
        <v>1326</v>
      </c>
      <c r="E5" t="s">
        <v>1325</v>
      </c>
    </row>
    <row r="6" spans="1:5" x14ac:dyDescent="0.25">
      <c r="B6" t="str">
        <f>CONCATENATE(LEFT(ICD_Codes[[#This Row],[ICD10CA Code]],3),".",RIGHT(ICD_Codes[[#This Row],[ICD10CA Code]],1))</f>
        <v>C00.3</v>
      </c>
      <c r="C6" t="s">
        <v>1324</v>
      </c>
      <c r="D6" t="s">
        <v>1323</v>
      </c>
      <c r="E6" t="s">
        <v>1322</v>
      </c>
    </row>
    <row r="7" spans="1:5" x14ac:dyDescent="0.25">
      <c r="B7" t="str">
        <f>CONCATENATE(LEFT(ICD_Codes[[#This Row],[ICD10CA Code]],3),".",RIGHT(ICD_Codes[[#This Row],[ICD10CA Code]],1))</f>
        <v>C00.4</v>
      </c>
      <c r="C7" t="s">
        <v>1321</v>
      </c>
      <c r="D7" t="s">
        <v>1320</v>
      </c>
      <c r="E7" t="s">
        <v>1319</v>
      </c>
    </row>
    <row r="8" spans="1:5" x14ac:dyDescent="0.25">
      <c r="B8" t="str">
        <f>CONCATENATE(LEFT(ICD_Codes[[#This Row],[ICD10CA Code]],3),".",RIGHT(ICD_Codes[[#This Row],[ICD10CA Code]],1))</f>
        <v>C00.5</v>
      </c>
      <c r="C8" t="s">
        <v>1318</v>
      </c>
      <c r="D8" t="s">
        <v>1317</v>
      </c>
      <c r="E8" t="s">
        <v>1316</v>
      </c>
    </row>
    <row r="9" spans="1:5" x14ac:dyDescent="0.25">
      <c r="B9" t="str">
        <f>CONCATENATE(LEFT(ICD_Codes[[#This Row],[ICD10CA Code]],3),".",RIGHT(ICD_Codes[[#This Row],[ICD10CA Code]],1))</f>
        <v>C00.6</v>
      </c>
      <c r="C9" t="s">
        <v>1315</v>
      </c>
      <c r="D9" t="s">
        <v>1314</v>
      </c>
      <c r="E9" t="s">
        <v>1314</v>
      </c>
    </row>
    <row r="10" spans="1:5" x14ac:dyDescent="0.25">
      <c r="B10" t="str">
        <f>CONCATENATE(LEFT(ICD_Codes[[#This Row],[ICD10CA Code]],3),".",RIGHT(ICD_Codes[[#This Row],[ICD10CA Code]],1))</f>
        <v>C00.8</v>
      </c>
      <c r="C10" t="s">
        <v>1313</v>
      </c>
      <c r="D10" t="s">
        <v>1312</v>
      </c>
      <c r="E10" t="s">
        <v>1312</v>
      </c>
    </row>
    <row r="11" spans="1:5" x14ac:dyDescent="0.25">
      <c r="B11" t="str">
        <f>CONCATENATE(LEFT(ICD_Codes[[#This Row],[ICD10CA Code]],3),".",RIGHT(ICD_Codes[[#This Row],[ICD10CA Code]],1))</f>
        <v>C00.9</v>
      </c>
      <c r="C11" t="s">
        <v>1311</v>
      </c>
      <c r="D11" t="s">
        <v>1310</v>
      </c>
      <c r="E11" t="s">
        <v>1310</v>
      </c>
    </row>
    <row r="12" spans="1:5" x14ac:dyDescent="0.25">
      <c r="B12" t="str">
        <f>CONCATENATE(LEFT(ICD_Codes[[#This Row],[ICD10CA Code]],3),".",RIGHT(ICD_Codes[[#This Row],[ICD10CA Code]],1))</f>
        <v>C01.1</v>
      </c>
      <c r="C12" t="s">
        <v>1309</v>
      </c>
      <c r="D12" t="s">
        <v>1308</v>
      </c>
      <c r="E12" t="s">
        <v>1308</v>
      </c>
    </row>
    <row r="13" spans="1:5" x14ac:dyDescent="0.25">
      <c r="B13" t="str">
        <f>CONCATENATE(LEFT(ICD_Codes[[#This Row],[ICD10CA Code]],3),".",RIGHT(ICD_Codes[[#This Row],[ICD10CA Code]],1))</f>
        <v>C02.0</v>
      </c>
      <c r="C13" t="s">
        <v>1307</v>
      </c>
      <c r="D13" t="s">
        <v>1306</v>
      </c>
      <c r="E13" t="s">
        <v>1305</v>
      </c>
    </row>
    <row r="14" spans="1:5" x14ac:dyDescent="0.25">
      <c r="B14" t="str">
        <f>CONCATENATE(LEFT(ICD_Codes[[#This Row],[ICD10CA Code]],3),".",RIGHT(ICD_Codes[[#This Row],[ICD10CA Code]],1))</f>
        <v>C02.1</v>
      </c>
      <c r="C14" t="s">
        <v>1304</v>
      </c>
      <c r="D14" t="s">
        <v>1303</v>
      </c>
      <c r="E14" t="s">
        <v>1303</v>
      </c>
    </row>
    <row r="15" spans="1:5" x14ac:dyDescent="0.25">
      <c r="B15" t="str">
        <f>CONCATENATE(LEFT(ICD_Codes[[#This Row],[ICD10CA Code]],3),".",RIGHT(ICD_Codes[[#This Row],[ICD10CA Code]],1))</f>
        <v>C02.2</v>
      </c>
      <c r="C15" t="s">
        <v>1302</v>
      </c>
      <c r="D15" t="s">
        <v>1301</v>
      </c>
      <c r="E15" t="s">
        <v>1300</v>
      </c>
    </row>
    <row r="16" spans="1:5" x14ac:dyDescent="0.25">
      <c r="B16" t="str">
        <f>CONCATENATE(LEFT(ICD_Codes[[#This Row],[ICD10CA Code]],3),".",RIGHT(ICD_Codes[[#This Row],[ICD10CA Code]],1))</f>
        <v>C02.3</v>
      </c>
      <c r="C16" t="s">
        <v>1299</v>
      </c>
      <c r="D16" t="s">
        <v>1298</v>
      </c>
      <c r="E16" t="s">
        <v>1297</v>
      </c>
    </row>
    <row r="17" spans="2:5" x14ac:dyDescent="0.25">
      <c r="B17" t="str">
        <f>CONCATENATE(LEFT(ICD_Codes[[#This Row],[ICD10CA Code]],3),".",RIGHT(ICD_Codes[[#This Row],[ICD10CA Code]],1))</f>
        <v>C02.4</v>
      </c>
      <c r="C17" t="s">
        <v>1296</v>
      </c>
      <c r="D17" t="s">
        <v>1295</v>
      </c>
      <c r="E17" t="s">
        <v>1295</v>
      </c>
    </row>
    <row r="18" spans="2:5" x14ac:dyDescent="0.25">
      <c r="B18" t="str">
        <f>CONCATENATE(LEFT(ICD_Codes[[#This Row],[ICD10CA Code]],3),".",RIGHT(ICD_Codes[[#This Row],[ICD10CA Code]],1))</f>
        <v>C02.8</v>
      </c>
      <c r="C18" t="s">
        <v>1294</v>
      </c>
      <c r="D18" t="s">
        <v>1293</v>
      </c>
      <c r="E18" t="s">
        <v>1292</v>
      </c>
    </row>
    <row r="19" spans="2:5" x14ac:dyDescent="0.25">
      <c r="B19" t="str">
        <f>CONCATENATE(LEFT(ICD_Codes[[#This Row],[ICD10CA Code]],3),".",RIGHT(ICD_Codes[[#This Row],[ICD10CA Code]],1))</f>
        <v>C02.9</v>
      </c>
      <c r="C19" t="s">
        <v>1291</v>
      </c>
      <c r="D19" t="s">
        <v>1290</v>
      </c>
      <c r="E19" t="s">
        <v>1290</v>
      </c>
    </row>
    <row r="20" spans="2:5" x14ac:dyDescent="0.25">
      <c r="B20" t="str">
        <f>CONCATENATE(LEFT(ICD_Codes[[#This Row],[ICD10CA Code]],3),".",RIGHT(ICD_Codes[[#This Row],[ICD10CA Code]],1))</f>
        <v>C03.0</v>
      </c>
      <c r="C20" t="s">
        <v>1289</v>
      </c>
      <c r="D20" t="s">
        <v>1288</v>
      </c>
      <c r="E20" t="s">
        <v>1288</v>
      </c>
    </row>
    <row r="21" spans="2:5" x14ac:dyDescent="0.25">
      <c r="B21" t="str">
        <f>CONCATENATE(LEFT(ICD_Codes[[#This Row],[ICD10CA Code]],3),".",RIGHT(ICD_Codes[[#This Row],[ICD10CA Code]],1))</f>
        <v>C03.1</v>
      </c>
      <c r="C21" t="s">
        <v>1287</v>
      </c>
      <c r="D21" t="s">
        <v>1286</v>
      </c>
      <c r="E21" t="s">
        <v>1286</v>
      </c>
    </row>
    <row r="22" spans="2:5" x14ac:dyDescent="0.25">
      <c r="B22" t="str">
        <f>CONCATENATE(LEFT(ICD_Codes[[#This Row],[ICD10CA Code]],3),".",RIGHT(ICD_Codes[[#This Row],[ICD10CA Code]],1))</f>
        <v>C03.9</v>
      </c>
      <c r="C22" t="s">
        <v>1285</v>
      </c>
      <c r="D22" t="s">
        <v>1284</v>
      </c>
      <c r="E22" t="s">
        <v>1284</v>
      </c>
    </row>
    <row r="23" spans="2:5" x14ac:dyDescent="0.25">
      <c r="B23" t="str">
        <f>CONCATENATE(LEFT(ICD_Codes[[#This Row],[ICD10CA Code]],3),".",RIGHT(ICD_Codes[[#This Row],[ICD10CA Code]],1))</f>
        <v>C04.0</v>
      </c>
      <c r="C23" t="s">
        <v>1283</v>
      </c>
      <c r="D23" t="s">
        <v>1282</v>
      </c>
      <c r="E23" t="s">
        <v>1281</v>
      </c>
    </row>
    <row r="24" spans="2:5" x14ac:dyDescent="0.25">
      <c r="B24" t="str">
        <f>CONCATENATE(LEFT(ICD_Codes[[#This Row],[ICD10CA Code]],3),".",RIGHT(ICD_Codes[[#This Row],[ICD10CA Code]],1))</f>
        <v>C04.1</v>
      </c>
      <c r="C24" t="s">
        <v>1280</v>
      </c>
      <c r="D24" t="s">
        <v>1279</v>
      </c>
      <c r="E24" t="s">
        <v>1278</v>
      </c>
    </row>
    <row r="25" spans="2:5" x14ac:dyDescent="0.25">
      <c r="B25" t="str">
        <f>CONCATENATE(LEFT(ICD_Codes[[#This Row],[ICD10CA Code]],3),".",RIGHT(ICD_Codes[[#This Row],[ICD10CA Code]],1))</f>
        <v>C04.8</v>
      </c>
      <c r="C25" t="s">
        <v>1277</v>
      </c>
      <c r="D25" t="s">
        <v>1276</v>
      </c>
      <c r="E25" t="s">
        <v>1275</v>
      </c>
    </row>
    <row r="26" spans="2:5" x14ac:dyDescent="0.25">
      <c r="B26" t="str">
        <f>CONCATENATE(LEFT(ICD_Codes[[#This Row],[ICD10CA Code]],3),".",RIGHT(ICD_Codes[[#This Row],[ICD10CA Code]],1))</f>
        <v>C04.9</v>
      </c>
      <c r="C26" t="s">
        <v>1274</v>
      </c>
      <c r="D26" t="s">
        <v>1273</v>
      </c>
      <c r="E26" t="s">
        <v>1272</v>
      </c>
    </row>
    <row r="27" spans="2:5" x14ac:dyDescent="0.25">
      <c r="B27" t="str">
        <f>CONCATENATE(LEFT(ICD_Codes[[#This Row],[ICD10CA Code]],3),".",RIGHT(ICD_Codes[[#This Row],[ICD10CA Code]],1))</f>
        <v>C05.0</v>
      </c>
      <c r="C27" t="s">
        <v>1271</v>
      </c>
      <c r="D27" t="s">
        <v>1270</v>
      </c>
      <c r="E27" t="s">
        <v>1270</v>
      </c>
    </row>
    <row r="28" spans="2:5" x14ac:dyDescent="0.25">
      <c r="B28" t="str">
        <f>CONCATENATE(LEFT(ICD_Codes[[#This Row],[ICD10CA Code]],3),".",RIGHT(ICD_Codes[[#This Row],[ICD10CA Code]],1))</f>
        <v>C05.1</v>
      </c>
      <c r="C28" t="s">
        <v>1269</v>
      </c>
      <c r="D28" t="s">
        <v>1268</v>
      </c>
      <c r="E28" t="s">
        <v>1268</v>
      </c>
    </row>
    <row r="29" spans="2:5" x14ac:dyDescent="0.25">
      <c r="B29" t="str">
        <f>CONCATENATE(LEFT(ICD_Codes[[#This Row],[ICD10CA Code]],3),".",RIGHT(ICD_Codes[[#This Row],[ICD10CA Code]],1))</f>
        <v>C05.2</v>
      </c>
      <c r="C29" t="s">
        <v>1267</v>
      </c>
      <c r="D29" t="s">
        <v>1266</v>
      </c>
      <c r="E29" t="s">
        <v>1266</v>
      </c>
    </row>
    <row r="30" spans="2:5" x14ac:dyDescent="0.25">
      <c r="B30" t="str">
        <f>CONCATENATE(LEFT(ICD_Codes[[#This Row],[ICD10CA Code]],3),".",RIGHT(ICD_Codes[[#This Row],[ICD10CA Code]],1))</f>
        <v>C05.8</v>
      </c>
      <c r="C30" t="s">
        <v>1265</v>
      </c>
      <c r="D30" t="s">
        <v>1264</v>
      </c>
      <c r="E30" t="s">
        <v>1264</v>
      </c>
    </row>
    <row r="31" spans="2:5" x14ac:dyDescent="0.25">
      <c r="B31" t="str">
        <f>CONCATENATE(LEFT(ICD_Codes[[#This Row],[ICD10CA Code]],3),".",RIGHT(ICD_Codes[[#This Row],[ICD10CA Code]],1))</f>
        <v>C05.9</v>
      </c>
      <c r="C31" t="s">
        <v>1263</v>
      </c>
      <c r="D31" t="s">
        <v>1262</v>
      </c>
      <c r="E31" t="s">
        <v>1262</v>
      </c>
    </row>
    <row r="32" spans="2:5" x14ac:dyDescent="0.25">
      <c r="B32" t="str">
        <f>CONCATENATE(LEFT(ICD_Codes[[#This Row],[ICD10CA Code]],3),".",RIGHT(ICD_Codes[[#This Row],[ICD10CA Code]],1))</f>
        <v>C06.0</v>
      </c>
      <c r="C32" t="s">
        <v>1261</v>
      </c>
      <c r="D32" t="s">
        <v>1260</v>
      </c>
      <c r="E32" t="s">
        <v>1260</v>
      </c>
    </row>
    <row r="33" spans="2:5" x14ac:dyDescent="0.25">
      <c r="B33" t="str">
        <f>CONCATENATE(LEFT(ICD_Codes[[#This Row],[ICD10CA Code]],3),".",RIGHT(ICD_Codes[[#This Row],[ICD10CA Code]],1))</f>
        <v>C06.1</v>
      </c>
      <c r="C33" t="s">
        <v>1259</v>
      </c>
      <c r="D33" t="s">
        <v>1258</v>
      </c>
      <c r="E33" t="s">
        <v>1258</v>
      </c>
    </row>
    <row r="34" spans="2:5" x14ac:dyDescent="0.25">
      <c r="B34" t="str">
        <f>CONCATENATE(LEFT(ICD_Codes[[#This Row],[ICD10CA Code]],3),".",RIGHT(ICD_Codes[[#This Row],[ICD10CA Code]],1))</f>
        <v>C06.2</v>
      </c>
      <c r="C34" t="s">
        <v>1257</v>
      </c>
      <c r="D34" t="s">
        <v>1256</v>
      </c>
      <c r="E34" t="s">
        <v>1256</v>
      </c>
    </row>
    <row r="35" spans="2:5" x14ac:dyDescent="0.25">
      <c r="B35" t="str">
        <f>CONCATENATE(LEFT(ICD_Codes[[#This Row],[ICD10CA Code]],3),".",RIGHT(ICD_Codes[[#This Row],[ICD10CA Code]],1))</f>
        <v>C06.8</v>
      </c>
      <c r="C35" t="s">
        <v>1255</v>
      </c>
      <c r="D35" t="s">
        <v>1254</v>
      </c>
      <c r="E35" t="s">
        <v>1253</v>
      </c>
    </row>
    <row r="36" spans="2:5" x14ac:dyDescent="0.25">
      <c r="B36" t="str">
        <f>CONCATENATE(LEFT(ICD_Codes[[#This Row],[ICD10CA Code]],3),".",RIGHT(ICD_Codes[[#This Row],[ICD10CA Code]],1))</f>
        <v>C06.9</v>
      </c>
      <c r="C36" t="s">
        <v>1252</v>
      </c>
      <c r="D36" t="s">
        <v>1251</v>
      </c>
      <c r="E36" t="s">
        <v>1251</v>
      </c>
    </row>
    <row r="37" spans="2:5" x14ac:dyDescent="0.25">
      <c r="B37" t="str">
        <f>CONCATENATE(LEFT(ICD_Codes[[#This Row],[ICD10CA Code]],3),".",RIGHT(ICD_Codes[[#This Row],[ICD10CA Code]],1))</f>
        <v>C07.7</v>
      </c>
      <c r="C37" t="s">
        <v>1250</v>
      </c>
      <c r="D37" t="s">
        <v>1249</v>
      </c>
      <c r="E37" t="s">
        <v>1249</v>
      </c>
    </row>
    <row r="38" spans="2:5" x14ac:dyDescent="0.25">
      <c r="B38" t="str">
        <f>CONCATENATE(LEFT(ICD_Codes[[#This Row],[ICD10CA Code]],3),".",RIGHT(ICD_Codes[[#This Row],[ICD10CA Code]],1))</f>
        <v>C08.0</v>
      </c>
      <c r="C38" t="s">
        <v>1248</v>
      </c>
      <c r="D38" t="s">
        <v>1247</v>
      </c>
      <c r="E38" t="s">
        <v>1247</v>
      </c>
    </row>
    <row r="39" spans="2:5" x14ac:dyDescent="0.25">
      <c r="B39" t="str">
        <f>CONCATENATE(LEFT(ICD_Codes[[#This Row],[ICD10CA Code]],3),".",RIGHT(ICD_Codes[[#This Row],[ICD10CA Code]],1))</f>
        <v>C08.1</v>
      </c>
      <c r="C39" t="s">
        <v>1246</v>
      </c>
      <c r="D39" t="s">
        <v>1245</v>
      </c>
      <c r="E39" t="s">
        <v>1245</v>
      </c>
    </row>
    <row r="40" spans="2:5" x14ac:dyDescent="0.25">
      <c r="B40" t="str">
        <f>CONCATENATE(LEFT(ICD_Codes[[#This Row],[ICD10CA Code]],3),".",RIGHT(ICD_Codes[[#This Row],[ICD10CA Code]],1))</f>
        <v>C08.8</v>
      </c>
      <c r="C40" t="s">
        <v>1244</v>
      </c>
      <c r="D40" t="s">
        <v>1243</v>
      </c>
      <c r="E40" t="s">
        <v>1242</v>
      </c>
    </row>
    <row r="41" spans="2:5" x14ac:dyDescent="0.25">
      <c r="B41" t="str">
        <f>CONCATENATE(LEFT(ICD_Codes[[#This Row],[ICD10CA Code]],3),".",RIGHT(ICD_Codes[[#This Row],[ICD10CA Code]],1))</f>
        <v>C08.9</v>
      </c>
      <c r="C41" t="s">
        <v>1241</v>
      </c>
      <c r="D41" t="s">
        <v>1240</v>
      </c>
      <c r="E41" t="s">
        <v>1239</v>
      </c>
    </row>
    <row r="42" spans="2:5" x14ac:dyDescent="0.25">
      <c r="B42" t="str">
        <f>CONCATENATE(LEFT(ICD_Codes[[#This Row],[ICD10CA Code]],3),".",RIGHT(ICD_Codes[[#This Row],[ICD10CA Code]],1))</f>
        <v>C09.0</v>
      </c>
      <c r="C42" t="s">
        <v>1238</v>
      </c>
      <c r="D42" t="s">
        <v>1237</v>
      </c>
      <c r="E42" t="s">
        <v>1237</v>
      </c>
    </row>
    <row r="43" spans="2:5" x14ac:dyDescent="0.25">
      <c r="B43" t="str">
        <f>CONCATENATE(LEFT(ICD_Codes[[#This Row],[ICD10CA Code]],3),".",RIGHT(ICD_Codes[[#This Row],[ICD10CA Code]],1))</f>
        <v>C09.1</v>
      </c>
      <c r="C43" t="s">
        <v>1236</v>
      </c>
      <c r="D43" t="s">
        <v>1235</v>
      </c>
      <c r="E43" t="s">
        <v>1234</v>
      </c>
    </row>
    <row r="44" spans="2:5" x14ac:dyDescent="0.25">
      <c r="B44" t="str">
        <f>CONCATENATE(LEFT(ICD_Codes[[#This Row],[ICD10CA Code]],3),".",RIGHT(ICD_Codes[[#This Row],[ICD10CA Code]],1))</f>
        <v>C09.8</v>
      </c>
      <c r="C44" t="s">
        <v>1233</v>
      </c>
      <c r="D44" t="s">
        <v>1232</v>
      </c>
      <c r="E44" t="s">
        <v>1232</v>
      </c>
    </row>
    <row r="45" spans="2:5" x14ac:dyDescent="0.25">
      <c r="B45" t="str">
        <f>CONCATENATE(LEFT(ICD_Codes[[#This Row],[ICD10CA Code]],3),".",RIGHT(ICD_Codes[[#This Row],[ICD10CA Code]],1))</f>
        <v>C09.9</v>
      </c>
      <c r="C45" t="s">
        <v>1231</v>
      </c>
      <c r="D45" t="s">
        <v>1230</v>
      </c>
      <c r="E45" t="s">
        <v>1230</v>
      </c>
    </row>
    <row r="46" spans="2:5" x14ac:dyDescent="0.25">
      <c r="B46" t="str">
        <f>CONCATENATE(LEFT(ICD_Codes[[#This Row],[ICD10CA Code]],3),".",RIGHT(ICD_Codes[[#This Row],[ICD10CA Code]],1))</f>
        <v>C10.0</v>
      </c>
      <c r="C46" t="s">
        <v>1229</v>
      </c>
      <c r="D46" t="s">
        <v>1228</v>
      </c>
      <c r="E46" t="s">
        <v>1228</v>
      </c>
    </row>
    <row r="47" spans="2:5" x14ac:dyDescent="0.25">
      <c r="B47" t="str">
        <f>CONCATENATE(LEFT(ICD_Codes[[#This Row],[ICD10CA Code]],3),".",RIGHT(ICD_Codes[[#This Row],[ICD10CA Code]],1))</f>
        <v>C10.1</v>
      </c>
      <c r="C47" t="s">
        <v>1227</v>
      </c>
      <c r="D47" t="s">
        <v>1226</v>
      </c>
      <c r="E47" t="s">
        <v>1225</v>
      </c>
    </row>
    <row r="48" spans="2:5" x14ac:dyDescent="0.25">
      <c r="B48" t="str">
        <f>CONCATENATE(LEFT(ICD_Codes[[#This Row],[ICD10CA Code]],3),".",RIGHT(ICD_Codes[[#This Row],[ICD10CA Code]],1))</f>
        <v>C10.2</v>
      </c>
      <c r="C48" t="s">
        <v>1224</v>
      </c>
      <c r="D48" t="s">
        <v>1223</v>
      </c>
      <c r="E48" t="s">
        <v>1222</v>
      </c>
    </row>
    <row r="49" spans="2:5" x14ac:dyDescent="0.25">
      <c r="B49" t="str">
        <f>CONCATENATE(LEFT(ICD_Codes[[#This Row],[ICD10CA Code]],3),".",RIGHT(ICD_Codes[[#This Row],[ICD10CA Code]],1))</f>
        <v>C10.3</v>
      </c>
      <c r="C49" t="s">
        <v>1221</v>
      </c>
      <c r="D49" t="s">
        <v>1220</v>
      </c>
      <c r="E49" t="s">
        <v>1219</v>
      </c>
    </row>
    <row r="50" spans="2:5" x14ac:dyDescent="0.25">
      <c r="B50" t="str">
        <f>CONCATENATE(LEFT(ICD_Codes[[#This Row],[ICD10CA Code]],3),".",RIGHT(ICD_Codes[[#This Row],[ICD10CA Code]],1))</f>
        <v>C10.4</v>
      </c>
      <c r="C50" t="s">
        <v>1218</v>
      </c>
      <c r="D50" t="s">
        <v>1217</v>
      </c>
      <c r="E50" t="s">
        <v>1217</v>
      </c>
    </row>
    <row r="51" spans="2:5" x14ac:dyDescent="0.25">
      <c r="B51" t="str">
        <f>CONCATENATE(LEFT(ICD_Codes[[#This Row],[ICD10CA Code]],3),".",RIGHT(ICD_Codes[[#This Row],[ICD10CA Code]],1))</f>
        <v>C10.8</v>
      </c>
      <c r="C51" t="s">
        <v>1216</v>
      </c>
      <c r="D51" t="s">
        <v>1215</v>
      </c>
      <c r="E51" t="s">
        <v>1214</v>
      </c>
    </row>
    <row r="52" spans="2:5" x14ac:dyDescent="0.25">
      <c r="B52" t="str">
        <f>CONCATENATE(LEFT(ICD_Codes[[#This Row],[ICD10CA Code]],3),".",RIGHT(ICD_Codes[[#This Row],[ICD10CA Code]],1))</f>
        <v>C10.9</v>
      </c>
      <c r="C52" t="s">
        <v>1213</v>
      </c>
      <c r="D52" t="s">
        <v>1212</v>
      </c>
      <c r="E52" t="s">
        <v>1212</v>
      </c>
    </row>
    <row r="53" spans="2:5" x14ac:dyDescent="0.25">
      <c r="B53" t="str">
        <f>CONCATENATE(LEFT(ICD_Codes[[#This Row],[ICD10CA Code]],3),".",RIGHT(ICD_Codes[[#This Row],[ICD10CA Code]],1))</f>
        <v>C11.0</v>
      </c>
      <c r="C53" t="s">
        <v>1211</v>
      </c>
      <c r="D53" t="s">
        <v>1210</v>
      </c>
      <c r="E53" t="s">
        <v>1209</v>
      </c>
    </row>
    <row r="54" spans="2:5" x14ac:dyDescent="0.25">
      <c r="B54" t="str">
        <f>CONCATENATE(LEFT(ICD_Codes[[#This Row],[ICD10CA Code]],3),".",RIGHT(ICD_Codes[[#This Row],[ICD10CA Code]],1))</f>
        <v>C11.1</v>
      </c>
      <c r="C54" t="s">
        <v>1208</v>
      </c>
      <c r="D54" t="s">
        <v>1207</v>
      </c>
      <c r="E54" t="s">
        <v>1206</v>
      </c>
    </row>
    <row r="55" spans="2:5" x14ac:dyDescent="0.25">
      <c r="B55" t="str">
        <f>CONCATENATE(LEFT(ICD_Codes[[#This Row],[ICD10CA Code]],3),".",RIGHT(ICD_Codes[[#This Row],[ICD10CA Code]],1))</f>
        <v>C11.2</v>
      </c>
      <c r="C55" t="s">
        <v>1205</v>
      </c>
      <c r="D55" t="s">
        <v>1204</v>
      </c>
      <c r="E55" t="s">
        <v>1203</v>
      </c>
    </row>
    <row r="56" spans="2:5" x14ac:dyDescent="0.25">
      <c r="B56" t="str">
        <f>CONCATENATE(LEFT(ICD_Codes[[#This Row],[ICD10CA Code]],3),".",RIGHT(ICD_Codes[[#This Row],[ICD10CA Code]],1))</f>
        <v>C11.3</v>
      </c>
      <c r="C56" t="s">
        <v>1202</v>
      </c>
      <c r="D56" t="s">
        <v>1201</v>
      </c>
      <c r="E56" t="s">
        <v>1200</v>
      </c>
    </row>
    <row r="57" spans="2:5" x14ac:dyDescent="0.25">
      <c r="B57" t="str">
        <f>CONCATENATE(LEFT(ICD_Codes[[#This Row],[ICD10CA Code]],3),".",RIGHT(ICD_Codes[[#This Row],[ICD10CA Code]],1))</f>
        <v>C11.8</v>
      </c>
      <c r="C57" t="s">
        <v>1199</v>
      </c>
      <c r="D57" t="s">
        <v>1198</v>
      </c>
      <c r="E57" t="s">
        <v>1197</v>
      </c>
    </row>
    <row r="58" spans="2:5" x14ac:dyDescent="0.25">
      <c r="B58" t="str">
        <f>CONCATENATE(LEFT(ICD_Codes[[#This Row],[ICD10CA Code]],3),".",RIGHT(ICD_Codes[[#This Row],[ICD10CA Code]],1))</f>
        <v>C11.9</v>
      </c>
      <c r="C58" t="s">
        <v>1196</v>
      </c>
      <c r="D58" t="s">
        <v>1195</v>
      </c>
      <c r="E58" t="s">
        <v>1194</v>
      </c>
    </row>
    <row r="59" spans="2:5" x14ac:dyDescent="0.25">
      <c r="B59" t="str">
        <f>CONCATENATE(LEFT(ICD_Codes[[#This Row],[ICD10CA Code]],3),".",RIGHT(ICD_Codes[[#This Row],[ICD10CA Code]],1))</f>
        <v>C12.2</v>
      </c>
      <c r="C59" t="s">
        <v>1193</v>
      </c>
      <c r="D59" t="s">
        <v>1192</v>
      </c>
      <c r="E59" t="s">
        <v>1192</v>
      </c>
    </row>
    <row r="60" spans="2:5" x14ac:dyDescent="0.25">
      <c r="B60" t="str">
        <f>CONCATENATE(LEFT(ICD_Codes[[#This Row],[ICD10CA Code]],3),".",RIGHT(ICD_Codes[[#This Row],[ICD10CA Code]],1))</f>
        <v>C13.0</v>
      </c>
      <c r="C60" t="s">
        <v>1191</v>
      </c>
      <c r="D60" t="s">
        <v>1190</v>
      </c>
      <c r="E60" t="s">
        <v>1190</v>
      </c>
    </row>
    <row r="61" spans="2:5" x14ac:dyDescent="0.25">
      <c r="B61" t="str">
        <f>CONCATENATE(LEFT(ICD_Codes[[#This Row],[ICD10CA Code]],3),".",RIGHT(ICD_Codes[[#This Row],[ICD10CA Code]],1))</f>
        <v>C13.1</v>
      </c>
      <c r="C61" t="s">
        <v>1189</v>
      </c>
      <c r="D61" t="s">
        <v>1188</v>
      </c>
      <c r="E61" t="s">
        <v>1187</v>
      </c>
    </row>
    <row r="62" spans="2:5" x14ac:dyDescent="0.25">
      <c r="B62" t="str">
        <f>CONCATENATE(LEFT(ICD_Codes[[#This Row],[ICD10CA Code]],3),".",RIGHT(ICD_Codes[[#This Row],[ICD10CA Code]],1))</f>
        <v>C13.2</v>
      </c>
      <c r="C62" t="s">
        <v>1186</v>
      </c>
      <c r="D62" t="s">
        <v>1185</v>
      </c>
      <c r="E62" t="s">
        <v>1184</v>
      </c>
    </row>
    <row r="63" spans="2:5" x14ac:dyDescent="0.25">
      <c r="B63" t="str">
        <f>CONCATENATE(LEFT(ICD_Codes[[#This Row],[ICD10CA Code]],3),".",RIGHT(ICD_Codes[[#This Row],[ICD10CA Code]],1))</f>
        <v>C13.8</v>
      </c>
      <c r="C63" t="s">
        <v>1183</v>
      </c>
      <c r="D63" t="s">
        <v>1182</v>
      </c>
      <c r="E63" t="s">
        <v>1181</v>
      </c>
    </row>
    <row r="64" spans="2:5" x14ac:dyDescent="0.25">
      <c r="B64" t="str">
        <f>CONCATENATE(LEFT(ICD_Codes[[#This Row],[ICD10CA Code]],3),".",RIGHT(ICD_Codes[[#This Row],[ICD10CA Code]],1))</f>
        <v>C13.9</v>
      </c>
      <c r="C64" t="s">
        <v>1180</v>
      </c>
      <c r="D64" t="s">
        <v>1179</v>
      </c>
      <c r="E64" t="s">
        <v>1179</v>
      </c>
    </row>
    <row r="65" spans="2:5" x14ac:dyDescent="0.25">
      <c r="B65" t="str">
        <f>CONCATENATE(LEFT(ICD_Codes[[#This Row],[ICD10CA Code]],3),".",RIGHT(ICD_Codes[[#This Row],[ICD10CA Code]],1))</f>
        <v>C14.0</v>
      </c>
      <c r="C65" t="s">
        <v>1178</v>
      </c>
      <c r="D65" t="s">
        <v>1177</v>
      </c>
      <c r="E65" t="s">
        <v>1177</v>
      </c>
    </row>
    <row r="66" spans="2:5" x14ac:dyDescent="0.25">
      <c r="B66" t="str">
        <f>CONCATENATE(LEFT(ICD_Codes[[#This Row],[ICD10CA Code]],3),".",RIGHT(ICD_Codes[[#This Row],[ICD10CA Code]],1))</f>
        <v>C14.2</v>
      </c>
      <c r="C66" t="s">
        <v>1176</v>
      </c>
      <c r="D66" t="s">
        <v>1175</v>
      </c>
      <c r="E66" t="s">
        <v>1175</v>
      </c>
    </row>
    <row r="67" spans="2:5" x14ac:dyDescent="0.25">
      <c r="B67" t="str">
        <f>CONCATENATE(LEFT(ICD_Codes[[#This Row],[ICD10CA Code]],3),".",RIGHT(ICD_Codes[[#This Row],[ICD10CA Code]],1))</f>
        <v>C14.8</v>
      </c>
      <c r="C67" t="s">
        <v>1174</v>
      </c>
      <c r="D67" t="s">
        <v>1173</v>
      </c>
      <c r="E67" t="s">
        <v>1172</v>
      </c>
    </row>
    <row r="68" spans="2:5" x14ac:dyDescent="0.25">
      <c r="B68" t="str">
        <f>CONCATENATE(LEFT(ICD_Codes[[#This Row],[ICD10CA Code]],3),".",RIGHT(ICD_Codes[[#This Row],[ICD10CA Code]],1))</f>
        <v>C15.0</v>
      </c>
      <c r="C68" t="s">
        <v>1171</v>
      </c>
      <c r="D68" t="s">
        <v>1170</v>
      </c>
      <c r="E68" t="s">
        <v>1170</v>
      </c>
    </row>
    <row r="69" spans="2:5" x14ac:dyDescent="0.25">
      <c r="B69" t="str">
        <f>CONCATENATE(LEFT(ICD_Codes[[#This Row],[ICD10CA Code]],3),".",RIGHT(ICD_Codes[[#This Row],[ICD10CA Code]],1))</f>
        <v>C15.1</v>
      </c>
      <c r="C69" t="s">
        <v>1169</v>
      </c>
      <c r="D69" t="s">
        <v>1168</v>
      </c>
      <c r="E69" t="s">
        <v>1168</v>
      </c>
    </row>
    <row r="70" spans="2:5" x14ac:dyDescent="0.25">
      <c r="B70" t="str">
        <f>CONCATENATE(LEFT(ICD_Codes[[#This Row],[ICD10CA Code]],3),".",RIGHT(ICD_Codes[[#This Row],[ICD10CA Code]],1))</f>
        <v>C15.2</v>
      </c>
      <c r="C70" t="s">
        <v>1167</v>
      </c>
      <c r="D70" t="s">
        <v>1166</v>
      </c>
      <c r="E70" t="s">
        <v>1166</v>
      </c>
    </row>
    <row r="71" spans="2:5" x14ac:dyDescent="0.25">
      <c r="B71" t="str">
        <f>CONCATENATE(LEFT(ICD_Codes[[#This Row],[ICD10CA Code]],3),".",RIGHT(ICD_Codes[[#This Row],[ICD10CA Code]],1))</f>
        <v>C15.3</v>
      </c>
      <c r="C71" t="s">
        <v>1165</v>
      </c>
      <c r="D71" t="s">
        <v>1164</v>
      </c>
      <c r="E71" t="s">
        <v>1163</v>
      </c>
    </row>
    <row r="72" spans="2:5" x14ac:dyDescent="0.25">
      <c r="B72" t="str">
        <f>CONCATENATE(LEFT(ICD_Codes[[#This Row],[ICD10CA Code]],3),".",RIGHT(ICD_Codes[[#This Row],[ICD10CA Code]],1))</f>
        <v>C15.4</v>
      </c>
      <c r="C72" t="s">
        <v>1162</v>
      </c>
      <c r="D72" t="s">
        <v>1161</v>
      </c>
      <c r="E72" t="s">
        <v>1160</v>
      </c>
    </row>
    <row r="73" spans="2:5" x14ac:dyDescent="0.25">
      <c r="B73" t="str">
        <f>CONCATENATE(LEFT(ICD_Codes[[#This Row],[ICD10CA Code]],3),".",RIGHT(ICD_Codes[[#This Row],[ICD10CA Code]],1))</f>
        <v>C15.5</v>
      </c>
      <c r="C73" t="s">
        <v>1159</v>
      </c>
      <c r="D73" t="s">
        <v>1158</v>
      </c>
      <c r="E73" t="s">
        <v>1157</v>
      </c>
    </row>
    <row r="74" spans="2:5" x14ac:dyDescent="0.25">
      <c r="B74" t="str">
        <f>CONCATENATE(LEFT(ICD_Codes[[#This Row],[ICD10CA Code]],3),".",RIGHT(ICD_Codes[[#This Row],[ICD10CA Code]],1))</f>
        <v>C15.8</v>
      </c>
      <c r="C74" t="s">
        <v>1156</v>
      </c>
      <c r="D74" t="s">
        <v>1155</v>
      </c>
      <c r="E74" t="s">
        <v>1154</v>
      </c>
    </row>
    <row r="75" spans="2:5" x14ac:dyDescent="0.25">
      <c r="B75" t="str">
        <f>CONCATENATE(LEFT(ICD_Codes[[#This Row],[ICD10CA Code]],3),".",RIGHT(ICD_Codes[[#This Row],[ICD10CA Code]],1))</f>
        <v>C15.9</v>
      </c>
      <c r="C75" t="s">
        <v>1153</v>
      </c>
      <c r="D75" t="s">
        <v>1152</v>
      </c>
      <c r="E75" t="s">
        <v>1152</v>
      </c>
    </row>
    <row r="76" spans="2:5" x14ac:dyDescent="0.25">
      <c r="B76" t="str">
        <f>CONCATENATE(LEFT(ICD_Codes[[#This Row],[ICD10CA Code]],3),".",RIGHT(ICD_Codes[[#This Row],[ICD10CA Code]],1))</f>
        <v>C16.0</v>
      </c>
      <c r="C76" t="s">
        <v>1151</v>
      </c>
      <c r="D76" t="s">
        <v>1150</v>
      </c>
      <c r="E76" t="s">
        <v>1150</v>
      </c>
    </row>
    <row r="77" spans="2:5" x14ac:dyDescent="0.25">
      <c r="B77" t="str">
        <f>CONCATENATE(LEFT(ICD_Codes[[#This Row],[ICD10CA Code]],3),".",RIGHT(ICD_Codes[[#This Row],[ICD10CA Code]],1))</f>
        <v>C16.1</v>
      </c>
      <c r="C77" t="s">
        <v>1149</v>
      </c>
      <c r="D77" t="s">
        <v>1148</v>
      </c>
      <c r="E77" t="s">
        <v>1148</v>
      </c>
    </row>
    <row r="78" spans="2:5" x14ac:dyDescent="0.25">
      <c r="B78" t="str">
        <f>CONCATENATE(LEFT(ICD_Codes[[#This Row],[ICD10CA Code]],3),".",RIGHT(ICD_Codes[[#This Row],[ICD10CA Code]],1))</f>
        <v>C16.2</v>
      </c>
      <c r="C78" t="s">
        <v>1147</v>
      </c>
      <c r="D78" t="s">
        <v>1146</v>
      </c>
      <c r="E78" t="s">
        <v>1146</v>
      </c>
    </row>
    <row r="79" spans="2:5" x14ac:dyDescent="0.25">
      <c r="B79" t="str">
        <f>CONCATENATE(LEFT(ICD_Codes[[#This Row],[ICD10CA Code]],3),".",RIGHT(ICD_Codes[[#This Row],[ICD10CA Code]],1))</f>
        <v>C16.3</v>
      </c>
      <c r="C79" t="s">
        <v>1145</v>
      </c>
      <c r="D79" t="s">
        <v>1144</v>
      </c>
      <c r="E79" t="s">
        <v>1144</v>
      </c>
    </row>
    <row r="80" spans="2:5" x14ac:dyDescent="0.25">
      <c r="B80" t="str">
        <f>CONCATENATE(LEFT(ICD_Codes[[#This Row],[ICD10CA Code]],3),".",RIGHT(ICD_Codes[[#This Row],[ICD10CA Code]],1))</f>
        <v>C16.4</v>
      </c>
      <c r="C80" t="s">
        <v>1143</v>
      </c>
      <c r="D80" t="s">
        <v>1142</v>
      </c>
      <c r="E80" t="s">
        <v>1142</v>
      </c>
    </row>
    <row r="81" spans="2:5" x14ac:dyDescent="0.25">
      <c r="B81" t="str">
        <f>CONCATENATE(LEFT(ICD_Codes[[#This Row],[ICD10CA Code]],3),".",RIGHT(ICD_Codes[[#This Row],[ICD10CA Code]],1))</f>
        <v>C16.5</v>
      </c>
      <c r="C81" t="s">
        <v>1141</v>
      </c>
      <c r="D81" t="s">
        <v>1140</v>
      </c>
      <c r="E81" t="s">
        <v>1139</v>
      </c>
    </row>
    <row r="82" spans="2:5" x14ac:dyDescent="0.25">
      <c r="B82" t="str">
        <f>CONCATENATE(LEFT(ICD_Codes[[#This Row],[ICD10CA Code]],3),".",RIGHT(ICD_Codes[[#This Row],[ICD10CA Code]],1))</f>
        <v>C16.6</v>
      </c>
      <c r="C82" t="s">
        <v>1138</v>
      </c>
      <c r="D82" t="s">
        <v>1137</v>
      </c>
      <c r="E82" t="s">
        <v>1136</v>
      </c>
    </row>
    <row r="83" spans="2:5" x14ac:dyDescent="0.25">
      <c r="B83" t="str">
        <f>CONCATENATE(LEFT(ICD_Codes[[#This Row],[ICD10CA Code]],3),".",RIGHT(ICD_Codes[[#This Row],[ICD10CA Code]],1))</f>
        <v>C16.8</v>
      </c>
      <c r="C83" t="s">
        <v>1135</v>
      </c>
      <c r="D83" t="s">
        <v>1134</v>
      </c>
      <c r="E83" t="s">
        <v>1134</v>
      </c>
    </row>
    <row r="84" spans="2:5" x14ac:dyDescent="0.25">
      <c r="B84" t="str">
        <f>CONCATENATE(LEFT(ICD_Codes[[#This Row],[ICD10CA Code]],3),".",RIGHT(ICD_Codes[[#This Row],[ICD10CA Code]],1))</f>
        <v>C16.9</v>
      </c>
      <c r="C84" t="s">
        <v>1133</v>
      </c>
      <c r="D84" t="s">
        <v>1132</v>
      </c>
      <c r="E84" t="s">
        <v>1132</v>
      </c>
    </row>
    <row r="85" spans="2:5" x14ac:dyDescent="0.25">
      <c r="B85" t="str">
        <f>CONCATENATE(LEFT(ICD_Codes[[#This Row],[ICD10CA Code]],3),".",RIGHT(ICD_Codes[[#This Row],[ICD10CA Code]],1))</f>
        <v>C17.0</v>
      </c>
      <c r="C85" t="s">
        <v>1131</v>
      </c>
      <c r="D85" t="s">
        <v>1130</v>
      </c>
      <c r="E85" t="s">
        <v>1130</v>
      </c>
    </row>
    <row r="86" spans="2:5" x14ac:dyDescent="0.25">
      <c r="B86" t="str">
        <f>CONCATENATE(LEFT(ICD_Codes[[#This Row],[ICD10CA Code]],3),".",RIGHT(ICD_Codes[[#This Row],[ICD10CA Code]],1))</f>
        <v>C17.1</v>
      </c>
      <c r="C86" t="s">
        <v>1129</v>
      </c>
      <c r="D86" t="s">
        <v>1128</v>
      </c>
      <c r="E86" t="s">
        <v>1128</v>
      </c>
    </row>
    <row r="87" spans="2:5" x14ac:dyDescent="0.25">
      <c r="B87" t="str">
        <f>CONCATENATE(LEFT(ICD_Codes[[#This Row],[ICD10CA Code]],3),".",RIGHT(ICD_Codes[[#This Row],[ICD10CA Code]],1))</f>
        <v>C17.2</v>
      </c>
      <c r="C87" t="s">
        <v>1127</v>
      </c>
      <c r="D87" t="s">
        <v>1126</v>
      </c>
      <c r="E87" t="s">
        <v>1126</v>
      </c>
    </row>
    <row r="88" spans="2:5" x14ac:dyDescent="0.25">
      <c r="B88" t="str">
        <f>CONCATENATE(LEFT(ICD_Codes[[#This Row],[ICD10CA Code]],3),".",RIGHT(ICD_Codes[[#This Row],[ICD10CA Code]],1))</f>
        <v>C17.3</v>
      </c>
      <c r="C88" t="s">
        <v>1125</v>
      </c>
      <c r="D88" t="s">
        <v>1124</v>
      </c>
      <c r="E88" t="s">
        <v>1124</v>
      </c>
    </row>
    <row r="89" spans="2:5" x14ac:dyDescent="0.25">
      <c r="B89" t="str">
        <f>CONCATENATE(LEFT(ICD_Codes[[#This Row],[ICD10CA Code]],3),".",RIGHT(ICD_Codes[[#This Row],[ICD10CA Code]],1))</f>
        <v>C17.8</v>
      </c>
      <c r="C89" t="s">
        <v>1123</v>
      </c>
      <c r="D89" t="s">
        <v>1122</v>
      </c>
      <c r="E89" t="s">
        <v>1121</v>
      </c>
    </row>
    <row r="90" spans="2:5" x14ac:dyDescent="0.25">
      <c r="B90" t="str">
        <f>CONCATENATE(LEFT(ICD_Codes[[#This Row],[ICD10CA Code]],3),".",RIGHT(ICD_Codes[[#This Row],[ICD10CA Code]],1))</f>
        <v>C17.9</v>
      </c>
      <c r="C90" t="s">
        <v>1120</v>
      </c>
      <c r="D90" t="s">
        <v>1119</v>
      </c>
      <c r="E90" t="s">
        <v>1118</v>
      </c>
    </row>
    <row r="91" spans="2:5" x14ac:dyDescent="0.25">
      <c r="B91" t="str">
        <f>CONCATENATE(LEFT(ICD_Codes[[#This Row],[ICD10CA Code]],3),".",RIGHT(ICD_Codes[[#This Row],[ICD10CA Code]],1))</f>
        <v>C18.0</v>
      </c>
      <c r="C91" t="s">
        <v>1117</v>
      </c>
      <c r="D91" t="s">
        <v>1116</v>
      </c>
      <c r="E91" t="s">
        <v>1116</v>
      </c>
    </row>
    <row r="92" spans="2:5" x14ac:dyDescent="0.25">
      <c r="B92" t="str">
        <f>CONCATENATE(LEFT(ICD_Codes[[#This Row],[ICD10CA Code]],3),".",RIGHT(ICD_Codes[[#This Row],[ICD10CA Code]],1))</f>
        <v>C18.1</v>
      </c>
      <c r="C92" t="s">
        <v>1115</v>
      </c>
      <c r="D92" t="s">
        <v>1114</v>
      </c>
      <c r="E92" t="s">
        <v>1114</v>
      </c>
    </row>
    <row r="93" spans="2:5" x14ac:dyDescent="0.25">
      <c r="B93" t="str">
        <f>CONCATENATE(LEFT(ICD_Codes[[#This Row],[ICD10CA Code]],3),".",RIGHT(ICD_Codes[[#This Row],[ICD10CA Code]],1))</f>
        <v>C18.2</v>
      </c>
      <c r="C93" t="s">
        <v>1113</v>
      </c>
      <c r="D93" t="s">
        <v>1112</v>
      </c>
      <c r="E93" t="s">
        <v>1112</v>
      </c>
    </row>
    <row r="94" spans="2:5" x14ac:dyDescent="0.25">
      <c r="B94" t="str">
        <f>CONCATENATE(LEFT(ICD_Codes[[#This Row],[ICD10CA Code]],3),".",RIGHT(ICD_Codes[[#This Row],[ICD10CA Code]],1))</f>
        <v>C18.3</v>
      </c>
      <c r="C94" t="s">
        <v>1111</v>
      </c>
      <c r="D94" t="s">
        <v>1110</v>
      </c>
      <c r="E94" t="s">
        <v>1110</v>
      </c>
    </row>
    <row r="95" spans="2:5" x14ac:dyDescent="0.25">
      <c r="B95" t="str">
        <f>CONCATENATE(LEFT(ICD_Codes[[#This Row],[ICD10CA Code]],3),".",RIGHT(ICD_Codes[[#This Row],[ICD10CA Code]],1))</f>
        <v>C18.4</v>
      </c>
      <c r="C95" t="s">
        <v>1109</v>
      </c>
      <c r="D95" t="s">
        <v>1108</v>
      </c>
      <c r="E95" t="s">
        <v>1108</v>
      </c>
    </row>
    <row r="96" spans="2:5" x14ac:dyDescent="0.25">
      <c r="B96" t="str">
        <f>CONCATENATE(LEFT(ICD_Codes[[#This Row],[ICD10CA Code]],3),".",RIGHT(ICD_Codes[[#This Row],[ICD10CA Code]],1))</f>
        <v>C18.5</v>
      </c>
      <c r="C96" t="s">
        <v>1107</v>
      </c>
      <c r="D96" t="s">
        <v>1106</v>
      </c>
      <c r="E96" t="s">
        <v>1106</v>
      </c>
    </row>
    <row r="97" spans="2:5" x14ac:dyDescent="0.25">
      <c r="B97" t="str">
        <f>CONCATENATE(LEFT(ICD_Codes[[#This Row],[ICD10CA Code]],3),".",RIGHT(ICD_Codes[[#This Row],[ICD10CA Code]],1))</f>
        <v>C18.6</v>
      </c>
      <c r="C97" t="s">
        <v>1105</v>
      </c>
      <c r="D97" t="s">
        <v>1104</v>
      </c>
      <c r="E97" t="s">
        <v>1104</v>
      </c>
    </row>
    <row r="98" spans="2:5" x14ac:dyDescent="0.25">
      <c r="B98" t="str">
        <f>CONCATENATE(LEFT(ICD_Codes[[#This Row],[ICD10CA Code]],3),".",RIGHT(ICD_Codes[[#This Row],[ICD10CA Code]],1))</f>
        <v>C18.7</v>
      </c>
      <c r="C98" t="s">
        <v>1103</v>
      </c>
      <c r="D98" t="s">
        <v>1102</v>
      </c>
      <c r="E98" t="s">
        <v>1102</v>
      </c>
    </row>
    <row r="99" spans="2:5" x14ac:dyDescent="0.25">
      <c r="B99" t="str">
        <f>CONCATENATE(LEFT(ICD_Codes[[#This Row],[ICD10CA Code]],3),".",RIGHT(ICD_Codes[[#This Row],[ICD10CA Code]],1))</f>
        <v>C18.8</v>
      </c>
      <c r="C99" t="s">
        <v>1101</v>
      </c>
      <c r="D99" t="s">
        <v>1100</v>
      </c>
      <c r="E99" t="s">
        <v>1100</v>
      </c>
    </row>
    <row r="100" spans="2:5" x14ac:dyDescent="0.25">
      <c r="B100" t="str">
        <f>CONCATENATE(LEFT(ICD_Codes[[#This Row],[ICD10CA Code]],3),".",RIGHT(ICD_Codes[[#This Row],[ICD10CA Code]],1))</f>
        <v>C18.9</v>
      </c>
      <c r="C100" t="s">
        <v>1099</v>
      </c>
      <c r="D100" t="s">
        <v>1098</v>
      </c>
      <c r="E100" t="s">
        <v>1097</v>
      </c>
    </row>
    <row r="101" spans="2:5" x14ac:dyDescent="0.25">
      <c r="B101" t="str">
        <f>CONCATENATE(LEFT(ICD_Codes[[#This Row],[ICD10CA Code]],3),".",RIGHT(ICD_Codes[[#This Row],[ICD10CA Code]],1))</f>
        <v>C19.9</v>
      </c>
      <c r="C101" t="s">
        <v>1096</v>
      </c>
      <c r="D101" t="s">
        <v>1095</v>
      </c>
      <c r="E101" t="s">
        <v>1094</v>
      </c>
    </row>
    <row r="102" spans="2:5" x14ac:dyDescent="0.25">
      <c r="B102" t="str">
        <f>CONCATENATE(LEFT(ICD_Codes[[#This Row],[ICD10CA Code]],3),".",RIGHT(ICD_Codes[[#This Row],[ICD10CA Code]],1))</f>
        <v>C20.0</v>
      </c>
      <c r="C102" t="s">
        <v>1093</v>
      </c>
      <c r="D102" t="s">
        <v>1092</v>
      </c>
      <c r="E102" t="s">
        <v>1092</v>
      </c>
    </row>
    <row r="103" spans="2:5" x14ac:dyDescent="0.25">
      <c r="B103" t="str">
        <f>CONCATENATE(LEFT(ICD_Codes[[#This Row],[ICD10CA Code]],3),".",RIGHT(ICD_Codes[[#This Row],[ICD10CA Code]],1))</f>
        <v>C21.0</v>
      </c>
      <c r="C103" t="s">
        <v>1091</v>
      </c>
      <c r="D103" t="s">
        <v>1090</v>
      </c>
      <c r="E103" t="s">
        <v>1090</v>
      </c>
    </row>
    <row r="104" spans="2:5" x14ac:dyDescent="0.25">
      <c r="B104" t="str">
        <f>CONCATENATE(LEFT(ICD_Codes[[#This Row],[ICD10CA Code]],3),".",RIGHT(ICD_Codes[[#This Row],[ICD10CA Code]],1))</f>
        <v>C21.1</v>
      </c>
      <c r="C104" t="s">
        <v>1089</v>
      </c>
      <c r="D104" t="s">
        <v>1088</v>
      </c>
      <c r="E104" t="s">
        <v>1088</v>
      </c>
    </row>
    <row r="105" spans="2:5" x14ac:dyDescent="0.25">
      <c r="B105" t="str">
        <f>CONCATENATE(LEFT(ICD_Codes[[#This Row],[ICD10CA Code]],3),".",RIGHT(ICD_Codes[[#This Row],[ICD10CA Code]],1))</f>
        <v>C21.2</v>
      </c>
      <c r="C105" t="s">
        <v>1087</v>
      </c>
      <c r="D105" t="s">
        <v>1086</v>
      </c>
      <c r="E105" t="s">
        <v>1086</v>
      </c>
    </row>
    <row r="106" spans="2:5" x14ac:dyDescent="0.25">
      <c r="B106" t="str">
        <f>CONCATENATE(LEFT(ICD_Codes[[#This Row],[ICD10CA Code]],3),".",RIGHT(ICD_Codes[[#This Row],[ICD10CA Code]],1))</f>
        <v>C21.8</v>
      </c>
      <c r="C106" t="s">
        <v>1085</v>
      </c>
      <c r="D106" t="s">
        <v>1084</v>
      </c>
      <c r="E106" t="s">
        <v>1083</v>
      </c>
    </row>
    <row r="107" spans="2:5" x14ac:dyDescent="0.25">
      <c r="B107" t="str">
        <f>CONCATENATE(LEFT(ICD_Codes[[#This Row],[ICD10CA Code]],3),".",RIGHT(ICD_Codes[[#This Row],[ICD10CA Code]],1))</f>
        <v>C22.0</v>
      </c>
      <c r="C107" t="s">
        <v>1082</v>
      </c>
      <c r="D107" t="s">
        <v>1081</v>
      </c>
      <c r="E107" t="s">
        <v>1081</v>
      </c>
    </row>
    <row r="108" spans="2:5" x14ac:dyDescent="0.25">
      <c r="B108" t="str">
        <f>CONCATENATE(LEFT(ICD_Codes[[#This Row],[ICD10CA Code]],3),".",RIGHT(ICD_Codes[[#This Row],[ICD10CA Code]],1))</f>
        <v>C22.1</v>
      </c>
      <c r="C108" t="s">
        <v>1080</v>
      </c>
      <c r="D108" t="s">
        <v>1079</v>
      </c>
      <c r="E108" t="s">
        <v>1079</v>
      </c>
    </row>
    <row r="109" spans="2:5" x14ac:dyDescent="0.25">
      <c r="B109" t="str">
        <f>CONCATENATE(LEFT(ICD_Codes[[#This Row],[ICD10CA Code]],3),".",RIGHT(ICD_Codes[[#This Row],[ICD10CA Code]],1))</f>
        <v>C22.2</v>
      </c>
      <c r="C109" t="s">
        <v>1078</v>
      </c>
      <c r="D109" t="s">
        <v>1077</v>
      </c>
      <c r="E109" t="s">
        <v>1077</v>
      </c>
    </row>
    <row r="110" spans="2:5" x14ac:dyDescent="0.25">
      <c r="B110" t="str">
        <f>CONCATENATE(LEFT(ICD_Codes[[#This Row],[ICD10CA Code]],3),".",RIGHT(ICD_Codes[[#This Row],[ICD10CA Code]],1))</f>
        <v>C22.3</v>
      </c>
      <c r="C110" t="s">
        <v>1076</v>
      </c>
      <c r="D110" t="s">
        <v>1075</v>
      </c>
      <c r="E110" t="s">
        <v>1075</v>
      </c>
    </row>
    <row r="111" spans="2:5" x14ac:dyDescent="0.25">
      <c r="B111" t="str">
        <f>CONCATENATE(LEFT(ICD_Codes[[#This Row],[ICD10CA Code]],3),".",RIGHT(ICD_Codes[[#This Row],[ICD10CA Code]],1))</f>
        <v>C22.4</v>
      </c>
      <c r="C111" t="s">
        <v>1074</v>
      </c>
      <c r="D111" t="s">
        <v>1073</v>
      </c>
      <c r="E111" t="s">
        <v>1073</v>
      </c>
    </row>
    <row r="112" spans="2:5" x14ac:dyDescent="0.25">
      <c r="B112" t="str">
        <f>CONCATENATE(LEFT(ICD_Codes[[#This Row],[ICD10CA Code]],3),".",RIGHT(ICD_Codes[[#This Row],[ICD10CA Code]],1))</f>
        <v>C22.7</v>
      </c>
      <c r="C112" t="s">
        <v>1072</v>
      </c>
      <c r="D112" t="s">
        <v>1071</v>
      </c>
      <c r="E112" t="s">
        <v>1071</v>
      </c>
    </row>
    <row r="113" spans="2:5" x14ac:dyDescent="0.25">
      <c r="B113" t="str">
        <f>CONCATENATE(LEFT(ICD_Codes[[#This Row],[ICD10CA Code]],3),".",RIGHT(ICD_Codes[[#This Row],[ICD10CA Code]],1))</f>
        <v>C22.9</v>
      </c>
      <c r="C113" t="s">
        <v>1070</v>
      </c>
      <c r="D113" t="s">
        <v>1069</v>
      </c>
      <c r="E113" t="s">
        <v>1069</v>
      </c>
    </row>
    <row r="114" spans="2:5" x14ac:dyDescent="0.25">
      <c r="B114" t="str">
        <f>CONCATENATE(LEFT(ICD_Codes[[#This Row],[ICD10CA Code]],3),".",RIGHT(ICD_Codes[[#This Row],[ICD10CA Code]],1))</f>
        <v>C23.3</v>
      </c>
      <c r="C114" t="s">
        <v>1068</v>
      </c>
      <c r="D114" t="s">
        <v>1067</v>
      </c>
      <c r="E114" t="s">
        <v>1067</v>
      </c>
    </row>
    <row r="115" spans="2:5" x14ac:dyDescent="0.25">
      <c r="B115" t="str">
        <f>CONCATENATE(LEFT(ICD_Codes[[#This Row],[ICD10CA Code]],3),".",RIGHT(ICD_Codes[[#This Row],[ICD10CA Code]],1))</f>
        <v>C24.0</v>
      </c>
      <c r="C115" t="s">
        <v>1066</v>
      </c>
      <c r="D115" t="s">
        <v>1065</v>
      </c>
      <c r="E115" t="s">
        <v>1064</v>
      </c>
    </row>
    <row r="116" spans="2:5" x14ac:dyDescent="0.25">
      <c r="B116" t="str">
        <f>CONCATENATE(LEFT(ICD_Codes[[#This Row],[ICD10CA Code]],3),".",RIGHT(ICD_Codes[[#This Row],[ICD10CA Code]],1))</f>
        <v>C24.1</v>
      </c>
      <c r="C116" t="s">
        <v>1063</v>
      </c>
      <c r="D116" t="s">
        <v>1062</v>
      </c>
      <c r="E116" t="s">
        <v>1061</v>
      </c>
    </row>
    <row r="117" spans="2:5" x14ac:dyDescent="0.25">
      <c r="B117" t="str">
        <f>CONCATENATE(LEFT(ICD_Codes[[#This Row],[ICD10CA Code]],3),".",RIGHT(ICD_Codes[[#This Row],[ICD10CA Code]],1))</f>
        <v>C24.8</v>
      </c>
      <c r="C117" t="s">
        <v>1060</v>
      </c>
      <c r="D117" t="s">
        <v>1059</v>
      </c>
      <c r="E117" t="s">
        <v>1058</v>
      </c>
    </row>
    <row r="118" spans="2:5" x14ac:dyDescent="0.25">
      <c r="B118" t="str">
        <f>CONCATENATE(LEFT(ICD_Codes[[#This Row],[ICD10CA Code]],3),".",RIGHT(ICD_Codes[[#This Row],[ICD10CA Code]],1))</f>
        <v>C24.9</v>
      </c>
      <c r="C118" t="s">
        <v>1057</v>
      </c>
      <c r="D118" t="s">
        <v>1056</v>
      </c>
      <c r="E118" t="s">
        <v>1055</v>
      </c>
    </row>
    <row r="119" spans="2:5" x14ac:dyDescent="0.25">
      <c r="B119" t="str">
        <f>CONCATENATE(LEFT(ICD_Codes[[#This Row],[ICD10CA Code]],3),".",RIGHT(ICD_Codes[[#This Row],[ICD10CA Code]],1))</f>
        <v>C25.0</v>
      </c>
      <c r="C119" t="s">
        <v>1054</v>
      </c>
      <c r="D119" t="s">
        <v>1053</v>
      </c>
      <c r="E119" t="s">
        <v>1053</v>
      </c>
    </row>
    <row r="120" spans="2:5" x14ac:dyDescent="0.25">
      <c r="B120" t="str">
        <f>CONCATENATE(LEFT(ICD_Codes[[#This Row],[ICD10CA Code]],3),".",RIGHT(ICD_Codes[[#This Row],[ICD10CA Code]],1))</f>
        <v>C25.1</v>
      </c>
      <c r="C120" t="s">
        <v>1052</v>
      </c>
      <c r="D120" t="s">
        <v>1051</v>
      </c>
      <c r="E120" t="s">
        <v>1051</v>
      </c>
    </row>
    <row r="121" spans="2:5" x14ac:dyDescent="0.25">
      <c r="B121" t="str">
        <f>CONCATENATE(LEFT(ICD_Codes[[#This Row],[ICD10CA Code]],3),".",RIGHT(ICD_Codes[[#This Row],[ICD10CA Code]],1))</f>
        <v>C25.2</v>
      </c>
      <c r="C121" t="s">
        <v>1050</v>
      </c>
      <c r="D121" t="s">
        <v>1049</v>
      </c>
      <c r="E121" t="s">
        <v>1049</v>
      </c>
    </row>
    <row r="122" spans="2:5" x14ac:dyDescent="0.25">
      <c r="B122" t="str">
        <f>CONCATENATE(LEFT(ICD_Codes[[#This Row],[ICD10CA Code]],3),".",RIGHT(ICD_Codes[[#This Row],[ICD10CA Code]],1))</f>
        <v>C25.3</v>
      </c>
      <c r="C122" t="s">
        <v>1048</v>
      </c>
      <c r="D122" t="s">
        <v>1047</v>
      </c>
      <c r="E122" t="s">
        <v>1047</v>
      </c>
    </row>
    <row r="123" spans="2:5" x14ac:dyDescent="0.25">
      <c r="B123" t="str">
        <f>CONCATENATE(LEFT(ICD_Codes[[#This Row],[ICD10CA Code]],3),".",RIGHT(ICD_Codes[[#This Row],[ICD10CA Code]],1))</f>
        <v>C25.4</v>
      </c>
      <c r="C123" t="s">
        <v>1046</v>
      </c>
      <c r="D123" t="s">
        <v>1045</v>
      </c>
      <c r="E123" t="s">
        <v>1045</v>
      </c>
    </row>
    <row r="124" spans="2:5" x14ac:dyDescent="0.25">
      <c r="B124" t="str">
        <f>CONCATENATE(LEFT(ICD_Codes[[#This Row],[ICD10CA Code]],3),".",RIGHT(ICD_Codes[[#This Row],[ICD10CA Code]],1))</f>
        <v>C25.7</v>
      </c>
      <c r="C124" t="s">
        <v>1044</v>
      </c>
      <c r="D124" t="s">
        <v>1043</v>
      </c>
      <c r="E124" t="s">
        <v>1043</v>
      </c>
    </row>
    <row r="125" spans="2:5" x14ac:dyDescent="0.25">
      <c r="B125" t="str">
        <f>CONCATENATE(LEFT(ICD_Codes[[#This Row],[ICD10CA Code]],3),".",RIGHT(ICD_Codes[[#This Row],[ICD10CA Code]],1))</f>
        <v>C25.8</v>
      </c>
      <c r="C125" t="s">
        <v>1042</v>
      </c>
      <c r="D125" t="s">
        <v>1041</v>
      </c>
      <c r="E125" t="s">
        <v>1041</v>
      </c>
    </row>
    <row r="126" spans="2:5" x14ac:dyDescent="0.25">
      <c r="B126" t="str">
        <f>CONCATENATE(LEFT(ICD_Codes[[#This Row],[ICD10CA Code]],3),".",RIGHT(ICD_Codes[[#This Row],[ICD10CA Code]],1))</f>
        <v>C25.9</v>
      </c>
      <c r="C126" t="s">
        <v>1040</v>
      </c>
      <c r="D126" t="s">
        <v>1039</v>
      </c>
      <c r="E126" t="s">
        <v>1038</v>
      </c>
    </row>
    <row r="127" spans="2:5" x14ac:dyDescent="0.25">
      <c r="B127" t="str">
        <f>CONCATENATE(LEFT(ICD_Codes[[#This Row],[ICD10CA Code]],3),".",RIGHT(ICD_Codes[[#This Row],[ICD10CA Code]],1))</f>
        <v>C26.0</v>
      </c>
      <c r="C127" t="s">
        <v>1037</v>
      </c>
      <c r="D127" t="s">
        <v>1036</v>
      </c>
      <c r="E127" t="s">
        <v>1035</v>
      </c>
    </row>
    <row r="128" spans="2:5" x14ac:dyDescent="0.25">
      <c r="B128" t="str">
        <f>CONCATENATE(LEFT(ICD_Codes[[#This Row],[ICD10CA Code]],3),".",RIGHT(ICD_Codes[[#This Row],[ICD10CA Code]],1))</f>
        <v>C26.1</v>
      </c>
      <c r="C128" t="s">
        <v>1034</v>
      </c>
      <c r="D128" t="s">
        <v>1033</v>
      </c>
      <c r="E128" t="s">
        <v>1033</v>
      </c>
    </row>
    <row r="129" spans="2:5" x14ac:dyDescent="0.25">
      <c r="B129" t="str">
        <f>CONCATENATE(LEFT(ICD_Codes[[#This Row],[ICD10CA Code]],3),".",RIGHT(ICD_Codes[[#This Row],[ICD10CA Code]],1))</f>
        <v>C26.8</v>
      </c>
      <c r="C129" t="s">
        <v>1032</v>
      </c>
      <c r="D129" t="s">
        <v>1031</v>
      </c>
      <c r="E129" t="s">
        <v>1030</v>
      </c>
    </row>
    <row r="130" spans="2:5" x14ac:dyDescent="0.25">
      <c r="B130" t="str">
        <f>CONCATENATE(LEFT(ICD_Codes[[#This Row],[ICD10CA Code]],3),".",RIGHT(ICD_Codes[[#This Row],[ICD10CA Code]],1))</f>
        <v>C26.9</v>
      </c>
      <c r="C130" t="s">
        <v>1029</v>
      </c>
      <c r="D130" t="s">
        <v>1028</v>
      </c>
      <c r="E130" t="s">
        <v>1027</v>
      </c>
    </row>
    <row r="131" spans="2:5" x14ac:dyDescent="0.25">
      <c r="B131" t="str">
        <f>CONCATENATE(LEFT(ICD_Codes[[#This Row],[ICD10CA Code]],3),".",RIGHT(ICD_Codes[[#This Row],[ICD10CA Code]],1))</f>
        <v>C30.0</v>
      </c>
      <c r="C131" t="s">
        <v>1026</v>
      </c>
      <c r="D131" t="s">
        <v>1025</v>
      </c>
      <c r="E131" t="s">
        <v>1025</v>
      </c>
    </row>
    <row r="132" spans="2:5" x14ac:dyDescent="0.25">
      <c r="B132" t="str">
        <f>CONCATENATE(LEFT(ICD_Codes[[#This Row],[ICD10CA Code]],3),".",RIGHT(ICD_Codes[[#This Row],[ICD10CA Code]],1))</f>
        <v>C30.1</v>
      </c>
      <c r="C132" t="s">
        <v>1024</v>
      </c>
      <c r="D132" t="s">
        <v>1023</v>
      </c>
      <c r="E132" t="s">
        <v>1022</v>
      </c>
    </row>
    <row r="133" spans="2:5" x14ac:dyDescent="0.25">
      <c r="B133" t="str">
        <f>CONCATENATE(LEFT(ICD_Codes[[#This Row],[ICD10CA Code]],3),".",RIGHT(ICD_Codes[[#This Row],[ICD10CA Code]],1))</f>
        <v>C30.1</v>
      </c>
      <c r="C133" t="s">
        <v>1021</v>
      </c>
      <c r="D133" t="s">
        <v>1020</v>
      </c>
      <c r="E133" t="s">
        <v>1020</v>
      </c>
    </row>
    <row r="134" spans="2:5" x14ac:dyDescent="0.25">
      <c r="B134" t="str">
        <f>CONCATENATE(LEFT(ICD_Codes[[#This Row],[ICD10CA Code]],3),".",RIGHT(ICD_Codes[[#This Row],[ICD10CA Code]],1))</f>
        <v>C31.0</v>
      </c>
      <c r="C134" t="s">
        <v>1019</v>
      </c>
      <c r="D134" t="s">
        <v>1018</v>
      </c>
      <c r="E134" t="s">
        <v>1018</v>
      </c>
    </row>
    <row r="135" spans="2:5" x14ac:dyDescent="0.25">
      <c r="B135" t="str">
        <f>CONCATENATE(LEFT(ICD_Codes[[#This Row],[ICD10CA Code]],3),".",RIGHT(ICD_Codes[[#This Row],[ICD10CA Code]],1))</f>
        <v>C31.1</v>
      </c>
      <c r="C135" t="s">
        <v>1017</v>
      </c>
      <c r="D135" t="s">
        <v>1016</v>
      </c>
      <c r="E135" t="s">
        <v>1016</v>
      </c>
    </row>
    <row r="136" spans="2:5" x14ac:dyDescent="0.25">
      <c r="B136" t="str">
        <f>CONCATENATE(LEFT(ICD_Codes[[#This Row],[ICD10CA Code]],3),".",RIGHT(ICD_Codes[[#This Row],[ICD10CA Code]],1))</f>
        <v>C31.2</v>
      </c>
      <c r="C136" t="s">
        <v>1015</v>
      </c>
      <c r="D136" t="s">
        <v>1014</v>
      </c>
      <c r="E136" t="s">
        <v>1014</v>
      </c>
    </row>
    <row r="137" spans="2:5" x14ac:dyDescent="0.25">
      <c r="B137" t="str">
        <f>CONCATENATE(LEFT(ICD_Codes[[#This Row],[ICD10CA Code]],3),".",RIGHT(ICD_Codes[[#This Row],[ICD10CA Code]],1))</f>
        <v>C31.3</v>
      </c>
      <c r="C137" t="s">
        <v>1013</v>
      </c>
      <c r="D137" t="s">
        <v>1012</v>
      </c>
      <c r="E137" t="s">
        <v>1012</v>
      </c>
    </row>
    <row r="138" spans="2:5" x14ac:dyDescent="0.25">
      <c r="B138" t="str">
        <f>CONCATENATE(LEFT(ICD_Codes[[#This Row],[ICD10CA Code]],3),".",RIGHT(ICD_Codes[[#This Row],[ICD10CA Code]],1))</f>
        <v>C31.8</v>
      </c>
      <c r="C138" t="s">
        <v>1011</v>
      </c>
      <c r="D138" t="s">
        <v>1010</v>
      </c>
      <c r="E138" t="s">
        <v>1009</v>
      </c>
    </row>
    <row r="139" spans="2:5" x14ac:dyDescent="0.25">
      <c r="B139" t="str">
        <f>CONCATENATE(LEFT(ICD_Codes[[#This Row],[ICD10CA Code]],3),".",RIGHT(ICD_Codes[[#This Row],[ICD10CA Code]],1))</f>
        <v>C31.9</v>
      </c>
      <c r="C139" t="s">
        <v>1008</v>
      </c>
      <c r="D139" t="s">
        <v>1007</v>
      </c>
      <c r="E139" t="s">
        <v>1006</v>
      </c>
    </row>
    <row r="140" spans="2:5" x14ac:dyDescent="0.25">
      <c r="B140" t="str">
        <f>CONCATENATE(LEFT(ICD_Codes[[#This Row],[ICD10CA Code]],3),".",RIGHT(ICD_Codes[[#This Row],[ICD10CA Code]],1))</f>
        <v>C32.0</v>
      </c>
      <c r="C140" t="s">
        <v>1005</v>
      </c>
      <c r="D140" t="s">
        <v>1004</v>
      </c>
      <c r="E140" t="s">
        <v>1004</v>
      </c>
    </row>
    <row r="141" spans="2:5" x14ac:dyDescent="0.25">
      <c r="B141" t="str">
        <f>CONCATENATE(LEFT(ICD_Codes[[#This Row],[ICD10CA Code]],3),".",RIGHT(ICD_Codes[[#This Row],[ICD10CA Code]],1))</f>
        <v>C32.1</v>
      </c>
      <c r="C141" t="s">
        <v>1003</v>
      </c>
      <c r="D141" t="s">
        <v>1002</v>
      </c>
      <c r="E141" t="s">
        <v>1002</v>
      </c>
    </row>
    <row r="142" spans="2:5" x14ac:dyDescent="0.25">
      <c r="B142" t="str">
        <f>CONCATENATE(LEFT(ICD_Codes[[#This Row],[ICD10CA Code]],3),".",RIGHT(ICD_Codes[[#This Row],[ICD10CA Code]],1))</f>
        <v>C32.2</v>
      </c>
      <c r="C142" t="s">
        <v>1001</v>
      </c>
      <c r="D142" t="s">
        <v>1000</v>
      </c>
      <c r="E142" t="s">
        <v>1000</v>
      </c>
    </row>
    <row r="143" spans="2:5" x14ac:dyDescent="0.25">
      <c r="B143" t="str">
        <f>CONCATENATE(LEFT(ICD_Codes[[#This Row],[ICD10CA Code]],3),".",RIGHT(ICD_Codes[[#This Row],[ICD10CA Code]],1))</f>
        <v>C32.3</v>
      </c>
      <c r="C143" t="s">
        <v>999</v>
      </c>
      <c r="D143" t="s">
        <v>998</v>
      </c>
      <c r="E143" t="s">
        <v>998</v>
      </c>
    </row>
    <row r="144" spans="2:5" x14ac:dyDescent="0.25">
      <c r="B144" t="str">
        <f>CONCATENATE(LEFT(ICD_Codes[[#This Row],[ICD10CA Code]],3),".",RIGHT(ICD_Codes[[#This Row],[ICD10CA Code]],1))</f>
        <v>C32.8</v>
      </c>
      <c r="C144" t="s">
        <v>997</v>
      </c>
      <c r="D144" t="s">
        <v>996</v>
      </c>
      <c r="E144" t="s">
        <v>996</v>
      </c>
    </row>
    <row r="145" spans="2:5" x14ac:dyDescent="0.25">
      <c r="B145" t="str">
        <f>CONCATENATE(LEFT(ICD_Codes[[#This Row],[ICD10CA Code]],3),".",RIGHT(ICD_Codes[[#This Row],[ICD10CA Code]],1))</f>
        <v>C32.9</v>
      </c>
      <c r="C145" t="s">
        <v>995</v>
      </c>
      <c r="D145" t="s">
        <v>994</v>
      </c>
      <c r="E145" t="s">
        <v>994</v>
      </c>
    </row>
    <row r="146" spans="2:5" x14ac:dyDescent="0.25">
      <c r="B146" t="str">
        <f>CONCATENATE(LEFT(ICD_Codes[[#This Row],[ICD10CA Code]],3),".",RIGHT(ICD_Codes[[#This Row],[ICD10CA Code]],1))</f>
        <v>C33.3</v>
      </c>
      <c r="C146" t="s">
        <v>993</v>
      </c>
      <c r="D146" t="s">
        <v>992</v>
      </c>
      <c r="E146" t="s">
        <v>992</v>
      </c>
    </row>
    <row r="147" spans="2:5" x14ac:dyDescent="0.25">
      <c r="B147" t="str">
        <f>CONCATENATE(LEFT(ICD_Codes[[#This Row],[ICD10CA Code]],3),".",RIGHT(ICD_Codes[[#This Row],[ICD10CA Code]],1))</f>
        <v>C34.0</v>
      </c>
      <c r="C147" t="s">
        <v>991</v>
      </c>
      <c r="D147" t="s">
        <v>990</v>
      </c>
      <c r="E147" t="s">
        <v>989</v>
      </c>
    </row>
    <row r="148" spans="2:5" x14ac:dyDescent="0.25">
      <c r="B148" t="str">
        <f>CONCATENATE(LEFT(ICD_Codes[[#This Row],[ICD10CA Code]],3),".",RIGHT(ICD_Codes[[#This Row],[ICD10CA Code]],1))</f>
        <v>C34.1</v>
      </c>
      <c r="C148" t="s">
        <v>988</v>
      </c>
      <c r="D148" t="s">
        <v>987</v>
      </c>
      <c r="E148" t="s">
        <v>987</v>
      </c>
    </row>
    <row r="149" spans="2:5" x14ac:dyDescent="0.25">
      <c r="B149" t="str">
        <f>CONCATENATE(LEFT(ICD_Codes[[#This Row],[ICD10CA Code]],3),".",RIGHT(ICD_Codes[[#This Row],[ICD10CA Code]],1))</f>
        <v>C34.9</v>
      </c>
      <c r="C149" t="s">
        <v>986</v>
      </c>
      <c r="D149" t="s">
        <v>985</v>
      </c>
      <c r="E149" t="s">
        <v>984</v>
      </c>
    </row>
    <row r="150" spans="2:5" x14ac:dyDescent="0.25">
      <c r="B150" t="str">
        <f>CONCATENATE(LEFT(ICD_Codes[[#This Row],[ICD10CA Code]],3),".",RIGHT(ICD_Codes[[#This Row],[ICD10CA Code]],1))</f>
        <v>C34.0</v>
      </c>
      <c r="C150" t="s">
        <v>983</v>
      </c>
      <c r="D150" t="s">
        <v>982</v>
      </c>
      <c r="E150" t="s">
        <v>981</v>
      </c>
    </row>
    <row r="151" spans="2:5" x14ac:dyDescent="0.25">
      <c r="B151" t="str">
        <f>CONCATENATE(LEFT(ICD_Codes[[#This Row],[ICD10CA Code]],3),".",RIGHT(ICD_Codes[[#This Row],[ICD10CA Code]],1))</f>
        <v>C34.1</v>
      </c>
      <c r="C151" t="s">
        <v>980</v>
      </c>
      <c r="D151" t="s">
        <v>979</v>
      </c>
      <c r="E151" t="s">
        <v>978</v>
      </c>
    </row>
    <row r="152" spans="2:5" x14ac:dyDescent="0.25">
      <c r="B152" t="str">
        <f>CONCATENATE(LEFT(ICD_Codes[[#This Row],[ICD10CA Code]],3),".",RIGHT(ICD_Codes[[#This Row],[ICD10CA Code]],1))</f>
        <v>C34.9</v>
      </c>
      <c r="C152" t="s">
        <v>977</v>
      </c>
      <c r="D152" t="s">
        <v>976</v>
      </c>
      <c r="E152" t="s">
        <v>975</v>
      </c>
    </row>
    <row r="153" spans="2:5" x14ac:dyDescent="0.25">
      <c r="B153" t="str">
        <f>CONCATENATE(LEFT(ICD_Codes[[#This Row],[ICD10CA Code]],3),".",RIGHT(ICD_Codes[[#This Row],[ICD10CA Code]],1))</f>
        <v>C34.2</v>
      </c>
      <c r="C153" t="s">
        <v>974</v>
      </c>
      <c r="D153" t="s">
        <v>973</v>
      </c>
      <c r="E153" t="s">
        <v>972</v>
      </c>
    </row>
    <row r="154" spans="2:5" x14ac:dyDescent="0.25">
      <c r="B154" t="str">
        <f>CONCATENATE(LEFT(ICD_Codes[[#This Row],[ICD10CA Code]],3),".",RIGHT(ICD_Codes[[#This Row],[ICD10CA Code]],1))</f>
        <v>C34.0</v>
      </c>
      <c r="C154" t="s">
        <v>971</v>
      </c>
      <c r="D154" t="s">
        <v>970</v>
      </c>
      <c r="E154" t="s">
        <v>969</v>
      </c>
    </row>
    <row r="155" spans="2:5" x14ac:dyDescent="0.25">
      <c r="B155" t="str">
        <f>CONCATENATE(LEFT(ICD_Codes[[#This Row],[ICD10CA Code]],3),".",RIGHT(ICD_Codes[[#This Row],[ICD10CA Code]],1))</f>
        <v>C34.1</v>
      </c>
      <c r="C155" t="s">
        <v>968</v>
      </c>
      <c r="D155" t="s">
        <v>967</v>
      </c>
      <c r="E155" t="s">
        <v>966</v>
      </c>
    </row>
    <row r="156" spans="2:5" x14ac:dyDescent="0.25">
      <c r="B156" t="str">
        <f>CONCATENATE(LEFT(ICD_Codes[[#This Row],[ICD10CA Code]],3),".",RIGHT(ICD_Codes[[#This Row],[ICD10CA Code]],1))</f>
        <v>C34.9</v>
      </c>
      <c r="C156" t="s">
        <v>965</v>
      </c>
      <c r="D156" t="s">
        <v>964</v>
      </c>
      <c r="E156" t="s">
        <v>963</v>
      </c>
    </row>
    <row r="157" spans="2:5" x14ac:dyDescent="0.25">
      <c r="B157" t="str">
        <f>CONCATENATE(LEFT(ICD_Codes[[#This Row],[ICD10CA Code]],3),".",RIGHT(ICD_Codes[[#This Row],[ICD10CA Code]],1))</f>
        <v>C34.0</v>
      </c>
      <c r="C157" t="s">
        <v>962</v>
      </c>
      <c r="D157" t="s">
        <v>961</v>
      </c>
      <c r="E157" t="s">
        <v>960</v>
      </c>
    </row>
    <row r="158" spans="2:5" x14ac:dyDescent="0.25">
      <c r="B158" t="str">
        <f>CONCATENATE(LEFT(ICD_Codes[[#This Row],[ICD10CA Code]],3),".",RIGHT(ICD_Codes[[#This Row],[ICD10CA Code]],1))</f>
        <v>C34.1</v>
      </c>
      <c r="C158" t="s">
        <v>959</v>
      </c>
      <c r="D158" t="s">
        <v>958</v>
      </c>
      <c r="E158" t="s">
        <v>957</v>
      </c>
    </row>
    <row r="159" spans="2:5" x14ac:dyDescent="0.25">
      <c r="B159" t="str">
        <f>CONCATENATE(LEFT(ICD_Codes[[#This Row],[ICD10CA Code]],3),".",RIGHT(ICD_Codes[[#This Row],[ICD10CA Code]],1))</f>
        <v>C34.9</v>
      </c>
      <c r="C159" t="s">
        <v>956</v>
      </c>
      <c r="D159" t="s">
        <v>955</v>
      </c>
      <c r="E159" t="s">
        <v>954</v>
      </c>
    </row>
    <row r="160" spans="2:5" x14ac:dyDescent="0.25">
      <c r="B160" t="str">
        <f>CONCATENATE(LEFT(ICD_Codes[[#This Row],[ICD10CA Code]],3),".",RIGHT(ICD_Codes[[#This Row],[ICD10CA Code]],1))</f>
        <v>C34.0</v>
      </c>
      <c r="C160" t="s">
        <v>953</v>
      </c>
      <c r="D160" t="s">
        <v>952</v>
      </c>
      <c r="E160" t="s">
        <v>951</v>
      </c>
    </row>
    <row r="161" spans="2:5" x14ac:dyDescent="0.25">
      <c r="B161" t="str">
        <f>CONCATENATE(LEFT(ICD_Codes[[#This Row],[ICD10CA Code]],3),".",RIGHT(ICD_Codes[[#This Row],[ICD10CA Code]],1))</f>
        <v>C34.1</v>
      </c>
      <c r="C161" t="s">
        <v>950</v>
      </c>
      <c r="D161" t="s">
        <v>949</v>
      </c>
      <c r="E161" t="s">
        <v>948</v>
      </c>
    </row>
    <row r="162" spans="2:5" x14ac:dyDescent="0.25">
      <c r="B162" t="str">
        <f>CONCATENATE(LEFT(ICD_Codes[[#This Row],[ICD10CA Code]],3),".",RIGHT(ICD_Codes[[#This Row],[ICD10CA Code]],1))</f>
        <v>C34.9</v>
      </c>
      <c r="C162" t="s">
        <v>947</v>
      </c>
      <c r="D162" t="s">
        <v>946</v>
      </c>
      <c r="E162" t="s">
        <v>945</v>
      </c>
    </row>
    <row r="163" spans="2:5" x14ac:dyDescent="0.25">
      <c r="B163" t="str">
        <f>CONCATENATE(LEFT(ICD_Codes[[#This Row],[ICD10CA Code]],3),".",RIGHT(ICD_Codes[[#This Row],[ICD10CA Code]],1))</f>
        <v>C37.7</v>
      </c>
      <c r="C163" t="s">
        <v>944</v>
      </c>
      <c r="D163" t="s">
        <v>943</v>
      </c>
      <c r="E163" t="s">
        <v>943</v>
      </c>
    </row>
    <row r="164" spans="2:5" x14ac:dyDescent="0.25">
      <c r="B164" t="str">
        <f>CONCATENATE(LEFT(ICD_Codes[[#This Row],[ICD10CA Code]],3),".",RIGHT(ICD_Codes[[#This Row],[ICD10CA Code]],1))</f>
        <v>C38.0</v>
      </c>
      <c r="C164" t="s">
        <v>942</v>
      </c>
      <c r="D164" t="s">
        <v>941</v>
      </c>
      <c r="E164" t="s">
        <v>941</v>
      </c>
    </row>
    <row r="165" spans="2:5" x14ac:dyDescent="0.25">
      <c r="B165" t="str">
        <f>CONCATENATE(LEFT(ICD_Codes[[#This Row],[ICD10CA Code]],3),".",RIGHT(ICD_Codes[[#This Row],[ICD10CA Code]],1))</f>
        <v>C38.1</v>
      </c>
      <c r="C165" t="s">
        <v>940</v>
      </c>
      <c r="D165" t="s">
        <v>939</v>
      </c>
      <c r="E165" t="s">
        <v>939</v>
      </c>
    </row>
    <row r="166" spans="2:5" x14ac:dyDescent="0.25">
      <c r="B166" t="str">
        <f>CONCATENATE(LEFT(ICD_Codes[[#This Row],[ICD10CA Code]],3),".",RIGHT(ICD_Codes[[#This Row],[ICD10CA Code]],1))</f>
        <v>C38.2</v>
      </c>
      <c r="C166" t="s">
        <v>938</v>
      </c>
      <c r="D166" t="s">
        <v>937</v>
      </c>
      <c r="E166" t="s">
        <v>937</v>
      </c>
    </row>
    <row r="167" spans="2:5" x14ac:dyDescent="0.25">
      <c r="B167" t="str">
        <f>CONCATENATE(LEFT(ICD_Codes[[#This Row],[ICD10CA Code]],3),".",RIGHT(ICD_Codes[[#This Row],[ICD10CA Code]],1))</f>
        <v>C38.3</v>
      </c>
      <c r="C167" t="s">
        <v>936</v>
      </c>
      <c r="D167" t="s">
        <v>935</v>
      </c>
      <c r="E167" t="s">
        <v>934</v>
      </c>
    </row>
    <row r="168" spans="2:5" x14ac:dyDescent="0.25">
      <c r="B168" t="str">
        <f>CONCATENATE(LEFT(ICD_Codes[[#This Row],[ICD10CA Code]],3),".",RIGHT(ICD_Codes[[#This Row],[ICD10CA Code]],1))</f>
        <v>C38.4</v>
      </c>
      <c r="C168" t="s">
        <v>933</v>
      </c>
      <c r="D168" t="s">
        <v>932</v>
      </c>
      <c r="E168" t="s">
        <v>932</v>
      </c>
    </row>
    <row r="169" spans="2:5" x14ac:dyDescent="0.25">
      <c r="B169" t="str">
        <f>CONCATENATE(LEFT(ICD_Codes[[#This Row],[ICD10CA Code]],3),".",RIGHT(ICD_Codes[[#This Row],[ICD10CA Code]],1))</f>
        <v>C38.8</v>
      </c>
      <c r="C169" t="s">
        <v>931</v>
      </c>
      <c r="D169" t="s">
        <v>930</v>
      </c>
      <c r="E169" t="s">
        <v>929</v>
      </c>
    </row>
    <row r="170" spans="2:5" x14ac:dyDescent="0.25">
      <c r="B170" t="str">
        <f>CONCATENATE(LEFT(ICD_Codes[[#This Row],[ICD10CA Code]],3),".",RIGHT(ICD_Codes[[#This Row],[ICD10CA Code]],1))</f>
        <v>C39.0</v>
      </c>
      <c r="C170" t="s">
        <v>928</v>
      </c>
      <c r="D170" t="s">
        <v>927</v>
      </c>
      <c r="E170" t="s">
        <v>926</v>
      </c>
    </row>
    <row r="171" spans="2:5" x14ac:dyDescent="0.25">
      <c r="B171" t="str">
        <f>CONCATENATE(LEFT(ICD_Codes[[#This Row],[ICD10CA Code]],3),".",RIGHT(ICD_Codes[[#This Row],[ICD10CA Code]],1))</f>
        <v>C39.8</v>
      </c>
      <c r="C171" t="s">
        <v>925</v>
      </c>
      <c r="D171" t="s">
        <v>924</v>
      </c>
      <c r="E171" t="s">
        <v>923</v>
      </c>
    </row>
    <row r="172" spans="2:5" x14ac:dyDescent="0.25">
      <c r="B172" t="str">
        <f>CONCATENATE(LEFT(ICD_Codes[[#This Row],[ICD10CA Code]],3),".",RIGHT(ICD_Codes[[#This Row],[ICD10CA Code]],1))</f>
        <v>C39.9</v>
      </c>
      <c r="C172" t="s">
        <v>922</v>
      </c>
      <c r="D172" t="s">
        <v>921</v>
      </c>
      <c r="E172" t="s">
        <v>920</v>
      </c>
    </row>
    <row r="173" spans="2:5" x14ac:dyDescent="0.25">
      <c r="B173" t="str">
        <f>CONCATENATE(LEFT(ICD_Codes[[#This Row],[ICD10CA Code]],3),".",RIGHT(ICD_Codes[[#This Row],[ICD10CA Code]],1))</f>
        <v>C40.0</v>
      </c>
      <c r="C173" t="s">
        <v>919</v>
      </c>
      <c r="D173" t="s">
        <v>918</v>
      </c>
      <c r="E173" t="s">
        <v>917</v>
      </c>
    </row>
    <row r="174" spans="2:5" x14ac:dyDescent="0.25">
      <c r="B174" t="str">
        <f>CONCATENATE(LEFT(ICD_Codes[[#This Row],[ICD10CA Code]],3),".",RIGHT(ICD_Codes[[#This Row],[ICD10CA Code]],1))</f>
        <v>C40.1</v>
      </c>
      <c r="C174" t="s">
        <v>916</v>
      </c>
      <c r="D174" t="s">
        <v>915</v>
      </c>
      <c r="E174" t="s">
        <v>914</v>
      </c>
    </row>
    <row r="175" spans="2:5" x14ac:dyDescent="0.25">
      <c r="B175" t="str">
        <f>CONCATENATE(LEFT(ICD_Codes[[#This Row],[ICD10CA Code]],3),".",RIGHT(ICD_Codes[[#This Row],[ICD10CA Code]],1))</f>
        <v>C40.2</v>
      </c>
      <c r="C175" t="s">
        <v>913</v>
      </c>
      <c r="D175" t="s">
        <v>912</v>
      </c>
      <c r="E175" t="s">
        <v>911</v>
      </c>
    </row>
    <row r="176" spans="2:5" x14ac:dyDescent="0.25">
      <c r="B176" t="str">
        <f>CONCATENATE(LEFT(ICD_Codes[[#This Row],[ICD10CA Code]],3),".",RIGHT(ICD_Codes[[#This Row],[ICD10CA Code]],1))</f>
        <v>C40.3</v>
      </c>
      <c r="C176" t="s">
        <v>910</v>
      </c>
      <c r="D176" t="s">
        <v>909</v>
      </c>
      <c r="E176" t="s">
        <v>908</v>
      </c>
    </row>
    <row r="177" spans="2:5" x14ac:dyDescent="0.25">
      <c r="B177" t="str">
        <f>CONCATENATE(LEFT(ICD_Codes[[#This Row],[ICD10CA Code]],3),".",RIGHT(ICD_Codes[[#This Row],[ICD10CA Code]],1))</f>
        <v>C40.8</v>
      </c>
      <c r="C177" t="s">
        <v>907</v>
      </c>
      <c r="D177" t="s">
        <v>906</v>
      </c>
      <c r="E177" t="s">
        <v>905</v>
      </c>
    </row>
    <row r="178" spans="2:5" x14ac:dyDescent="0.25">
      <c r="B178" t="str">
        <f>CONCATENATE(LEFT(ICD_Codes[[#This Row],[ICD10CA Code]],3),".",RIGHT(ICD_Codes[[#This Row],[ICD10CA Code]],1))</f>
        <v>C40.9</v>
      </c>
      <c r="C178" t="s">
        <v>904</v>
      </c>
      <c r="D178" t="s">
        <v>903</v>
      </c>
      <c r="E178" t="s">
        <v>902</v>
      </c>
    </row>
    <row r="179" spans="2:5" x14ac:dyDescent="0.25">
      <c r="B179" t="str">
        <f>CONCATENATE(LEFT(ICD_Codes[[#This Row],[ICD10CA Code]],3),".",RIGHT(ICD_Codes[[#This Row],[ICD10CA Code]],1))</f>
        <v>C41.0</v>
      </c>
      <c r="C179" t="s">
        <v>901</v>
      </c>
      <c r="D179" t="s">
        <v>900</v>
      </c>
      <c r="E179" t="s">
        <v>900</v>
      </c>
    </row>
    <row r="180" spans="2:5" x14ac:dyDescent="0.25">
      <c r="B180" t="str">
        <f>CONCATENATE(LEFT(ICD_Codes[[#This Row],[ICD10CA Code]],3),".",RIGHT(ICD_Codes[[#This Row],[ICD10CA Code]],1))</f>
        <v>C41.1</v>
      </c>
      <c r="C180" t="s">
        <v>899</v>
      </c>
      <c r="D180" t="s">
        <v>898</v>
      </c>
      <c r="E180" t="s">
        <v>897</v>
      </c>
    </row>
    <row r="181" spans="2:5" x14ac:dyDescent="0.25">
      <c r="B181" t="str">
        <f>CONCATENATE(LEFT(ICD_Codes[[#This Row],[ICD10CA Code]],3),".",RIGHT(ICD_Codes[[#This Row],[ICD10CA Code]],1))</f>
        <v>C41.1</v>
      </c>
      <c r="C181" t="s">
        <v>896</v>
      </c>
      <c r="D181" t="s">
        <v>895</v>
      </c>
      <c r="E181" t="s">
        <v>895</v>
      </c>
    </row>
    <row r="182" spans="2:5" x14ac:dyDescent="0.25">
      <c r="B182" t="str">
        <f>CONCATENATE(LEFT(ICD_Codes[[#This Row],[ICD10CA Code]],3),".",RIGHT(ICD_Codes[[#This Row],[ICD10CA Code]],1))</f>
        <v>C41.2</v>
      </c>
      <c r="C182" t="s">
        <v>894</v>
      </c>
      <c r="D182" t="s">
        <v>893</v>
      </c>
      <c r="E182" t="s">
        <v>893</v>
      </c>
    </row>
    <row r="183" spans="2:5" x14ac:dyDescent="0.25">
      <c r="B183" t="str">
        <f>CONCATENATE(LEFT(ICD_Codes[[#This Row],[ICD10CA Code]],3),".",RIGHT(ICD_Codes[[#This Row],[ICD10CA Code]],1))</f>
        <v>C41.3</v>
      </c>
      <c r="C183" t="s">
        <v>892</v>
      </c>
      <c r="D183" t="s">
        <v>891</v>
      </c>
      <c r="E183" t="s">
        <v>891</v>
      </c>
    </row>
    <row r="184" spans="2:5" x14ac:dyDescent="0.25">
      <c r="B184" t="str">
        <f>CONCATENATE(LEFT(ICD_Codes[[#This Row],[ICD10CA Code]],3),".",RIGHT(ICD_Codes[[#This Row],[ICD10CA Code]],1))</f>
        <v>C41.4</v>
      </c>
      <c r="C184" t="s">
        <v>890</v>
      </c>
      <c r="D184" t="s">
        <v>889</v>
      </c>
      <c r="E184" t="s">
        <v>888</v>
      </c>
    </row>
    <row r="185" spans="2:5" x14ac:dyDescent="0.25">
      <c r="B185" t="str">
        <f>CONCATENATE(LEFT(ICD_Codes[[#This Row],[ICD10CA Code]],3),".",RIGHT(ICD_Codes[[#This Row],[ICD10CA Code]],1))</f>
        <v>C41.8</v>
      </c>
      <c r="C185" t="s">
        <v>887</v>
      </c>
      <c r="D185" t="s">
        <v>886</v>
      </c>
      <c r="E185" t="s">
        <v>885</v>
      </c>
    </row>
    <row r="186" spans="2:5" x14ac:dyDescent="0.25">
      <c r="B186" t="str">
        <f>CONCATENATE(LEFT(ICD_Codes[[#This Row],[ICD10CA Code]],3),".",RIGHT(ICD_Codes[[#This Row],[ICD10CA Code]],1))</f>
        <v>C41.9</v>
      </c>
      <c r="C186" t="s">
        <v>884</v>
      </c>
      <c r="D186" t="s">
        <v>883</v>
      </c>
      <c r="E186" t="s">
        <v>882</v>
      </c>
    </row>
    <row r="187" spans="2:5" x14ac:dyDescent="0.25">
      <c r="B187" t="str">
        <f>CONCATENATE(LEFT(ICD_Codes[[#This Row],[ICD10CA Code]],3),".",RIGHT(ICD_Codes[[#This Row],[ICD10CA Code]],1))</f>
        <v>C43.0</v>
      </c>
      <c r="C187" t="s">
        <v>881</v>
      </c>
      <c r="D187" t="s">
        <v>880</v>
      </c>
      <c r="E187" t="s">
        <v>880</v>
      </c>
    </row>
    <row r="188" spans="2:5" x14ac:dyDescent="0.25">
      <c r="B188" t="str">
        <f>CONCATENATE(LEFT(ICD_Codes[[#This Row],[ICD10CA Code]],3),".",RIGHT(ICD_Codes[[#This Row],[ICD10CA Code]],1))</f>
        <v>C43.1</v>
      </c>
      <c r="C188" t="s">
        <v>879</v>
      </c>
      <c r="D188" t="s">
        <v>878</v>
      </c>
      <c r="E188" t="s">
        <v>877</v>
      </c>
    </row>
    <row r="189" spans="2:5" x14ac:dyDescent="0.25">
      <c r="B189" t="str">
        <f>CONCATENATE(LEFT(ICD_Codes[[#This Row],[ICD10CA Code]],3),".",RIGHT(ICD_Codes[[#This Row],[ICD10CA Code]],1))</f>
        <v>C43.2</v>
      </c>
      <c r="C189" t="s">
        <v>876</v>
      </c>
      <c r="D189" t="s">
        <v>875</v>
      </c>
      <c r="E189" t="s">
        <v>874</v>
      </c>
    </row>
    <row r="190" spans="2:5" x14ac:dyDescent="0.25">
      <c r="B190" t="str">
        <f>CONCATENATE(LEFT(ICD_Codes[[#This Row],[ICD10CA Code]],3),".",RIGHT(ICD_Codes[[#This Row],[ICD10CA Code]],1))</f>
        <v>C43.3</v>
      </c>
      <c r="C190" t="s">
        <v>873</v>
      </c>
      <c r="D190" t="s">
        <v>872</v>
      </c>
      <c r="E190" t="s">
        <v>871</v>
      </c>
    </row>
    <row r="191" spans="2:5" x14ac:dyDescent="0.25">
      <c r="B191" t="str">
        <f>CONCATENATE(LEFT(ICD_Codes[[#This Row],[ICD10CA Code]],3),".",RIGHT(ICD_Codes[[#This Row],[ICD10CA Code]],1))</f>
        <v>C43.4</v>
      </c>
      <c r="C191" t="s">
        <v>870</v>
      </c>
      <c r="D191" t="s">
        <v>869</v>
      </c>
      <c r="E191" t="s">
        <v>869</v>
      </c>
    </row>
    <row r="192" spans="2:5" x14ac:dyDescent="0.25">
      <c r="B192" t="str">
        <f>CONCATENATE(LEFT(ICD_Codes[[#This Row],[ICD10CA Code]],3),".",RIGHT(ICD_Codes[[#This Row],[ICD10CA Code]],1))</f>
        <v>C43.5</v>
      </c>
      <c r="C192" t="s">
        <v>868</v>
      </c>
      <c r="D192" t="s">
        <v>867</v>
      </c>
      <c r="E192" t="s">
        <v>867</v>
      </c>
    </row>
    <row r="193" spans="2:5" x14ac:dyDescent="0.25">
      <c r="B193" t="str">
        <f>CONCATENATE(LEFT(ICD_Codes[[#This Row],[ICD10CA Code]],3),".",RIGHT(ICD_Codes[[#This Row],[ICD10CA Code]],1))</f>
        <v>C43.6</v>
      </c>
      <c r="C193" t="s">
        <v>866</v>
      </c>
      <c r="D193" t="s">
        <v>865</v>
      </c>
      <c r="E193" t="s">
        <v>864</v>
      </c>
    </row>
    <row r="194" spans="2:5" x14ac:dyDescent="0.25">
      <c r="B194" t="str">
        <f>CONCATENATE(LEFT(ICD_Codes[[#This Row],[ICD10CA Code]],3),".",RIGHT(ICD_Codes[[#This Row],[ICD10CA Code]],1))</f>
        <v>C43.7</v>
      </c>
      <c r="C194" t="s">
        <v>863</v>
      </c>
      <c r="D194" t="s">
        <v>862</v>
      </c>
      <c r="E194" t="s">
        <v>861</v>
      </c>
    </row>
    <row r="195" spans="2:5" x14ac:dyDescent="0.25">
      <c r="B195" t="str">
        <f>CONCATENATE(LEFT(ICD_Codes[[#This Row],[ICD10CA Code]],3),".",RIGHT(ICD_Codes[[#This Row],[ICD10CA Code]],1))</f>
        <v>C43.8</v>
      </c>
      <c r="C195" t="s">
        <v>860</v>
      </c>
      <c r="D195" t="s">
        <v>859</v>
      </c>
      <c r="E195" t="s">
        <v>859</v>
      </c>
    </row>
    <row r="196" spans="2:5" x14ac:dyDescent="0.25">
      <c r="B196" t="str">
        <f>CONCATENATE(LEFT(ICD_Codes[[#This Row],[ICD10CA Code]],3),".",RIGHT(ICD_Codes[[#This Row],[ICD10CA Code]],1))</f>
        <v>C43.9</v>
      </c>
      <c r="C196" t="s">
        <v>858</v>
      </c>
      <c r="D196" t="s">
        <v>857</v>
      </c>
      <c r="E196" t="s">
        <v>856</v>
      </c>
    </row>
    <row r="197" spans="2:5" x14ac:dyDescent="0.25">
      <c r="B197" t="str">
        <f>CONCATENATE(LEFT(ICD_Codes[[#This Row],[ICD10CA Code]],3),".",RIGHT(ICD_Codes[[#This Row],[ICD10CA Code]],1))</f>
        <v>C44.0</v>
      </c>
      <c r="C197" t="s">
        <v>855</v>
      </c>
      <c r="D197" t="s">
        <v>854</v>
      </c>
      <c r="E197" t="s">
        <v>854</v>
      </c>
    </row>
    <row r="198" spans="2:5" x14ac:dyDescent="0.25">
      <c r="B198" t="str">
        <f>CONCATENATE(LEFT(ICD_Codes[[#This Row],[ICD10CA Code]],3),".",RIGHT(ICD_Codes[[#This Row],[ICD10CA Code]],1))</f>
        <v>C44.1</v>
      </c>
      <c r="C198" t="s">
        <v>853</v>
      </c>
      <c r="D198" t="s">
        <v>852</v>
      </c>
      <c r="E198" t="s">
        <v>851</v>
      </c>
    </row>
    <row r="199" spans="2:5" x14ac:dyDescent="0.25">
      <c r="B199" t="str">
        <f>CONCATENATE(LEFT(ICD_Codes[[#This Row],[ICD10CA Code]],3),".",RIGHT(ICD_Codes[[#This Row],[ICD10CA Code]],1))</f>
        <v>C44.2</v>
      </c>
      <c r="C199" t="s">
        <v>850</v>
      </c>
      <c r="D199" t="s">
        <v>849</v>
      </c>
      <c r="E199" t="s">
        <v>848</v>
      </c>
    </row>
    <row r="200" spans="2:5" x14ac:dyDescent="0.25">
      <c r="B200" t="str">
        <f>CONCATENATE(LEFT(ICD_Codes[[#This Row],[ICD10CA Code]],3),".",RIGHT(ICD_Codes[[#This Row],[ICD10CA Code]],1))</f>
        <v>C44.3</v>
      </c>
      <c r="C200" t="s">
        <v>847</v>
      </c>
      <c r="D200" t="s">
        <v>846</v>
      </c>
      <c r="E200" t="s">
        <v>845</v>
      </c>
    </row>
    <row r="201" spans="2:5" x14ac:dyDescent="0.25">
      <c r="B201" t="str">
        <f>CONCATENATE(LEFT(ICD_Codes[[#This Row],[ICD10CA Code]],3),".",RIGHT(ICD_Codes[[#This Row],[ICD10CA Code]],1))</f>
        <v>C44.4</v>
      </c>
      <c r="C201" t="s">
        <v>844</v>
      </c>
      <c r="D201" t="s">
        <v>843</v>
      </c>
      <c r="E201" t="s">
        <v>843</v>
      </c>
    </row>
    <row r="202" spans="2:5" x14ac:dyDescent="0.25">
      <c r="B202" t="str">
        <f>CONCATENATE(LEFT(ICD_Codes[[#This Row],[ICD10CA Code]],3),".",RIGHT(ICD_Codes[[#This Row],[ICD10CA Code]],1))</f>
        <v>C44.5</v>
      </c>
      <c r="C202" t="s">
        <v>842</v>
      </c>
      <c r="D202" t="s">
        <v>841</v>
      </c>
      <c r="E202" t="s">
        <v>841</v>
      </c>
    </row>
    <row r="203" spans="2:5" x14ac:dyDescent="0.25">
      <c r="B203" t="str">
        <f>CONCATENATE(LEFT(ICD_Codes[[#This Row],[ICD10CA Code]],3),".",RIGHT(ICD_Codes[[#This Row],[ICD10CA Code]],1))</f>
        <v>C44.6</v>
      </c>
      <c r="C203" t="s">
        <v>840</v>
      </c>
      <c r="D203" t="s">
        <v>839</v>
      </c>
      <c r="E203" t="s">
        <v>838</v>
      </c>
    </row>
    <row r="204" spans="2:5" x14ac:dyDescent="0.25">
      <c r="B204" t="str">
        <f>CONCATENATE(LEFT(ICD_Codes[[#This Row],[ICD10CA Code]],3),".",RIGHT(ICD_Codes[[#This Row],[ICD10CA Code]],1))</f>
        <v>C44.7</v>
      </c>
      <c r="C204" t="s">
        <v>837</v>
      </c>
      <c r="D204" t="s">
        <v>836</v>
      </c>
      <c r="E204" t="s">
        <v>835</v>
      </c>
    </row>
    <row r="205" spans="2:5" x14ac:dyDescent="0.25">
      <c r="B205" t="str">
        <f>CONCATENATE(LEFT(ICD_Codes[[#This Row],[ICD10CA Code]],3),".",RIGHT(ICD_Codes[[#This Row],[ICD10CA Code]],1))</f>
        <v>C44.8</v>
      </c>
      <c r="C205" t="s">
        <v>834</v>
      </c>
      <c r="D205" t="s">
        <v>833</v>
      </c>
      <c r="E205" t="s">
        <v>833</v>
      </c>
    </row>
    <row r="206" spans="2:5" x14ac:dyDescent="0.25">
      <c r="B206" t="str">
        <f>CONCATENATE(LEFT(ICD_Codes[[#This Row],[ICD10CA Code]],3),".",RIGHT(ICD_Codes[[#This Row],[ICD10CA Code]],1))</f>
        <v>C44.9</v>
      </c>
      <c r="C206" t="s">
        <v>832</v>
      </c>
      <c r="D206" t="s">
        <v>831</v>
      </c>
      <c r="E206" t="s">
        <v>830</v>
      </c>
    </row>
    <row r="207" spans="2:5" x14ac:dyDescent="0.25">
      <c r="B207" t="str">
        <f>CONCATENATE(LEFT(ICD_Codes[[#This Row],[ICD10CA Code]],3),".",RIGHT(ICD_Codes[[#This Row],[ICD10CA Code]],1))</f>
        <v>C45.0</v>
      </c>
      <c r="C207" t="s">
        <v>829</v>
      </c>
      <c r="D207" t="s">
        <v>828</v>
      </c>
      <c r="E207" t="s">
        <v>828</v>
      </c>
    </row>
    <row r="208" spans="2:5" x14ac:dyDescent="0.25">
      <c r="B208" t="str">
        <f>CONCATENATE(LEFT(ICD_Codes[[#This Row],[ICD10CA Code]],3),".",RIGHT(ICD_Codes[[#This Row],[ICD10CA Code]],1))</f>
        <v>C45.1</v>
      </c>
      <c r="C208" t="s">
        <v>827</v>
      </c>
      <c r="D208" t="s">
        <v>826</v>
      </c>
      <c r="E208" t="s">
        <v>826</v>
      </c>
    </row>
    <row r="209" spans="2:5" x14ac:dyDescent="0.25">
      <c r="B209" t="str">
        <f>CONCATENATE(LEFT(ICD_Codes[[#This Row],[ICD10CA Code]],3),".",RIGHT(ICD_Codes[[#This Row],[ICD10CA Code]],1))</f>
        <v>C45.2</v>
      </c>
      <c r="C209" t="s">
        <v>825</v>
      </c>
      <c r="D209" t="s">
        <v>824</v>
      </c>
      <c r="E209" t="s">
        <v>824</v>
      </c>
    </row>
    <row r="210" spans="2:5" x14ac:dyDescent="0.25">
      <c r="B210" t="str">
        <f>CONCATENATE(LEFT(ICD_Codes[[#This Row],[ICD10CA Code]],3),".",RIGHT(ICD_Codes[[#This Row],[ICD10CA Code]],1))</f>
        <v>C45.7</v>
      </c>
      <c r="C210" t="s">
        <v>823</v>
      </c>
      <c r="D210" t="s">
        <v>822</v>
      </c>
      <c r="E210" t="s">
        <v>822</v>
      </c>
    </row>
    <row r="211" spans="2:5" x14ac:dyDescent="0.25">
      <c r="B211" t="str">
        <f>CONCATENATE(LEFT(ICD_Codes[[#This Row],[ICD10CA Code]],3),".",RIGHT(ICD_Codes[[#This Row],[ICD10CA Code]],1))</f>
        <v>C45.9</v>
      </c>
      <c r="C211" t="s">
        <v>821</v>
      </c>
      <c r="D211" t="s">
        <v>820</v>
      </c>
      <c r="E211" t="s">
        <v>819</v>
      </c>
    </row>
    <row r="212" spans="2:5" x14ac:dyDescent="0.25">
      <c r="B212" t="str">
        <f>CONCATENATE(LEFT(ICD_Codes[[#This Row],[ICD10CA Code]],3),".",RIGHT(ICD_Codes[[#This Row],[ICD10CA Code]],1))</f>
        <v>C46.0</v>
      </c>
      <c r="C212" t="s">
        <v>818</v>
      </c>
      <c r="D212" t="s">
        <v>817</v>
      </c>
      <c r="E212" t="s">
        <v>817</v>
      </c>
    </row>
    <row r="213" spans="2:5" x14ac:dyDescent="0.25">
      <c r="B213" t="str">
        <f>CONCATENATE(LEFT(ICD_Codes[[#This Row],[ICD10CA Code]],3),".",RIGHT(ICD_Codes[[#This Row],[ICD10CA Code]],1))</f>
        <v>C46.1</v>
      </c>
      <c r="C213" t="s">
        <v>816</v>
      </c>
      <c r="D213" t="s">
        <v>815</v>
      </c>
      <c r="E213" t="s">
        <v>815</v>
      </c>
    </row>
    <row r="214" spans="2:5" x14ac:dyDescent="0.25">
      <c r="B214" t="str">
        <f>CONCATENATE(LEFT(ICD_Codes[[#This Row],[ICD10CA Code]],3),".",RIGHT(ICD_Codes[[#This Row],[ICD10CA Code]],1))</f>
        <v>C46.2</v>
      </c>
      <c r="C214" t="s">
        <v>814</v>
      </c>
      <c r="D214" t="s">
        <v>813</v>
      </c>
      <c r="E214" t="s">
        <v>813</v>
      </c>
    </row>
    <row r="215" spans="2:5" x14ac:dyDescent="0.25">
      <c r="B215" t="str">
        <f>CONCATENATE(LEFT(ICD_Codes[[#This Row],[ICD10CA Code]],3),".",RIGHT(ICD_Codes[[#This Row],[ICD10CA Code]],1))</f>
        <v>C46.3</v>
      </c>
      <c r="C215" t="s">
        <v>812</v>
      </c>
      <c r="D215" t="s">
        <v>811</v>
      </c>
      <c r="E215" t="s">
        <v>811</v>
      </c>
    </row>
    <row r="216" spans="2:5" x14ac:dyDescent="0.25">
      <c r="B216" t="str">
        <f>CONCATENATE(LEFT(ICD_Codes[[#This Row],[ICD10CA Code]],3),".",RIGHT(ICD_Codes[[#This Row],[ICD10CA Code]],1))</f>
        <v>C46.0</v>
      </c>
      <c r="C216" t="s">
        <v>810</v>
      </c>
      <c r="D216" t="s">
        <v>809</v>
      </c>
      <c r="E216" t="s">
        <v>808</v>
      </c>
    </row>
    <row r="217" spans="2:5" x14ac:dyDescent="0.25">
      <c r="B217" t="str">
        <f>CONCATENATE(LEFT(ICD_Codes[[#This Row],[ICD10CA Code]],3),".",RIGHT(ICD_Codes[[#This Row],[ICD10CA Code]],1))</f>
        <v>C46.1</v>
      </c>
      <c r="C217" t="s">
        <v>807</v>
      </c>
      <c r="D217" t="s">
        <v>806</v>
      </c>
      <c r="E217" t="s">
        <v>806</v>
      </c>
    </row>
    <row r="218" spans="2:5" x14ac:dyDescent="0.25">
      <c r="B218" t="str">
        <f>CONCATENATE(LEFT(ICD_Codes[[#This Row],[ICD10CA Code]],3),".",RIGHT(ICD_Codes[[#This Row],[ICD10CA Code]],1))</f>
        <v>C46.8</v>
      </c>
      <c r="C218" t="s">
        <v>805</v>
      </c>
      <c r="D218" t="s">
        <v>804</v>
      </c>
      <c r="E218" t="s">
        <v>804</v>
      </c>
    </row>
    <row r="219" spans="2:5" x14ac:dyDescent="0.25">
      <c r="B219" t="str">
        <f>CONCATENATE(LEFT(ICD_Codes[[#This Row],[ICD10CA Code]],3),".",RIGHT(ICD_Codes[[#This Row],[ICD10CA Code]],1))</f>
        <v>C46.8</v>
      </c>
      <c r="C219" t="s">
        <v>803</v>
      </c>
      <c r="D219" t="s">
        <v>802</v>
      </c>
      <c r="E219" t="s">
        <v>802</v>
      </c>
    </row>
    <row r="220" spans="2:5" x14ac:dyDescent="0.25">
      <c r="B220" t="str">
        <f>CONCATENATE(LEFT(ICD_Codes[[#This Row],[ICD10CA Code]],3),".",RIGHT(ICD_Codes[[#This Row],[ICD10CA Code]],1))</f>
        <v>C46.9</v>
      </c>
      <c r="C220" t="s">
        <v>801</v>
      </c>
      <c r="D220" t="s">
        <v>800</v>
      </c>
      <c r="E220" t="s">
        <v>799</v>
      </c>
    </row>
    <row r="221" spans="2:5" x14ac:dyDescent="0.25">
      <c r="B221" t="str">
        <f>CONCATENATE(LEFT(ICD_Codes[[#This Row],[ICD10CA Code]],3),".",RIGHT(ICD_Codes[[#This Row],[ICD10CA Code]],1))</f>
        <v>C47.0</v>
      </c>
      <c r="C221" t="s">
        <v>798</v>
      </c>
      <c r="D221" t="s">
        <v>797</v>
      </c>
      <c r="E221" t="s">
        <v>796</v>
      </c>
    </row>
    <row r="222" spans="2:5" x14ac:dyDescent="0.25">
      <c r="B222" t="str">
        <f>CONCATENATE(LEFT(ICD_Codes[[#This Row],[ICD10CA Code]],3),".",RIGHT(ICD_Codes[[#This Row],[ICD10CA Code]],1))</f>
        <v>C47.1</v>
      </c>
      <c r="C222" t="s">
        <v>795</v>
      </c>
      <c r="D222" t="s">
        <v>794</v>
      </c>
      <c r="E222" t="s">
        <v>793</v>
      </c>
    </row>
    <row r="223" spans="2:5" x14ac:dyDescent="0.25">
      <c r="B223" t="str">
        <f>CONCATENATE(LEFT(ICD_Codes[[#This Row],[ICD10CA Code]],3),".",RIGHT(ICD_Codes[[#This Row],[ICD10CA Code]],1))</f>
        <v>C47.2</v>
      </c>
      <c r="C223" t="s">
        <v>792</v>
      </c>
      <c r="D223" t="s">
        <v>791</v>
      </c>
      <c r="E223" t="s">
        <v>790</v>
      </c>
    </row>
    <row r="224" spans="2:5" x14ac:dyDescent="0.25">
      <c r="B224" t="str">
        <f>CONCATENATE(LEFT(ICD_Codes[[#This Row],[ICD10CA Code]],3),".",RIGHT(ICD_Codes[[#This Row],[ICD10CA Code]],1))</f>
        <v>C47.3</v>
      </c>
      <c r="C224" t="s">
        <v>789</v>
      </c>
      <c r="D224" t="s">
        <v>788</v>
      </c>
      <c r="E224" t="s">
        <v>787</v>
      </c>
    </row>
    <row r="225" spans="2:5" x14ac:dyDescent="0.25">
      <c r="B225" t="str">
        <f>CONCATENATE(LEFT(ICD_Codes[[#This Row],[ICD10CA Code]],3),".",RIGHT(ICD_Codes[[#This Row],[ICD10CA Code]],1))</f>
        <v>C47.4</v>
      </c>
      <c r="C225" t="s">
        <v>786</v>
      </c>
      <c r="D225" t="s">
        <v>785</v>
      </c>
      <c r="E225" t="s">
        <v>784</v>
      </c>
    </row>
    <row r="226" spans="2:5" x14ac:dyDescent="0.25">
      <c r="B226" t="str">
        <f>CONCATENATE(LEFT(ICD_Codes[[#This Row],[ICD10CA Code]],3),".",RIGHT(ICD_Codes[[#This Row],[ICD10CA Code]],1))</f>
        <v>C47.5</v>
      </c>
      <c r="C226" t="s">
        <v>783</v>
      </c>
      <c r="D226" t="s">
        <v>782</v>
      </c>
      <c r="E226" t="s">
        <v>781</v>
      </c>
    </row>
    <row r="227" spans="2:5" x14ac:dyDescent="0.25">
      <c r="B227" t="str">
        <f>CONCATENATE(LEFT(ICD_Codes[[#This Row],[ICD10CA Code]],3),".",RIGHT(ICD_Codes[[#This Row],[ICD10CA Code]],1))</f>
        <v>C47.6</v>
      </c>
      <c r="C227" t="s">
        <v>780</v>
      </c>
      <c r="D227" t="s">
        <v>779</v>
      </c>
      <c r="E227" t="s">
        <v>778</v>
      </c>
    </row>
    <row r="228" spans="2:5" x14ac:dyDescent="0.25">
      <c r="B228" t="str">
        <f>CONCATENATE(LEFT(ICD_Codes[[#This Row],[ICD10CA Code]],3),".",RIGHT(ICD_Codes[[#This Row],[ICD10CA Code]],1))</f>
        <v>C47.8</v>
      </c>
      <c r="C228" t="s">
        <v>777</v>
      </c>
      <c r="D228" t="s">
        <v>776</v>
      </c>
      <c r="E228" t="s">
        <v>775</v>
      </c>
    </row>
    <row r="229" spans="2:5" x14ac:dyDescent="0.25">
      <c r="B229" t="str">
        <f>CONCATENATE(LEFT(ICD_Codes[[#This Row],[ICD10CA Code]],3),".",RIGHT(ICD_Codes[[#This Row],[ICD10CA Code]],1))</f>
        <v>C47.9</v>
      </c>
      <c r="C229" t="s">
        <v>774</v>
      </c>
      <c r="D229" t="s">
        <v>773</v>
      </c>
      <c r="E229" t="s">
        <v>772</v>
      </c>
    </row>
    <row r="230" spans="2:5" x14ac:dyDescent="0.25">
      <c r="B230" t="str">
        <f>CONCATENATE(LEFT(ICD_Codes[[#This Row],[ICD10CA Code]],3),".",RIGHT(ICD_Codes[[#This Row],[ICD10CA Code]],1))</f>
        <v>C48.0</v>
      </c>
      <c r="C230" t="s">
        <v>771</v>
      </c>
      <c r="D230" t="s">
        <v>770</v>
      </c>
      <c r="E230" t="s">
        <v>770</v>
      </c>
    </row>
    <row r="231" spans="2:5" x14ac:dyDescent="0.25">
      <c r="B231" t="str">
        <f>CONCATENATE(LEFT(ICD_Codes[[#This Row],[ICD10CA Code]],3),".",RIGHT(ICD_Codes[[#This Row],[ICD10CA Code]],1))</f>
        <v>C48.1</v>
      </c>
      <c r="C231" t="s">
        <v>769</v>
      </c>
      <c r="D231" t="s">
        <v>768</v>
      </c>
      <c r="E231" t="s">
        <v>767</v>
      </c>
    </row>
    <row r="232" spans="2:5" x14ac:dyDescent="0.25">
      <c r="B232" t="str">
        <f>CONCATENATE(LEFT(ICD_Codes[[#This Row],[ICD10CA Code]],3),".",RIGHT(ICD_Codes[[#This Row],[ICD10CA Code]],1))</f>
        <v>C48.2</v>
      </c>
      <c r="C232" t="s">
        <v>766</v>
      </c>
      <c r="D232" t="s">
        <v>765</v>
      </c>
      <c r="E232" t="s">
        <v>764</v>
      </c>
    </row>
    <row r="233" spans="2:5" x14ac:dyDescent="0.25">
      <c r="B233" t="str">
        <f>CONCATENATE(LEFT(ICD_Codes[[#This Row],[ICD10CA Code]],3),".",RIGHT(ICD_Codes[[#This Row],[ICD10CA Code]],1))</f>
        <v>C48.8</v>
      </c>
      <c r="C233" t="s">
        <v>763</v>
      </c>
      <c r="D233" t="s">
        <v>762</v>
      </c>
      <c r="E233" t="s">
        <v>761</v>
      </c>
    </row>
    <row r="234" spans="2:5" x14ac:dyDescent="0.25">
      <c r="B234" t="str">
        <f>CONCATENATE(LEFT(ICD_Codes[[#This Row],[ICD10CA Code]],3),".",RIGHT(ICD_Codes[[#This Row],[ICD10CA Code]],1))</f>
        <v>C49.0</v>
      </c>
      <c r="C234" t="s">
        <v>760</v>
      </c>
      <c r="D234" t="s">
        <v>759</v>
      </c>
      <c r="E234" t="s">
        <v>758</v>
      </c>
    </row>
    <row r="235" spans="2:5" x14ac:dyDescent="0.25">
      <c r="B235" t="str">
        <f>CONCATENATE(LEFT(ICD_Codes[[#This Row],[ICD10CA Code]],3),".",RIGHT(ICD_Codes[[#This Row],[ICD10CA Code]],1))</f>
        <v>C49.1</v>
      </c>
      <c r="C235" t="s">
        <v>757</v>
      </c>
      <c r="D235" t="s">
        <v>756</v>
      </c>
      <c r="E235" t="s">
        <v>755</v>
      </c>
    </row>
    <row r="236" spans="2:5" x14ac:dyDescent="0.25">
      <c r="B236" t="str">
        <f>CONCATENATE(LEFT(ICD_Codes[[#This Row],[ICD10CA Code]],3),".",RIGHT(ICD_Codes[[#This Row],[ICD10CA Code]],1))</f>
        <v>C49.2</v>
      </c>
      <c r="C236" t="s">
        <v>754</v>
      </c>
      <c r="D236" t="s">
        <v>753</v>
      </c>
      <c r="E236" t="s">
        <v>752</v>
      </c>
    </row>
    <row r="237" spans="2:5" x14ac:dyDescent="0.25">
      <c r="B237" t="str">
        <f>CONCATENATE(LEFT(ICD_Codes[[#This Row],[ICD10CA Code]],3),".",RIGHT(ICD_Codes[[#This Row],[ICD10CA Code]],1))</f>
        <v>C49.3</v>
      </c>
      <c r="C237" t="s">
        <v>751</v>
      </c>
      <c r="D237" t="s">
        <v>750</v>
      </c>
      <c r="E237" t="s">
        <v>749</v>
      </c>
    </row>
    <row r="238" spans="2:5" x14ac:dyDescent="0.25">
      <c r="B238" t="str">
        <f>CONCATENATE(LEFT(ICD_Codes[[#This Row],[ICD10CA Code]],3),".",RIGHT(ICD_Codes[[#This Row],[ICD10CA Code]],1))</f>
        <v>C49.4</v>
      </c>
      <c r="C238" t="s">
        <v>748</v>
      </c>
      <c r="D238" t="s">
        <v>747</v>
      </c>
      <c r="E238" t="s">
        <v>746</v>
      </c>
    </row>
    <row r="239" spans="2:5" x14ac:dyDescent="0.25">
      <c r="B239" t="str">
        <f>CONCATENATE(LEFT(ICD_Codes[[#This Row],[ICD10CA Code]],3),".",RIGHT(ICD_Codes[[#This Row],[ICD10CA Code]],1))</f>
        <v>C49.5</v>
      </c>
      <c r="C239" t="s">
        <v>745</v>
      </c>
      <c r="D239" t="s">
        <v>744</v>
      </c>
      <c r="E239" t="s">
        <v>743</v>
      </c>
    </row>
    <row r="240" spans="2:5" x14ac:dyDescent="0.25">
      <c r="B240" t="str">
        <f>CONCATENATE(LEFT(ICD_Codes[[#This Row],[ICD10CA Code]],3),".",RIGHT(ICD_Codes[[#This Row],[ICD10CA Code]],1))</f>
        <v>C49.6</v>
      </c>
      <c r="C240" t="s">
        <v>742</v>
      </c>
      <c r="D240" t="s">
        <v>741</v>
      </c>
      <c r="E240" t="s">
        <v>740</v>
      </c>
    </row>
    <row r="241" spans="2:5" x14ac:dyDescent="0.25">
      <c r="B241" t="str">
        <f>CONCATENATE(LEFT(ICD_Codes[[#This Row],[ICD10CA Code]],3),".",RIGHT(ICD_Codes[[#This Row],[ICD10CA Code]],1))</f>
        <v>C49.8</v>
      </c>
      <c r="C241" t="s">
        <v>739</v>
      </c>
      <c r="D241" t="s">
        <v>738</v>
      </c>
      <c r="E241" t="s">
        <v>737</v>
      </c>
    </row>
    <row r="242" spans="2:5" x14ac:dyDescent="0.25">
      <c r="B242" t="str">
        <f>CONCATENATE(LEFT(ICD_Codes[[#This Row],[ICD10CA Code]],3),".",RIGHT(ICD_Codes[[#This Row],[ICD10CA Code]],1))</f>
        <v>C49.9</v>
      </c>
      <c r="C242" t="s">
        <v>736</v>
      </c>
      <c r="D242" t="s">
        <v>735</v>
      </c>
      <c r="E242" t="s">
        <v>734</v>
      </c>
    </row>
    <row r="243" spans="2:5" x14ac:dyDescent="0.25">
      <c r="B243" t="str">
        <f>CONCATENATE(LEFT(ICD_Codes[[#This Row],[ICD10CA Code]],3),".",RIGHT(ICD_Codes[[#This Row],[ICD10CA Code]],1))</f>
        <v>C50.0</v>
      </c>
      <c r="C243" t="s">
        <v>733</v>
      </c>
      <c r="D243" t="s">
        <v>732</v>
      </c>
      <c r="E243" t="s">
        <v>731</v>
      </c>
    </row>
    <row r="244" spans="2:5" x14ac:dyDescent="0.25">
      <c r="B244" t="str">
        <f>CONCATENATE(LEFT(ICD_Codes[[#This Row],[ICD10CA Code]],3),".",RIGHT(ICD_Codes[[#This Row],[ICD10CA Code]],1))</f>
        <v>C50.1</v>
      </c>
      <c r="C244" t="s">
        <v>730</v>
      </c>
      <c r="D244" t="s">
        <v>729</v>
      </c>
      <c r="E244" t="s">
        <v>728</v>
      </c>
    </row>
    <row r="245" spans="2:5" x14ac:dyDescent="0.25">
      <c r="B245" t="str">
        <f>CONCATENATE(LEFT(ICD_Codes[[#This Row],[ICD10CA Code]],3),".",RIGHT(ICD_Codes[[#This Row],[ICD10CA Code]],1))</f>
        <v>C50.9</v>
      </c>
      <c r="C245" t="s">
        <v>727</v>
      </c>
      <c r="D245" t="s">
        <v>726</v>
      </c>
      <c r="E245" t="s">
        <v>725</v>
      </c>
    </row>
    <row r="246" spans="2:5" x14ac:dyDescent="0.25">
      <c r="B246" t="str">
        <f>CONCATENATE(LEFT(ICD_Codes[[#This Row],[ICD10CA Code]],3),".",RIGHT(ICD_Codes[[#This Row],[ICD10CA Code]],1))</f>
        <v>C50.0</v>
      </c>
      <c r="C246" t="s">
        <v>724</v>
      </c>
      <c r="D246" t="s">
        <v>723</v>
      </c>
      <c r="E246" t="s">
        <v>722</v>
      </c>
    </row>
    <row r="247" spans="2:5" x14ac:dyDescent="0.25">
      <c r="B247" t="str">
        <f>CONCATENATE(LEFT(ICD_Codes[[#This Row],[ICD10CA Code]],3),".",RIGHT(ICD_Codes[[#This Row],[ICD10CA Code]],1))</f>
        <v>C50.1</v>
      </c>
      <c r="C247" t="s">
        <v>721</v>
      </c>
      <c r="D247" t="s">
        <v>720</v>
      </c>
      <c r="E247" t="s">
        <v>719</v>
      </c>
    </row>
    <row r="248" spans="2:5" x14ac:dyDescent="0.25">
      <c r="B248" t="str">
        <f>CONCATENATE(LEFT(ICD_Codes[[#This Row],[ICD10CA Code]],3),".",RIGHT(ICD_Codes[[#This Row],[ICD10CA Code]],1))</f>
        <v>C50.9</v>
      </c>
      <c r="C248" t="s">
        <v>718</v>
      </c>
      <c r="D248" t="s">
        <v>717</v>
      </c>
      <c r="E248" t="s">
        <v>716</v>
      </c>
    </row>
    <row r="249" spans="2:5" x14ac:dyDescent="0.25">
      <c r="B249" t="str">
        <f>CONCATENATE(LEFT(ICD_Codes[[#This Row],[ICD10CA Code]],3),".",RIGHT(ICD_Codes[[#This Row],[ICD10CA Code]],1))</f>
        <v>C50.0</v>
      </c>
      <c r="C249" t="s">
        <v>715</v>
      </c>
      <c r="D249" t="s">
        <v>714</v>
      </c>
      <c r="E249" t="s">
        <v>713</v>
      </c>
    </row>
    <row r="250" spans="2:5" x14ac:dyDescent="0.25">
      <c r="B250" t="str">
        <f>CONCATENATE(LEFT(ICD_Codes[[#This Row],[ICD10CA Code]],3),".",RIGHT(ICD_Codes[[#This Row],[ICD10CA Code]],1))</f>
        <v>C50.1</v>
      </c>
      <c r="C250" t="s">
        <v>712</v>
      </c>
      <c r="D250" t="s">
        <v>711</v>
      </c>
      <c r="E250" t="s">
        <v>710</v>
      </c>
    </row>
    <row r="251" spans="2:5" x14ac:dyDescent="0.25">
      <c r="B251" t="str">
        <f>CONCATENATE(LEFT(ICD_Codes[[#This Row],[ICD10CA Code]],3),".",RIGHT(ICD_Codes[[#This Row],[ICD10CA Code]],1))</f>
        <v>C50.9</v>
      </c>
      <c r="C251" t="s">
        <v>709</v>
      </c>
      <c r="D251" t="s">
        <v>708</v>
      </c>
      <c r="E251" t="s">
        <v>707</v>
      </c>
    </row>
    <row r="252" spans="2:5" x14ac:dyDescent="0.25">
      <c r="B252" t="str">
        <f>CONCATENATE(LEFT(ICD_Codes[[#This Row],[ICD10CA Code]],3),".",RIGHT(ICD_Codes[[#This Row],[ICD10CA Code]],1))</f>
        <v>C50.0</v>
      </c>
      <c r="C252" t="s">
        <v>706</v>
      </c>
      <c r="D252" t="s">
        <v>705</v>
      </c>
      <c r="E252" t="s">
        <v>704</v>
      </c>
    </row>
    <row r="253" spans="2:5" x14ac:dyDescent="0.25">
      <c r="B253" t="str">
        <f>CONCATENATE(LEFT(ICD_Codes[[#This Row],[ICD10CA Code]],3),".",RIGHT(ICD_Codes[[#This Row],[ICD10CA Code]],1))</f>
        <v>C50.1</v>
      </c>
      <c r="C253" t="s">
        <v>703</v>
      </c>
      <c r="D253" t="s">
        <v>702</v>
      </c>
      <c r="E253" t="s">
        <v>701</v>
      </c>
    </row>
    <row r="254" spans="2:5" x14ac:dyDescent="0.25">
      <c r="B254" t="str">
        <f>CONCATENATE(LEFT(ICD_Codes[[#This Row],[ICD10CA Code]],3),".",RIGHT(ICD_Codes[[#This Row],[ICD10CA Code]],1))</f>
        <v>C50.9</v>
      </c>
      <c r="C254" t="s">
        <v>700</v>
      </c>
      <c r="D254" t="s">
        <v>699</v>
      </c>
      <c r="E254" t="s">
        <v>698</v>
      </c>
    </row>
    <row r="255" spans="2:5" x14ac:dyDescent="0.25">
      <c r="B255" t="str">
        <f>CONCATENATE(LEFT(ICD_Codes[[#This Row],[ICD10CA Code]],3),".",RIGHT(ICD_Codes[[#This Row],[ICD10CA Code]],1))</f>
        <v>C50.0</v>
      </c>
      <c r="C255" t="s">
        <v>697</v>
      </c>
      <c r="D255" t="s">
        <v>696</v>
      </c>
      <c r="E255" t="s">
        <v>695</v>
      </c>
    </row>
    <row r="256" spans="2:5" x14ac:dyDescent="0.25">
      <c r="B256" t="str">
        <f>CONCATENATE(LEFT(ICD_Codes[[#This Row],[ICD10CA Code]],3),".",RIGHT(ICD_Codes[[#This Row],[ICD10CA Code]],1))</f>
        <v>C50.1</v>
      </c>
      <c r="C256" t="s">
        <v>694</v>
      </c>
      <c r="D256" t="s">
        <v>693</v>
      </c>
      <c r="E256" t="s">
        <v>692</v>
      </c>
    </row>
    <row r="257" spans="2:5" x14ac:dyDescent="0.25">
      <c r="B257" t="str">
        <f>CONCATENATE(LEFT(ICD_Codes[[#This Row],[ICD10CA Code]],3),".",RIGHT(ICD_Codes[[#This Row],[ICD10CA Code]],1))</f>
        <v>C50.9</v>
      </c>
      <c r="C257" t="s">
        <v>691</v>
      </c>
      <c r="D257" t="s">
        <v>690</v>
      </c>
      <c r="E257" t="s">
        <v>689</v>
      </c>
    </row>
    <row r="258" spans="2:5" x14ac:dyDescent="0.25">
      <c r="B258" t="str">
        <f>CONCATENATE(LEFT(ICD_Codes[[#This Row],[ICD10CA Code]],3),".",RIGHT(ICD_Codes[[#This Row],[ICD10CA Code]],1))</f>
        <v>C50.0</v>
      </c>
      <c r="C258" t="s">
        <v>688</v>
      </c>
      <c r="D258" t="s">
        <v>687</v>
      </c>
      <c r="E258" t="s">
        <v>686</v>
      </c>
    </row>
    <row r="259" spans="2:5" x14ac:dyDescent="0.25">
      <c r="B259" t="str">
        <f>CONCATENATE(LEFT(ICD_Codes[[#This Row],[ICD10CA Code]],3),".",RIGHT(ICD_Codes[[#This Row],[ICD10CA Code]],1))</f>
        <v>C50.1</v>
      </c>
      <c r="C259" t="s">
        <v>685</v>
      </c>
      <c r="D259" t="s">
        <v>684</v>
      </c>
      <c r="E259" t="s">
        <v>683</v>
      </c>
    </row>
    <row r="260" spans="2:5" x14ac:dyDescent="0.25">
      <c r="B260" t="str">
        <f>CONCATENATE(LEFT(ICD_Codes[[#This Row],[ICD10CA Code]],3),".",RIGHT(ICD_Codes[[#This Row],[ICD10CA Code]],1))</f>
        <v>C50.9</v>
      </c>
      <c r="C260" t="s">
        <v>682</v>
      </c>
      <c r="D260" t="s">
        <v>681</v>
      </c>
      <c r="E260" t="s">
        <v>680</v>
      </c>
    </row>
    <row r="261" spans="2:5" x14ac:dyDescent="0.25">
      <c r="B261" t="str">
        <f>CONCATENATE(LEFT(ICD_Codes[[#This Row],[ICD10CA Code]],3),".",RIGHT(ICD_Codes[[#This Row],[ICD10CA Code]],1))</f>
        <v>C50.0</v>
      </c>
      <c r="C261" t="s">
        <v>679</v>
      </c>
      <c r="D261" t="s">
        <v>678</v>
      </c>
      <c r="E261" t="s">
        <v>677</v>
      </c>
    </row>
    <row r="262" spans="2:5" x14ac:dyDescent="0.25">
      <c r="B262" t="str">
        <f>CONCATENATE(LEFT(ICD_Codes[[#This Row],[ICD10CA Code]],3),".",RIGHT(ICD_Codes[[#This Row],[ICD10CA Code]],1))</f>
        <v>C50.1</v>
      </c>
      <c r="C262" t="s">
        <v>676</v>
      </c>
      <c r="D262" t="s">
        <v>675</v>
      </c>
      <c r="E262" t="s">
        <v>674</v>
      </c>
    </row>
    <row r="263" spans="2:5" x14ac:dyDescent="0.25">
      <c r="B263" t="str">
        <f>CONCATENATE(LEFT(ICD_Codes[[#This Row],[ICD10CA Code]],3),".",RIGHT(ICD_Codes[[#This Row],[ICD10CA Code]],1))</f>
        <v>C50.9</v>
      </c>
      <c r="C263" t="s">
        <v>673</v>
      </c>
      <c r="D263" t="s">
        <v>672</v>
      </c>
      <c r="E263" t="s">
        <v>671</v>
      </c>
    </row>
    <row r="264" spans="2:5" x14ac:dyDescent="0.25">
      <c r="B264" t="str">
        <f>CONCATENATE(LEFT(ICD_Codes[[#This Row],[ICD10CA Code]],3),".",RIGHT(ICD_Codes[[#This Row],[ICD10CA Code]],1))</f>
        <v>C50.0</v>
      </c>
      <c r="C264" t="s">
        <v>670</v>
      </c>
      <c r="D264" t="s">
        <v>669</v>
      </c>
      <c r="E264" t="s">
        <v>668</v>
      </c>
    </row>
    <row r="265" spans="2:5" x14ac:dyDescent="0.25">
      <c r="B265" t="str">
        <f>CONCATENATE(LEFT(ICD_Codes[[#This Row],[ICD10CA Code]],3),".",RIGHT(ICD_Codes[[#This Row],[ICD10CA Code]],1))</f>
        <v>C50.1</v>
      </c>
      <c r="C265" t="s">
        <v>667</v>
      </c>
      <c r="D265" t="s">
        <v>666</v>
      </c>
      <c r="E265" t="s">
        <v>665</v>
      </c>
    </row>
    <row r="266" spans="2:5" x14ac:dyDescent="0.25">
      <c r="B266" t="str">
        <f>CONCATENATE(LEFT(ICD_Codes[[#This Row],[ICD10CA Code]],3),".",RIGHT(ICD_Codes[[#This Row],[ICD10CA Code]],1))</f>
        <v>C50.9</v>
      </c>
      <c r="C266" t="s">
        <v>664</v>
      </c>
      <c r="D266" t="s">
        <v>663</v>
      </c>
      <c r="E266" t="s">
        <v>662</v>
      </c>
    </row>
    <row r="267" spans="2:5" x14ac:dyDescent="0.25">
      <c r="B267" t="str">
        <f>CONCATENATE(LEFT(ICD_Codes[[#This Row],[ICD10CA Code]],3),".",RIGHT(ICD_Codes[[#This Row],[ICD10CA Code]],1))</f>
        <v>C50.0</v>
      </c>
      <c r="C267" t="s">
        <v>661</v>
      </c>
      <c r="D267" t="s">
        <v>660</v>
      </c>
      <c r="E267" t="s">
        <v>659</v>
      </c>
    </row>
    <row r="268" spans="2:5" x14ac:dyDescent="0.25">
      <c r="B268" t="str">
        <f>CONCATENATE(LEFT(ICD_Codes[[#This Row],[ICD10CA Code]],3),".",RIGHT(ICD_Codes[[#This Row],[ICD10CA Code]],1))</f>
        <v>C50.1</v>
      </c>
      <c r="C268" t="s">
        <v>658</v>
      </c>
      <c r="D268" t="s">
        <v>657</v>
      </c>
      <c r="E268" t="s">
        <v>656</v>
      </c>
    </row>
    <row r="269" spans="2:5" x14ac:dyDescent="0.25">
      <c r="B269" t="str">
        <f>CONCATENATE(LEFT(ICD_Codes[[#This Row],[ICD10CA Code]],3),".",RIGHT(ICD_Codes[[#This Row],[ICD10CA Code]],1))</f>
        <v>C50.9</v>
      </c>
      <c r="C269" t="s">
        <v>655</v>
      </c>
      <c r="D269" t="s">
        <v>654</v>
      </c>
      <c r="E269" t="s">
        <v>653</v>
      </c>
    </row>
    <row r="270" spans="2:5" x14ac:dyDescent="0.25">
      <c r="B270" t="str">
        <f>CONCATENATE(LEFT(ICD_Codes[[#This Row],[ICD10CA Code]],3),".",RIGHT(ICD_Codes[[#This Row],[ICD10CA Code]],1))</f>
        <v>C51.0</v>
      </c>
      <c r="C270" t="s">
        <v>652</v>
      </c>
      <c r="D270" t="s">
        <v>651</v>
      </c>
      <c r="E270" t="s">
        <v>651</v>
      </c>
    </row>
    <row r="271" spans="2:5" x14ac:dyDescent="0.25">
      <c r="B271" t="str">
        <f>CONCATENATE(LEFT(ICD_Codes[[#This Row],[ICD10CA Code]],3),".",RIGHT(ICD_Codes[[#This Row],[ICD10CA Code]],1))</f>
        <v>C51.1</v>
      </c>
      <c r="C271" t="s">
        <v>650</v>
      </c>
      <c r="D271" t="s">
        <v>649</v>
      </c>
      <c r="E271" t="s">
        <v>649</v>
      </c>
    </row>
    <row r="272" spans="2:5" x14ac:dyDescent="0.25">
      <c r="B272" t="str">
        <f>CONCATENATE(LEFT(ICD_Codes[[#This Row],[ICD10CA Code]],3),".",RIGHT(ICD_Codes[[#This Row],[ICD10CA Code]],1))</f>
        <v>C51.2</v>
      </c>
      <c r="C272" t="s">
        <v>648</v>
      </c>
      <c r="D272" t="s">
        <v>647</v>
      </c>
      <c r="E272" t="s">
        <v>647</v>
      </c>
    </row>
    <row r="273" spans="2:5" x14ac:dyDescent="0.25">
      <c r="B273" t="str">
        <f>CONCATENATE(LEFT(ICD_Codes[[#This Row],[ICD10CA Code]],3),".",RIGHT(ICD_Codes[[#This Row],[ICD10CA Code]],1))</f>
        <v>C51.8</v>
      </c>
      <c r="C273" t="s">
        <v>646</v>
      </c>
      <c r="D273" t="s">
        <v>645</v>
      </c>
      <c r="E273" t="s">
        <v>645</v>
      </c>
    </row>
    <row r="274" spans="2:5" x14ac:dyDescent="0.25">
      <c r="B274" t="str">
        <f>CONCATENATE(LEFT(ICD_Codes[[#This Row],[ICD10CA Code]],3),".",RIGHT(ICD_Codes[[#This Row],[ICD10CA Code]],1))</f>
        <v>C51.9</v>
      </c>
      <c r="C274" t="s">
        <v>644</v>
      </c>
      <c r="D274" t="s">
        <v>643</v>
      </c>
      <c r="E274" t="s">
        <v>643</v>
      </c>
    </row>
    <row r="275" spans="2:5" x14ac:dyDescent="0.25">
      <c r="B275" t="str">
        <f>CONCATENATE(LEFT(ICD_Codes[[#This Row],[ICD10CA Code]],3),".",RIGHT(ICD_Codes[[#This Row],[ICD10CA Code]],1))</f>
        <v>C52.2</v>
      </c>
      <c r="C275" t="s">
        <v>642</v>
      </c>
      <c r="D275" t="s">
        <v>641</v>
      </c>
      <c r="E275" t="s">
        <v>641</v>
      </c>
    </row>
    <row r="276" spans="2:5" x14ac:dyDescent="0.25">
      <c r="B276" t="str">
        <f>CONCATENATE(LEFT(ICD_Codes[[#This Row],[ICD10CA Code]],3),".",RIGHT(ICD_Codes[[#This Row],[ICD10CA Code]],1))</f>
        <v>C53.0</v>
      </c>
      <c r="C276" t="s">
        <v>640</v>
      </c>
      <c r="D276" t="s">
        <v>639</v>
      </c>
      <c r="E276" t="s">
        <v>639</v>
      </c>
    </row>
    <row r="277" spans="2:5" x14ac:dyDescent="0.25">
      <c r="B277" t="str">
        <f>CONCATENATE(LEFT(ICD_Codes[[#This Row],[ICD10CA Code]],3),".",RIGHT(ICD_Codes[[#This Row],[ICD10CA Code]],1))</f>
        <v>C53.1</v>
      </c>
      <c r="C277" t="s">
        <v>638</v>
      </c>
      <c r="D277" t="s">
        <v>637</v>
      </c>
      <c r="E277" t="s">
        <v>637</v>
      </c>
    </row>
    <row r="278" spans="2:5" x14ac:dyDescent="0.25">
      <c r="B278" t="str">
        <f>CONCATENATE(LEFT(ICD_Codes[[#This Row],[ICD10CA Code]],3),".",RIGHT(ICD_Codes[[#This Row],[ICD10CA Code]],1))</f>
        <v>C53.8</v>
      </c>
      <c r="C278" t="s">
        <v>636</v>
      </c>
      <c r="D278" t="s">
        <v>635</v>
      </c>
      <c r="E278" t="s">
        <v>634</v>
      </c>
    </row>
    <row r="279" spans="2:5" x14ac:dyDescent="0.25">
      <c r="B279" t="str">
        <f>CONCATENATE(LEFT(ICD_Codes[[#This Row],[ICD10CA Code]],3),".",RIGHT(ICD_Codes[[#This Row],[ICD10CA Code]],1))</f>
        <v>C53.9</v>
      </c>
      <c r="C279" t="s">
        <v>633</v>
      </c>
      <c r="D279" t="s">
        <v>632</v>
      </c>
      <c r="E279" t="s">
        <v>631</v>
      </c>
    </row>
    <row r="280" spans="2:5" x14ac:dyDescent="0.25">
      <c r="B280" t="str">
        <f>CONCATENATE(LEFT(ICD_Codes[[#This Row],[ICD10CA Code]],3),".",RIGHT(ICD_Codes[[#This Row],[ICD10CA Code]],1))</f>
        <v>C54.0</v>
      </c>
      <c r="C280" t="s">
        <v>630</v>
      </c>
      <c r="D280" t="s">
        <v>629</v>
      </c>
      <c r="E280" t="s">
        <v>629</v>
      </c>
    </row>
    <row r="281" spans="2:5" x14ac:dyDescent="0.25">
      <c r="B281" t="str">
        <f>CONCATENATE(LEFT(ICD_Codes[[#This Row],[ICD10CA Code]],3),".",RIGHT(ICD_Codes[[#This Row],[ICD10CA Code]],1))</f>
        <v>C54.1</v>
      </c>
      <c r="C281" t="s">
        <v>628</v>
      </c>
      <c r="D281" t="s">
        <v>627</v>
      </c>
      <c r="E281" t="s">
        <v>627</v>
      </c>
    </row>
    <row r="282" spans="2:5" x14ac:dyDescent="0.25">
      <c r="B282" t="str">
        <f>CONCATENATE(LEFT(ICD_Codes[[#This Row],[ICD10CA Code]],3),".",RIGHT(ICD_Codes[[#This Row],[ICD10CA Code]],1))</f>
        <v>C54.2</v>
      </c>
      <c r="C282" t="s">
        <v>626</v>
      </c>
      <c r="D282" t="s">
        <v>625</v>
      </c>
      <c r="E282" t="s">
        <v>625</v>
      </c>
    </row>
    <row r="283" spans="2:5" x14ac:dyDescent="0.25">
      <c r="B283" t="str">
        <f>CONCATENATE(LEFT(ICD_Codes[[#This Row],[ICD10CA Code]],3),".",RIGHT(ICD_Codes[[#This Row],[ICD10CA Code]],1))</f>
        <v>C54.3</v>
      </c>
      <c r="C283" t="s">
        <v>624</v>
      </c>
      <c r="D283" t="s">
        <v>623</v>
      </c>
      <c r="E283" t="s">
        <v>623</v>
      </c>
    </row>
    <row r="284" spans="2:5" x14ac:dyDescent="0.25">
      <c r="B284" t="str">
        <f>CONCATENATE(LEFT(ICD_Codes[[#This Row],[ICD10CA Code]],3),".",RIGHT(ICD_Codes[[#This Row],[ICD10CA Code]],1))</f>
        <v>C54.8</v>
      </c>
      <c r="C284" t="s">
        <v>622</v>
      </c>
      <c r="D284" t="s">
        <v>621</v>
      </c>
      <c r="E284" t="s">
        <v>620</v>
      </c>
    </row>
    <row r="285" spans="2:5" x14ac:dyDescent="0.25">
      <c r="B285" t="str">
        <f>CONCATENATE(LEFT(ICD_Codes[[#This Row],[ICD10CA Code]],3),".",RIGHT(ICD_Codes[[#This Row],[ICD10CA Code]],1))</f>
        <v>C54.9</v>
      </c>
      <c r="C285" t="s">
        <v>619</v>
      </c>
      <c r="D285" t="s">
        <v>618</v>
      </c>
      <c r="E285" t="s">
        <v>618</v>
      </c>
    </row>
    <row r="286" spans="2:5" x14ac:dyDescent="0.25">
      <c r="B286" t="str">
        <f>CONCATENATE(LEFT(ICD_Codes[[#This Row],[ICD10CA Code]],3),".",RIGHT(ICD_Codes[[#This Row],[ICD10CA Code]],1))</f>
        <v>C55.5</v>
      </c>
      <c r="C286" t="s">
        <v>617</v>
      </c>
      <c r="D286" t="s">
        <v>616</v>
      </c>
      <c r="E286" t="s">
        <v>615</v>
      </c>
    </row>
    <row r="287" spans="2:5" x14ac:dyDescent="0.25">
      <c r="B287" t="str">
        <f>CONCATENATE(LEFT(ICD_Codes[[#This Row],[ICD10CA Code]],3),".",RIGHT(ICD_Codes[[#This Row],[ICD10CA Code]],1))</f>
        <v>C56.0</v>
      </c>
      <c r="C287" t="s">
        <v>614</v>
      </c>
      <c r="D287" t="s">
        <v>613</v>
      </c>
      <c r="E287" t="s">
        <v>612</v>
      </c>
    </row>
    <row r="288" spans="2:5" x14ac:dyDescent="0.25">
      <c r="B288" t="str">
        <f>CONCATENATE(LEFT(ICD_Codes[[#This Row],[ICD10CA Code]],3),".",RIGHT(ICD_Codes[[#This Row],[ICD10CA Code]],1))</f>
        <v>C56.1</v>
      </c>
      <c r="C288" t="s">
        <v>611</v>
      </c>
      <c r="D288" t="s">
        <v>610</v>
      </c>
      <c r="E288" t="s">
        <v>609</v>
      </c>
    </row>
    <row r="289" spans="2:5" x14ac:dyDescent="0.25">
      <c r="B289" t="str">
        <f>CONCATENATE(LEFT(ICD_Codes[[#This Row],[ICD10CA Code]],3),".",RIGHT(ICD_Codes[[#This Row],[ICD10CA Code]],1))</f>
        <v>C56.9</v>
      </c>
      <c r="C289" t="s">
        <v>608</v>
      </c>
      <c r="D289" t="s">
        <v>607</v>
      </c>
      <c r="E289" t="s">
        <v>606</v>
      </c>
    </row>
    <row r="290" spans="2:5" x14ac:dyDescent="0.25">
      <c r="B290" t="str">
        <f>CONCATENATE(LEFT(ICD_Codes[[#This Row],[ICD10CA Code]],3),".",RIGHT(ICD_Codes[[#This Row],[ICD10CA Code]],1))</f>
        <v>C57.0</v>
      </c>
      <c r="C290" t="s">
        <v>605</v>
      </c>
      <c r="D290" t="s">
        <v>604</v>
      </c>
      <c r="E290" t="s">
        <v>603</v>
      </c>
    </row>
    <row r="291" spans="2:5" x14ac:dyDescent="0.25">
      <c r="B291" t="str">
        <f>CONCATENATE(LEFT(ICD_Codes[[#This Row],[ICD10CA Code]],3),".",RIGHT(ICD_Codes[[#This Row],[ICD10CA Code]],1))</f>
        <v>C57.1</v>
      </c>
      <c r="C291" t="s">
        <v>602</v>
      </c>
      <c r="D291" t="s">
        <v>601</v>
      </c>
      <c r="E291" t="s">
        <v>600</v>
      </c>
    </row>
    <row r="292" spans="2:5" x14ac:dyDescent="0.25">
      <c r="B292" t="str">
        <f>CONCATENATE(LEFT(ICD_Codes[[#This Row],[ICD10CA Code]],3),".",RIGHT(ICD_Codes[[#This Row],[ICD10CA Code]],1))</f>
        <v>C57.9</v>
      </c>
      <c r="C292" t="s">
        <v>599</v>
      </c>
      <c r="D292" t="s">
        <v>598</v>
      </c>
      <c r="E292" t="s">
        <v>597</v>
      </c>
    </row>
    <row r="293" spans="2:5" x14ac:dyDescent="0.25">
      <c r="B293" t="str">
        <f>CONCATENATE(LEFT(ICD_Codes[[#This Row],[ICD10CA Code]],3),".",RIGHT(ICD_Codes[[#This Row],[ICD10CA Code]],1))</f>
        <v>C57.1</v>
      </c>
      <c r="C293" t="s">
        <v>596</v>
      </c>
      <c r="D293" t="s">
        <v>595</v>
      </c>
      <c r="E293" t="s">
        <v>595</v>
      </c>
    </row>
    <row r="294" spans="2:5" x14ac:dyDescent="0.25">
      <c r="B294" t="str">
        <f>CONCATENATE(LEFT(ICD_Codes[[#This Row],[ICD10CA Code]],3),".",RIGHT(ICD_Codes[[#This Row],[ICD10CA Code]],1))</f>
        <v>C57.2</v>
      </c>
      <c r="C294" t="s">
        <v>594</v>
      </c>
      <c r="D294" t="s">
        <v>593</v>
      </c>
      <c r="E294" t="s">
        <v>593</v>
      </c>
    </row>
    <row r="295" spans="2:5" x14ac:dyDescent="0.25">
      <c r="B295" t="str">
        <f>CONCATENATE(LEFT(ICD_Codes[[#This Row],[ICD10CA Code]],3),".",RIGHT(ICD_Codes[[#This Row],[ICD10CA Code]],1))</f>
        <v>C57.3</v>
      </c>
      <c r="C295" t="s">
        <v>592</v>
      </c>
      <c r="D295" t="s">
        <v>591</v>
      </c>
      <c r="E295" t="s">
        <v>591</v>
      </c>
    </row>
    <row r="296" spans="2:5" x14ac:dyDescent="0.25">
      <c r="B296" t="str">
        <f>CONCATENATE(LEFT(ICD_Codes[[#This Row],[ICD10CA Code]],3),".",RIGHT(ICD_Codes[[#This Row],[ICD10CA Code]],1))</f>
        <v>C57.4</v>
      </c>
      <c r="C296" t="s">
        <v>590</v>
      </c>
      <c r="D296" t="s">
        <v>589</v>
      </c>
      <c r="E296" t="s">
        <v>588</v>
      </c>
    </row>
    <row r="297" spans="2:5" x14ac:dyDescent="0.25">
      <c r="B297" t="str">
        <f>CONCATENATE(LEFT(ICD_Codes[[#This Row],[ICD10CA Code]],3),".",RIGHT(ICD_Codes[[#This Row],[ICD10CA Code]],1))</f>
        <v>C57.7</v>
      </c>
      <c r="C297" t="s">
        <v>587</v>
      </c>
      <c r="D297" t="s">
        <v>586</v>
      </c>
      <c r="E297" t="s">
        <v>585</v>
      </c>
    </row>
    <row r="298" spans="2:5" x14ac:dyDescent="0.25">
      <c r="B298" t="str">
        <f>CONCATENATE(LEFT(ICD_Codes[[#This Row],[ICD10CA Code]],3),".",RIGHT(ICD_Codes[[#This Row],[ICD10CA Code]],1))</f>
        <v>C57.8</v>
      </c>
      <c r="C298" t="s">
        <v>584</v>
      </c>
      <c r="D298" t="s">
        <v>583</v>
      </c>
      <c r="E298" t="s">
        <v>582</v>
      </c>
    </row>
    <row r="299" spans="2:5" x14ac:dyDescent="0.25">
      <c r="B299" t="str">
        <f>CONCATENATE(LEFT(ICD_Codes[[#This Row],[ICD10CA Code]],3),".",RIGHT(ICD_Codes[[#This Row],[ICD10CA Code]],1))</f>
        <v>C57.9</v>
      </c>
      <c r="C299" t="s">
        <v>581</v>
      </c>
      <c r="D299" t="s">
        <v>580</v>
      </c>
      <c r="E299" t="s">
        <v>579</v>
      </c>
    </row>
    <row r="300" spans="2:5" x14ac:dyDescent="0.25">
      <c r="B300" t="str">
        <f>CONCATENATE(LEFT(ICD_Codes[[#This Row],[ICD10CA Code]],3),".",RIGHT(ICD_Codes[[#This Row],[ICD10CA Code]],1))</f>
        <v>C58.8</v>
      </c>
      <c r="C300" t="s">
        <v>578</v>
      </c>
      <c r="D300" t="s">
        <v>577</v>
      </c>
      <c r="E300" t="s">
        <v>577</v>
      </c>
    </row>
    <row r="301" spans="2:5" x14ac:dyDescent="0.25">
      <c r="B301" t="str">
        <f>CONCATENATE(LEFT(ICD_Codes[[#This Row],[ICD10CA Code]],3),".",RIGHT(ICD_Codes[[#This Row],[ICD10CA Code]],1))</f>
        <v>C60.0</v>
      </c>
      <c r="C301" t="s">
        <v>576</v>
      </c>
      <c r="D301" t="s">
        <v>575</v>
      </c>
      <c r="E301" t="s">
        <v>575</v>
      </c>
    </row>
    <row r="302" spans="2:5" x14ac:dyDescent="0.25">
      <c r="B302" t="str">
        <f>CONCATENATE(LEFT(ICD_Codes[[#This Row],[ICD10CA Code]],3),".",RIGHT(ICD_Codes[[#This Row],[ICD10CA Code]],1))</f>
        <v>C60.1</v>
      </c>
      <c r="C302" t="s">
        <v>574</v>
      </c>
      <c r="D302" t="s">
        <v>573</v>
      </c>
      <c r="E302" t="s">
        <v>573</v>
      </c>
    </row>
    <row r="303" spans="2:5" x14ac:dyDescent="0.25">
      <c r="B303" t="str">
        <f>CONCATENATE(LEFT(ICD_Codes[[#This Row],[ICD10CA Code]],3),".",RIGHT(ICD_Codes[[#This Row],[ICD10CA Code]],1))</f>
        <v>C60.2</v>
      </c>
      <c r="C303" t="s">
        <v>572</v>
      </c>
      <c r="D303" t="s">
        <v>571</v>
      </c>
      <c r="E303" t="s">
        <v>571</v>
      </c>
    </row>
    <row r="304" spans="2:5" x14ac:dyDescent="0.25">
      <c r="B304" t="str">
        <f>CONCATENATE(LEFT(ICD_Codes[[#This Row],[ICD10CA Code]],3),".",RIGHT(ICD_Codes[[#This Row],[ICD10CA Code]],1))</f>
        <v>C60.8</v>
      </c>
      <c r="C304" t="s">
        <v>570</v>
      </c>
      <c r="D304" t="s">
        <v>569</v>
      </c>
      <c r="E304" t="s">
        <v>569</v>
      </c>
    </row>
    <row r="305" spans="2:5" x14ac:dyDescent="0.25">
      <c r="B305" t="str">
        <f>CONCATENATE(LEFT(ICD_Codes[[#This Row],[ICD10CA Code]],3),".",RIGHT(ICD_Codes[[#This Row],[ICD10CA Code]],1))</f>
        <v>C60.9</v>
      </c>
      <c r="C305" t="s">
        <v>568</v>
      </c>
      <c r="D305" t="s">
        <v>567</v>
      </c>
      <c r="E305" t="s">
        <v>567</v>
      </c>
    </row>
    <row r="306" spans="2:5" x14ac:dyDescent="0.25">
      <c r="B306" t="str">
        <f>CONCATENATE(LEFT(ICD_Codes[[#This Row],[ICD10CA Code]],3),".",RIGHT(ICD_Codes[[#This Row],[ICD10CA Code]],1))</f>
        <v>C61.1</v>
      </c>
      <c r="C306" t="s">
        <v>566</v>
      </c>
      <c r="D306" t="s">
        <v>565</v>
      </c>
      <c r="E306" t="s">
        <v>565</v>
      </c>
    </row>
    <row r="307" spans="2:5" x14ac:dyDescent="0.25">
      <c r="B307" t="str">
        <f>CONCATENATE(LEFT(ICD_Codes[[#This Row],[ICD10CA Code]],3),".",RIGHT(ICD_Codes[[#This Row],[ICD10CA Code]],1))</f>
        <v>C62.0</v>
      </c>
      <c r="C307" t="s">
        <v>564</v>
      </c>
      <c r="D307" t="s">
        <v>563</v>
      </c>
      <c r="E307" t="s">
        <v>562</v>
      </c>
    </row>
    <row r="308" spans="2:5" x14ac:dyDescent="0.25">
      <c r="B308" t="str">
        <f>CONCATENATE(LEFT(ICD_Codes[[#This Row],[ICD10CA Code]],3),".",RIGHT(ICD_Codes[[#This Row],[ICD10CA Code]],1))</f>
        <v>C62.1</v>
      </c>
      <c r="C308" t="s">
        <v>561</v>
      </c>
      <c r="D308" t="s">
        <v>560</v>
      </c>
      <c r="E308" t="s">
        <v>559</v>
      </c>
    </row>
    <row r="309" spans="2:5" x14ac:dyDescent="0.25">
      <c r="B309" t="str">
        <f>CONCATENATE(LEFT(ICD_Codes[[#This Row],[ICD10CA Code]],3),".",RIGHT(ICD_Codes[[#This Row],[ICD10CA Code]],1))</f>
        <v>C62.9</v>
      </c>
      <c r="C309" t="s">
        <v>558</v>
      </c>
      <c r="D309" t="s">
        <v>557</v>
      </c>
      <c r="E309" t="s">
        <v>556</v>
      </c>
    </row>
    <row r="310" spans="2:5" x14ac:dyDescent="0.25">
      <c r="B310" t="str">
        <f>CONCATENATE(LEFT(ICD_Codes[[#This Row],[ICD10CA Code]],3),".",RIGHT(ICD_Codes[[#This Row],[ICD10CA Code]],1))</f>
        <v>C62.0</v>
      </c>
      <c r="C310" t="s">
        <v>555</v>
      </c>
      <c r="D310" t="s">
        <v>554</v>
      </c>
      <c r="E310" t="s">
        <v>553</v>
      </c>
    </row>
    <row r="311" spans="2:5" x14ac:dyDescent="0.25">
      <c r="B311" t="str">
        <f>CONCATENATE(LEFT(ICD_Codes[[#This Row],[ICD10CA Code]],3),".",RIGHT(ICD_Codes[[#This Row],[ICD10CA Code]],1))</f>
        <v>C62.1</v>
      </c>
      <c r="C311" t="s">
        <v>552</v>
      </c>
      <c r="D311" t="s">
        <v>551</v>
      </c>
      <c r="E311" t="s">
        <v>550</v>
      </c>
    </row>
    <row r="312" spans="2:5" x14ac:dyDescent="0.25">
      <c r="B312" t="str">
        <f>CONCATENATE(LEFT(ICD_Codes[[#This Row],[ICD10CA Code]],3),".",RIGHT(ICD_Codes[[#This Row],[ICD10CA Code]],1))</f>
        <v>C62.9</v>
      </c>
      <c r="C312" t="s">
        <v>549</v>
      </c>
      <c r="D312" t="s">
        <v>548</v>
      </c>
      <c r="E312" t="s">
        <v>547</v>
      </c>
    </row>
    <row r="313" spans="2:5" x14ac:dyDescent="0.25">
      <c r="B313" t="str">
        <f>CONCATENATE(LEFT(ICD_Codes[[#This Row],[ICD10CA Code]],3),".",RIGHT(ICD_Codes[[#This Row],[ICD10CA Code]],1))</f>
        <v>C62.0</v>
      </c>
      <c r="C313" t="s">
        <v>546</v>
      </c>
      <c r="D313" t="s">
        <v>545</v>
      </c>
      <c r="E313" t="s">
        <v>544</v>
      </c>
    </row>
    <row r="314" spans="2:5" x14ac:dyDescent="0.25">
      <c r="B314" t="str">
        <f>CONCATENATE(LEFT(ICD_Codes[[#This Row],[ICD10CA Code]],3),".",RIGHT(ICD_Codes[[#This Row],[ICD10CA Code]],1))</f>
        <v>C62.1</v>
      </c>
      <c r="C314" t="s">
        <v>543</v>
      </c>
      <c r="D314" t="s">
        <v>542</v>
      </c>
      <c r="E314" t="s">
        <v>541</v>
      </c>
    </row>
    <row r="315" spans="2:5" x14ac:dyDescent="0.25">
      <c r="B315" t="str">
        <f>CONCATENATE(LEFT(ICD_Codes[[#This Row],[ICD10CA Code]],3),".",RIGHT(ICD_Codes[[#This Row],[ICD10CA Code]],1))</f>
        <v>C62.9</v>
      </c>
      <c r="C315" t="s">
        <v>540</v>
      </c>
      <c r="D315" t="s">
        <v>539</v>
      </c>
      <c r="E315" t="s">
        <v>538</v>
      </c>
    </row>
    <row r="316" spans="2:5" x14ac:dyDescent="0.25">
      <c r="B316" t="str">
        <f>CONCATENATE(LEFT(ICD_Codes[[#This Row],[ICD10CA Code]],3),".",RIGHT(ICD_Codes[[#This Row],[ICD10CA Code]],1))</f>
        <v>C63.0</v>
      </c>
      <c r="C316" t="s">
        <v>537</v>
      </c>
      <c r="D316" t="s">
        <v>536</v>
      </c>
      <c r="E316" t="s">
        <v>536</v>
      </c>
    </row>
    <row r="317" spans="2:5" x14ac:dyDescent="0.25">
      <c r="B317" t="str">
        <f>CONCATENATE(LEFT(ICD_Codes[[#This Row],[ICD10CA Code]],3),".",RIGHT(ICD_Codes[[#This Row],[ICD10CA Code]],1))</f>
        <v>C63.1</v>
      </c>
      <c r="C317" t="s">
        <v>535</v>
      </c>
      <c r="D317" t="s">
        <v>534</v>
      </c>
      <c r="E317" t="s">
        <v>534</v>
      </c>
    </row>
    <row r="318" spans="2:5" x14ac:dyDescent="0.25">
      <c r="B318" t="str">
        <f>CONCATENATE(LEFT(ICD_Codes[[#This Row],[ICD10CA Code]],3),".",RIGHT(ICD_Codes[[#This Row],[ICD10CA Code]],1))</f>
        <v>C63.2</v>
      </c>
      <c r="C318" t="s">
        <v>533</v>
      </c>
      <c r="D318" t="s">
        <v>532</v>
      </c>
      <c r="E318" t="s">
        <v>532</v>
      </c>
    </row>
    <row r="319" spans="2:5" x14ac:dyDescent="0.25">
      <c r="B319" t="str">
        <f>CONCATENATE(LEFT(ICD_Codes[[#This Row],[ICD10CA Code]],3),".",RIGHT(ICD_Codes[[#This Row],[ICD10CA Code]],1))</f>
        <v>C63.7</v>
      </c>
      <c r="C319" t="s">
        <v>531</v>
      </c>
      <c r="D319" t="s">
        <v>530</v>
      </c>
      <c r="E319" t="s">
        <v>529</v>
      </c>
    </row>
    <row r="320" spans="2:5" x14ac:dyDescent="0.25">
      <c r="B320" t="str">
        <f>CONCATENATE(LEFT(ICD_Codes[[#This Row],[ICD10CA Code]],3),".",RIGHT(ICD_Codes[[#This Row],[ICD10CA Code]],1))</f>
        <v>C63.8</v>
      </c>
      <c r="C320" t="s">
        <v>528</v>
      </c>
      <c r="D320" t="s">
        <v>527</v>
      </c>
      <c r="E320" t="s">
        <v>526</v>
      </c>
    </row>
    <row r="321" spans="2:5" x14ac:dyDescent="0.25">
      <c r="B321" t="str">
        <f>CONCATENATE(LEFT(ICD_Codes[[#This Row],[ICD10CA Code]],3),".",RIGHT(ICD_Codes[[#This Row],[ICD10CA Code]],1))</f>
        <v>C63.9</v>
      </c>
      <c r="C321" t="s">
        <v>525</v>
      </c>
      <c r="D321" t="s">
        <v>524</v>
      </c>
      <c r="E321" t="s">
        <v>523</v>
      </c>
    </row>
    <row r="322" spans="2:5" x14ac:dyDescent="0.25">
      <c r="B322" t="str">
        <f>CONCATENATE(LEFT(ICD_Codes[[#This Row],[ICD10CA Code]],3),".",RIGHT(ICD_Codes[[#This Row],[ICD10CA Code]],1))</f>
        <v>C64.4</v>
      </c>
      <c r="C322" t="s">
        <v>522</v>
      </c>
      <c r="D322" t="s">
        <v>521</v>
      </c>
      <c r="E322" t="s">
        <v>520</v>
      </c>
    </row>
    <row r="323" spans="2:5" x14ac:dyDescent="0.25">
      <c r="B323" t="str">
        <f>CONCATENATE(LEFT(ICD_Codes[[#This Row],[ICD10CA Code]],3),".",RIGHT(ICD_Codes[[#This Row],[ICD10CA Code]],1))</f>
        <v>C65.5</v>
      </c>
      <c r="C323" t="s">
        <v>519</v>
      </c>
      <c r="D323" t="s">
        <v>518</v>
      </c>
      <c r="E323" t="s">
        <v>518</v>
      </c>
    </row>
    <row r="324" spans="2:5" x14ac:dyDescent="0.25">
      <c r="B324" t="str">
        <f>CONCATENATE(LEFT(ICD_Codes[[#This Row],[ICD10CA Code]],3),".",RIGHT(ICD_Codes[[#This Row],[ICD10CA Code]],1))</f>
        <v>C66.6</v>
      </c>
      <c r="C324" t="s">
        <v>517</v>
      </c>
      <c r="D324" t="s">
        <v>516</v>
      </c>
      <c r="E324" t="s">
        <v>516</v>
      </c>
    </row>
    <row r="325" spans="2:5" x14ac:dyDescent="0.25">
      <c r="B325" t="str">
        <f>CONCATENATE(LEFT(ICD_Codes[[#This Row],[ICD10CA Code]],3),".",RIGHT(ICD_Codes[[#This Row],[ICD10CA Code]],1))</f>
        <v>C67.0</v>
      </c>
      <c r="C325" t="s">
        <v>515</v>
      </c>
      <c r="D325" t="s">
        <v>514</v>
      </c>
      <c r="E325" t="s">
        <v>514</v>
      </c>
    </row>
    <row r="326" spans="2:5" x14ac:dyDescent="0.25">
      <c r="B326" t="str">
        <f>CONCATENATE(LEFT(ICD_Codes[[#This Row],[ICD10CA Code]],3),".",RIGHT(ICD_Codes[[#This Row],[ICD10CA Code]],1))</f>
        <v>C67.1</v>
      </c>
      <c r="C326" t="s">
        <v>513</v>
      </c>
      <c r="D326" t="s">
        <v>512</v>
      </c>
      <c r="E326" t="s">
        <v>512</v>
      </c>
    </row>
    <row r="327" spans="2:5" x14ac:dyDescent="0.25">
      <c r="B327" t="str">
        <f>CONCATENATE(LEFT(ICD_Codes[[#This Row],[ICD10CA Code]],3),".",RIGHT(ICD_Codes[[#This Row],[ICD10CA Code]],1))</f>
        <v>C67.2</v>
      </c>
      <c r="C327" t="s">
        <v>511</v>
      </c>
      <c r="D327" t="s">
        <v>510</v>
      </c>
      <c r="E327" t="s">
        <v>510</v>
      </c>
    </row>
    <row r="328" spans="2:5" x14ac:dyDescent="0.25">
      <c r="B328" t="str">
        <f>CONCATENATE(LEFT(ICD_Codes[[#This Row],[ICD10CA Code]],3),".",RIGHT(ICD_Codes[[#This Row],[ICD10CA Code]],1))</f>
        <v>C67.3</v>
      </c>
      <c r="C328" t="s">
        <v>509</v>
      </c>
      <c r="D328" t="s">
        <v>508</v>
      </c>
      <c r="E328" t="s">
        <v>508</v>
      </c>
    </row>
    <row r="329" spans="2:5" x14ac:dyDescent="0.25">
      <c r="B329" t="str">
        <f>CONCATENATE(LEFT(ICD_Codes[[#This Row],[ICD10CA Code]],3),".",RIGHT(ICD_Codes[[#This Row],[ICD10CA Code]],1))</f>
        <v>C67.4</v>
      </c>
      <c r="C329" t="s">
        <v>507</v>
      </c>
      <c r="D329" t="s">
        <v>506</v>
      </c>
      <c r="E329" t="s">
        <v>505</v>
      </c>
    </row>
    <row r="330" spans="2:5" x14ac:dyDescent="0.25">
      <c r="B330" t="str">
        <f>CONCATENATE(LEFT(ICD_Codes[[#This Row],[ICD10CA Code]],3),".",RIGHT(ICD_Codes[[#This Row],[ICD10CA Code]],1))</f>
        <v>C67.5</v>
      </c>
      <c r="C330" t="s">
        <v>504</v>
      </c>
      <c r="D330" t="s">
        <v>503</v>
      </c>
      <c r="E330" t="s">
        <v>503</v>
      </c>
    </row>
    <row r="331" spans="2:5" x14ac:dyDescent="0.25">
      <c r="B331" t="str">
        <f>CONCATENATE(LEFT(ICD_Codes[[#This Row],[ICD10CA Code]],3),".",RIGHT(ICD_Codes[[#This Row],[ICD10CA Code]],1))</f>
        <v>C67.6</v>
      </c>
      <c r="C331" t="s">
        <v>502</v>
      </c>
      <c r="D331" t="s">
        <v>501</v>
      </c>
      <c r="E331" t="s">
        <v>501</v>
      </c>
    </row>
    <row r="332" spans="2:5" x14ac:dyDescent="0.25">
      <c r="B332" t="str">
        <f>CONCATENATE(LEFT(ICD_Codes[[#This Row],[ICD10CA Code]],3),".",RIGHT(ICD_Codes[[#This Row],[ICD10CA Code]],1))</f>
        <v>C67.7</v>
      </c>
      <c r="C332" t="s">
        <v>500</v>
      </c>
      <c r="D332" t="s">
        <v>499</v>
      </c>
      <c r="E332" t="s">
        <v>499</v>
      </c>
    </row>
    <row r="333" spans="2:5" x14ac:dyDescent="0.25">
      <c r="B333" t="str">
        <f>CONCATENATE(LEFT(ICD_Codes[[#This Row],[ICD10CA Code]],3),".",RIGHT(ICD_Codes[[#This Row],[ICD10CA Code]],1))</f>
        <v>C67.8</v>
      </c>
      <c r="C333" t="s">
        <v>498</v>
      </c>
      <c r="D333" t="s">
        <v>497</v>
      </c>
      <c r="E333" t="s">
        <v>497</v>
      </c>
    </row>
    <row r="334" spans="2:5" x14ac:dyDescent="0.25">
      <c r="B334" t="str">
        <f>CONCATENATE(LEFT(ICD_Codes[[#This Row],[ICD10CA Code]],3),".",RIGHT(ICD_Codes[[#This Row],[ICD10CA Code]],1))</f>
        <v>C67.9</v>
      </c>
      <c r="C334" t="s">
        <v>496</v>
      </c>
      <c r="D334" t="s">
        <v>495</v>
      </c>
      <c r="E334" t="s">
        <v>494</v>
      </c>
    </row>
    <row r="335" spans="2:5" x14ac:dyDescent="0.25">
      <c r="B335" t="str">
        <f>CONCATENATE(LEFT(ICD_Codes[[#This Row],[ICD10CA Code]],3),".",RIGHT(ICD_Codes[[#This Row],[ICD10CA Code]],1))</f>
        <v>C68.0</v>
      </c>
      <c r="C335" t="s">
        <v>493</v>
      </c>
      <c r="D335" t="s">
        <v>492</v>
      </c>
      <c r="E335" t="s">
        <v>492</v>
      </c>
    </row>
    <row r="336" spans="2:5" x14ac:dyDescent="0.25">
      <c r="B336" t="str">
        <f>CONCATENATE(LEFT(ICD_Codes[[#This Row],[ICD10CA Code]],3),".",RIGHT(ICD_Codes[[#This Row],[ICD10CA Code]],1))</f>
        <v>C68.1</v>
      </c>
      <c r="C336" t="s">
        <v>491</v>
      </c>
      <c r="D336" t="s">
        <v>490</v>
      </c>
      <c r="E336" t="s">
        <v>490</v>
      </c>
    </row>
    <row r="337" spans="2:5" x14ac:dyDescent="0.25">
      <c r="B337" t="str">
        <f>CONCATENATE(LEFT(ICD_Codes[[#This Row],[ICD10CA Code]],3),".",RIGHT(ICD_Codes[[#This Row],[ICD10CA Code]],1))</f>
        <v>C68.8</v>
      </c>
      <c r="C337" t="s">
        <v>489</v>
      </c>
      <c r="D337" t="s">
        <v>488</v>
      </c>
      <c r="E337" t="s">
        <v>487</v>
      </c>
    </row>
    <row r="338" spans="2:5" x14ac:dyDescent="0.25">
      <c r="B338" t="str">
        <f>CONCATENATE(LEFT(ICD_Codes[[#This Row],[ICD10CA Code]],3),".",RIGHT(ICD_Codes[[#This Row],[ICD10CA Code]],1))</f>
        <v>C68.9</v>
      </c>
      <c r="C338" t="s">
        <v>486</v>
      </c>
      <c r="D338" t="s">
        <v>485</v>
      </c>
      <c r="E338" t="s">
        <v>484</v>
      </c>
    </row>
    <row r="339" spans="2:5" x14ac:dyDescent="0.25">
      <c r="B339" t="str">
        <f>CONCATENATE(LEFT(ICD_Codes[[#This Row],[ICD10CA Code]],3),".",RIGHT(ICD_Codes[[#This Row],[ICD10CA Code]],1))</f>
        <v>C69.0</v>
      </c>
      <c r="C339" t="s">
        <v>483</v>
      </c>
      <c r="D339" t="s">
        <v>482</v>
      </c>
      <c r="E339" t="s">
        <v>482</v>
      </c>
    </row>
    <row r="340" spans="2:5" x14ac:dyDescent="0.25">
      <c r="B340" t="str">
        <f>CONCATENATE(LEFT(ICD_Codes[[#This Row],[ICD10CA Code]],3),".",RIGHT(ICD_Codes[[#This Row],[ICD10CA Code]],1))</f>
        <v>C69.1</v>
      </c>
      <c r="C340" t="s">
        <v>481</v>
      </c>
      <c r="D340" t="s">
        <v>480</v>
      </c>
      <c r="E340" t="s">
        <v>480</v>
      </c>
    </row>
    <row r="341" spans="2:5" x14ac:dyDescent="0.25">
      <c r="B341" t="str">
        <f>CONCATENATE(LEFT(ICD_Codes[[#This Row],[ICD10CA Code]],3),".",RIGHT(ICD_Codes[[#This Row],[ICD10CA Code]],1))</f>
        <v>C69.2</v>
      </c>
      <c r="C341" t="s">
        <v>479</v>
      </c>
      <c r="D341" t="s">
        <v>478</v>
      </c>
      <c r="E341" t="s">
        <v>478</v>
      </c>
    </row>
    <row r="342" spans="2:5" x14ac:dyDescent="0.25">
      <c r="B342" t="str">
        <f>CONCATENATE(LEFT(ICD_Codes[[#This Row],[ICD10CA Code]],3),".",RIGHT(ICD_Codes[[#This Row],[ICD10CA Code]],1))</f>
        <v>C69.3</v>
      </c>
      <c r="C342" t="s">
        <v>477</v>
      </c>
      <c r="D342" t="s">
        <v>476</v>
      </c>
      <c r="E342" t="s">
        <v>476</v>
      </c>
    </row>
    <row r="343" spans="2:5" x14ac:dyDescent="0.25">
      <c r="B343" t="str">
        <f>CONCATENATE(LEFT(ICD_Codes[[#This Row],[ICD10CA Code]],3),".",RIGHT(ICD_Codes[[#This Row],[ICD10CA Code]],1))</f>
        <v>C69.4</v>
      </c>
      <c r="C343" t="s">
        <v>475</v>
      </c>
      <c r="D343" t="s">
        <v>474</v>
      </c>
      <c r="E343" t="s">
        <v>474</v>
      </c>
    </row>
    <row r="344" spans="2:5" x14ac:dyDescent="0.25">
      <c r="B344" t="str">
        <f>CONCATENATE(LEFT(ICD_Codes[[#This Row],[ICD10CA Code]],3),".",RIGHT(ICD_Codes[[#This Row],[ICD10CA Code]],1))</f>
        <v>C69.5</v>
      </c>
      <c r="C344" t="s">
        <v>473</v>
      </c>
      <c r="D344" t="s">
        <v>472</v>
      </c>
      <c r="E344" t="s">
        <v>472</v>
      </c>
    </row>
    <row r="345" spans="2:5" x14ac:dyDescent="0.25">
      <c r="B345" t="str">
        <f>CONCATENATE(LEFT(ICD_Codes[[#This Row],[ICD10CA Code]],3),".",RIGHT(ICD_Codes[[#This Row],[ICD10CA Code]],1))</f>
        <v>C69.6</v>
      </c>
      <c r="C345" t="s">
        <v>471</v>
      </c>
      <c r="D345" t="s">
        <v>470</v>
      </c>
      <c r="E345" t="s">
        <v>470</v>
      </c>
    </row>
    <row r="346" spans="2:5" x14ac:dyDescent="0.25">
      <c r="B346" t="str">
        <f>CONCATENATE(LEFT(ICD_Codes[[#This Row],[ICD10CA Code]],3),".",RIGHT(ICD_Codes[[#This Row],[ICD10CA Code]],1))</f>
        <v>C69.8</v>
      </c>
      <c r="C346" t="s">
        <v>469</v>
      </c>
      <c r="D346" t="s">
        <v>468</v>
      </c>
      <c r="E346" t="s">
        <v>467</v>
      </c>
    </row>
    <row r="347" spans="2:5" x14ac:dyDescent="0.25">
      <c r="B347" t="str">
        <f>CONCATENATE(LEFT(ICD_Codes[[#This Row],[ICD10CA Code]],3),".",RIGHT(ICD_Codes[[#This Row],[ICD10CA Code]],1))</f>
        <v>C69.9</v>
      </c>
      <c r="C347" t="s">
        <v>466</v>
      </c>
      <c r="D347" t="s">
        <v>465</v>
      </c>
      <c r="E347" t="s">
        <v>465</v>
      </c>
    </row>
    <row r="348" spans="2:5" x14ac:dyDescent="0.25">
      <c r="B348" t="str">
        <f>CONCATENATE(LEFT(ICD_Codes[[#This Row],[ICD10CA Code]],3),".",RIGHT(ICD_Codes[[#This Row],[ICD10CA Code]],1))</f>
        <v>C70.0</v>
      </c>
      <c r="C348" t="s">
        <v>464</v>
      </c>
      <c r="D348" t="s">
        <v>463</v>
      </c>
      <c r="E348" t="s">
        <v>463</v>
      </c>
    </row>
    <row r="349" spans="2:5" x14ac:dyDescent="0.25">
      <c r="B349" t="str">
        <f>CONCATENATE(LEFT(ICD_Codes[[#This Row],[ICD10CA Code]],3),".",RIGHT(ICD_Codes[[#This Row],[ICD10CA Code]],1))</f>
        <v>C70.1</v>
      </c>
      <c r="C349" t="s">
        <v>462</v>
      </c>
      <c r="D349" t="s">
        <v>461</v>
      </c>
      <c r="E349" t="s">
        <v>461</v>
      </c>
    </row>
    <row r="350" spans="2:5" x14ac:dyDescent="0.25">
      <c r="B350" t="str">
        <f>CONCATENATE(LEFT(ICD_Codes[[#This Row],[ICD10CA Code]],3),".",RIGHT(ICD_Codes[[#This Row],[ICD10CA Code]],1))</f>
        <v>C70.9</v>
      </c>
      <c r="C350" t="s">
        <v>460</v>
      </c>
      <c r="D350" t="s">
        <v>459</v>
      </c>
      <c r="E350" t="s">
        <v>458</v>
      </c>
    </row>
    <row r="351" spans="2:5" x14ac:dyDescent="0.25">
      <c r="B351" t="str">
        <f>CONCATENATE(LEFT(ICD_Codes[[#This Row],[ICD10CA Code]],3),".",RIGHT(ICD_Codes[[#This Row],[ICD10CA Code]],1))</f>
        <v>C71.0</v>
      </c>
      <c r="C351" t="s">
        <v>457</v>
      </c>
      <c r="D351" t="s">
        <v>456</v>
      </c>
      <c r="E351" t="s">
        <v>455</v>
      </c>
    </row>
    <row r="352" spans="2:5" x14ac:dyDescent="0.25">
      <c r="B352" t="str">
        <f>CONCATENATE(LEFT(ICD_Codes[[#This Row],[ICD10CA Code]],3),".",RIGHT(ICD_Codes[[#This Row],[ICD10CA Code]],1))</f>
        <v>C71.1</v>
      </c>
      <c r="C352" t="s">
        <v>454</v>
      </c>
      <c r="D352" t="s">
        <v>453</v>
      </c>
      <c r="E352" t="s">
        <v>453</v>
      </c>
    </row>
    <row r="353" spans="2:5" x14ac:dyDescent="0.25">
      <c r="B353" t="str">
        <f>CONCATENATE(LEFT(ICD_Codes[[#This Row],[ICD10CA Code]],3),".",RIGHT(ICD_Codes[[#This Row],[ICD10CA Code]],1))</f>
        <v>C71.2</v>
      </c>
      <c r="C353" t="s">
        <v>452</v>
      </c>
      <c r="D353" t="s">
        <v>451</v>
      </c>
      <c r="E353" t="s">
        <v>451</v>
      </c>
    </row>
    <row r="354" spans="2:5" x14ac:dyDescent="0.25">
      <c r="B354" t="str">
        <f>CONCATENATE(LEFT(ICD_Codes[[#This Row],[ICD10CA Code]],3),".",RIGHT(ICD_Codes[[#This Row],[ICD10CA Code]],1))</f>
        <v>C71.3</v>
      </c>
      <c r="C354" t="s">
        <v>450</v>
      </c>
      <c r="D354" t="s">
        <v>449</v>
      </c>
      <c r="E354" t="s">
        <v>449</v>
      </c>
    </row>
    <row r="355" spans="2:5" x14ac:dyDescent="0.25">
      <c r="B355" t="str">
        <f>CONCATENATE(LEFT(ICD_Codes[[#This Row],[ICD10CA Code]],3),".",RIGHT(ICD_Codes[[#This Row],[ICD10CA Code]],1))</f>
        <v>C71.4</v>
      </c>
      <c r="C355" t="s">
        <v>448</v>
      </c>
      <c r="D355" t="s">
        <v>447</v>
      </c>
      <c r="E355" t="s">
        <v>447</v>
      </c>
    </row>
    <row r="356" spans="2:5" x14ac:dyDescent="0.25">
      <c r="B356" t="str">
        <f>CONCATENATE(LEFT(ICD_Codes[[#This Row],[ICD10CA Code]],3),".",RIGHT(ICD_Codes[[#This Row],[ICD10CA Code]],1))</f>
        <v>C71.5</v>
      </c>
      <c r="C356" t="s">
        <v>446</v>
      </c>
      <c r="D356" t="s">
        <v>445</v>
      </c>
      <c r="E356" t="s">
        <v>445</v>
      </c>
    </row>
    <row r="357" spans="2:5" x14ac:dyDescent="0.25">
      <c r="B357" t="str">
        <f>CONCATENATE(LEFT(ICD_Codes[[#This Row],[ICD10CA Code]],3),".",RIGHT(ICD_Codes[[#This Row],[ICD10CA Code]],1))</f>
        <v>C71.6</v>
      </c>
      <c r="C357" t="s">
        <v>444</v>
      </c>
      <c r="D357" t="s">
        <v>443</v>
      </c>
      <c r="E357" t="s">
        <v>443</v>
      </c>
    </row>
    <row r="358" spans="2:5" x14ac:dyDescent="0.25">
      <c r="B358" t="str">
        <f>CONCATENATE(LEFT(ICD_Codes[[#This Row],[ICD10CA Code]],3),".",RIGHT(ICD_Codes[[#This Row],[ICD10CA Code]],1))</f>
        <v>C71.7</v>
      </c>
      <c r="C358" t="s">
        <v>442</v>
      </c>
      <c r="D358" t="s">
        <v>441</v>
      </c>
      <c r="E358" t="s">
        <v>441</v>
      </c>
    </row>
    <row r="359" spans="2:5" x14ac:dyDescent="0.25">
      <c r="B359" t="str">
        <f>CONCATENATE(LEFT(ICD_Codes[[#This Row],[ICD10CA Code]],3),".",RIGHT(ICD_Codes[[#This Row],[ICD10CA Code]],1))</f>
        <v>C71.8</v>
      </c>
      <c r="C359" t="s">
        <v>440</v>
      </c>
      <c r="D359" t="s">
        <v>439</v>
      </c>
      <c r="E359" t="s">
        <v>439</v>
      </c>
    </row>
    <row r="360" spans="2:5" x14ac:dyDescent="0.25">
      <c r="B360" t="str">
        <f>CONCATENATE(LEFT(ICD_Codes[[#This Row],[ICD10CA Code]],3),".",RIGHT(ICD_Codes[[#This Row],[ICD10CA Code]],1))</f>
        <v>C71.9</v>
      </c>
      <c r="C360" t="s">
        <v>438</v>
      </c>
      <c r="D360" t="s">
        <v>437</v>
      </c>
      <c r="E360" t="s">
        <v>437</v>
      </c>
    </row>
    <row r="361" spans="2:5" x14ac:dyDescent="0.25">
      <c r="B361" t="str">
        <f>CONCATENATE(LEFT(ICD_Codes[[#This Row],[ICD10CA Code]],3),".",RIGHT(ICD_Codes[[#This Row],[ICD10CA Code]],1))</f>
        <v>C72.0</v>
      </c>
      <c r="C361" t="s">
        <v>436</v>
      </c>
      <c r="D361" t="s">
        <v>435</v>
      </c>
      <c r="E361" t="s">
        <v>435</v>
      </c>
    </row>
    <row r="362" spans="2:5" x14ac:dyDescent="0.25">
      <c r="B362" t="str">
        <f>CONCATENATE(LEFT(ICD_Codes[[#This Row],[ICD10CA Code]],3),".",RIGHT(ICD_Codes[[#This Row],[ICD10CA Code]],1))</f>
        <v>C72.1</v>
      </c>
      <c r="C362" t="s">
        <v>434</v>
      </c>
      <c r="D362" t="s">
        <v>433</v>
      </c>
      <c r="E362" t="s">
        <v>433</v>
      </c>
    </row>
    <row r="363" spans="2:5" x14ac:dyDescent="0.25">
      <c r="B363" t="str">
        <f>CONCATENATE(LEFT(ICD_Codes[[#This Row],[ICD10CA Code]],3),".",RIGHT(ICD_Codes[[#This Row],[ICD10CA Code]],1))</f>
        <v>C72.2</v>
      </c>
      <c r="C363" t="s">
        <v>432</v>
      </c>
      <c r="D363" t="s">
        <v>431</v>
      </c>
      <c r="E363" t="s">
        <v>431</v>
      </c>
    </row>
    <row r="364" spans="2:5" x14ac:dyDescent="0.25">
      <c r="B364" t="str">
        <f>CONCATENATE(LEFT(ICD_Codes[[#This Row],[ICD10CA Code]],3),".",RIGHT(ICD_Codes[[#This Row],[ICD10CA Code]],1))</f>
        <v>C72.3</v>
      </c>
      <c r="C364" t="s">
        <v>430</v>
      </c>
      <c r="D364" t="s">
        <v>429</v>
      </c>
      <c r="E364" t="s">
        <v>429</v>
      </c>
    </row>
    <row r="365" spans="2:5" x14ac:dyDescent="0.25">
      <c r="B365" t="str">
        <f>CONCATENATE(LEFT(ICD_Codes[[#This Row],[ICD10CA Code]],3),".",RIGHT(ICD_Codes[[#This Row],[ICD10CA Code]],1))</f>
        <v>C72.4</v>
      </c>
      <c r="C365" t="s">
        <v>428</v>
      </c>
      <c r="D365" t="s">
        <v>427</v>
      </c>
      <c r="E365" t="s">
        <v>427</v>
      </c>
    </row>
    <row r="366" spans="2:5" x14ac:dyDescent="0.25">
      <c r="B366" t="str">
        <f>CONCATENATE(LEFT(ICD_Codes[[#This Row],[ICD10CA Code]],3),".",RIGHT(ICD_Codes[[#This Row],[ICD10CA Code]],1))</f>
        <v>C72.5</v>
      </c>
      <c r="C366" t="s">
        <v>426</v>
      </c>
      <c r="D366" t="s">
        <v>425</v>
      </c>
      <c r="E366" t="s">
        <v>424</v>
      </c>
    </row>
    <row r="367" spans="2:5" x14ac:dyDescent="0.25">
      <c r="B367" t="str">
        <f>CONCATENATE(LEFT(ICD_Codes[[#This Row],[ICD10CA Code]],3),".",RIGHT(ICD_Codes[[#This Row],[ICD10CA Code]],1))</f>
        <v>C72.8</v>
      </c>
      <c r="C367" t="s">
        <v>423</v>
      </c>
      <c r="D367" t="s">
        <v>422</v>
      </c>
      <c r="E367" t="s">
        <v>421</v>
      </c>
    </row>
    <row r="368" spans="2:5" x14ac:dyDescent="0.25">
      <c r="B368" t="str">
        <f>CONCATENATE(LEFT(ICD_Codes[[#This Row],[ICD10CA Code]],3),".",RIGHT(ICD_Codes[[#This Row],[ICD10CA Code]],1))</f>
        <v>C72.9</v>
      </c>
      <c r="C368" t="s">
        <v>420</v>
      </c>
      <c r="D368" t="s">
        <v>419</v>
      </c>
      <c r="E368" t="s">
        <v>418</v>
      </c>
    </row>
    <row r="369" spans="1:5" x14ac:dyDescent="0.25">
      <c r="B369" t="str">
        <f>CONCATENATE(LEFT(ICD_Codes[[#This Row],[ICD10CA Code]],3),".",RIGHT(ICD_Codes[[#This Row],[ICD10CA Code]],1))</f>
        <v>C73.3</v>
      </c>
      <c r="C369" t="s">
        <v>417</v>
      </c>
      <c r="D369" t="s">
        <v>416</v>
      </c>
      <c r="E369" t="s">
        <v>416</v>
      </c>
    </row>
    <row r="370" spans="1:5" x14ac:dyDescent="0.25">
      <c r="B370" t="str">
        <f>CONCATENATE(LEFT(ICD_Codes[[#This Row],[ICD10CA Code]],3),".",RIGHT(ICD_Codes[[#This Row],[ICD10CA Code]],1))</f>
        <v>C74.0</v>
      </c>
      <c r="C370" t="s">
        <v>415</v>
      </c>
      <c r="D370" t="s">
        <v>414</v>
      </c>
      <c r="E370" t="s">
        <v>414</v>
      </c>
    </row>
    <row r="371" spans="1:5" x14ac:dyDescent="0.25">
      <c r="B371" t="str">
        <f>CONCATENATE(LEFT(ICD_Codes[[#This Row],[ICD10CA Code]],3),".",RIGHT(ICD_Codes[[#This Row],[ICD10CA Code]],1))</f>
        <v>C74.1</v>
      </c>
      <c r="C371" t="s">
        <v>413</v>
      </c>
      <c r="D371" t="s">
        <v>412</v>
      </c>
      <c r="E371" t="s">
        <v>412</v>
      </c>
    </row>
    <row r="372" spans="1:5" x14ac:dyDescent="0.25">
      <c r="B372" t="str">
        <f>CONCATENATE(LEFT(ICD_Codes[[#This Row],[ICD10CA Code]],3),".",RIGHT(ICD_Codes[[#This Row],[ICD10CA Code]],1))</f>
        <v>C74.9</v>
      </c>
      <c r="C372" t="s">
        <v>411</v>
      </c>
      <c r="D372" t="s">
        <v>410</v>
      </c>
      <c r="E372" t="s">
        <v>409</v>
      </c>
    </row>
    <row r="373" spans="1:5" x14ac:dyDescent="0.25">
      <c r="B373" t="str">
        <f>CONCATENATE(LEFT(ICD_Codes[[#This Row],[ICD10CA Code]],3),".",RIGHT(ICD_Codes[[#This Row],[ICD10CA Code]],1))</f>
        <v>C75.0</v>
      </c>
      <c r="C373" t="s">
        <v>408</v>
      </c>
      <c r="D373" t="s">
        <v>407</v>
      </c>
      <c r="E373" t="s">
        <v>407</v>
      </c>
    </row>
    <row r="374" spans="1:5" x14ac:dyDescent="0.25">
      <c r="B374" t="str">
        <f>CONCATENATE(LEFT(ICD_Codes[[#This Row],[ICD10CA Code]],3),".",RIGHT(ICD_Codes[[#This Row],[ICD10CA Code]],1))</f>
        <v>C75.1</v>
      </c>
      <c r="C374" t="s">
        <v>406</v>
      </c>
      <c r="D374" t="s">
        <v>405</v>
      </c>
      <c r="E374" t="s">
        <v>405</v>
      </c>
    </row>
    <row r="375" spans="1:5" x14ac:dyDescent="0.25">
      <c r="B375" t="str">
        <f>CONCATENATE(LEFT(ICD_Codes[[#This Row],[ICD10CA Code]],3),".",RIGHT(ICD_Codes[[#This Row],[ICD10CA Code]],1))</f>
        <v>C75.2</v>
      </c>
      <c r="C375" t="s">
        <v>404</v>
      </c>
      <c r="D375" t="s">
        <v>403</v>
      </c>
      <c r="E375" t="s">
        <v>403</v>
      </c>
    </row>
    <row r="376" spans="1:5" x14ac:dyDescent="0.25">
      <c r="B376" t="str">
        <f>CONCATENATE(LEFT(ICD_Codes[[#This Row],[ICD10CA Code]],3),".",RIGHT(ICD_Codes[[#This Row],[ICD10CA Code]],1))</f>
        <v>C75.3</v>
      </c>
      <c r="C376" t="s">
        <v>402</v>
      </c>
      <c r="D376" t="s">
        <v>401</v>
      </c>
      <c r="E376" t="s">
        <v>401</v>
      </c>
    </row>
    <row r="377" spans="1:5" x14ac:dyDescent="0.25">
      <c r="B377" t="str">
        <f>CONCATENATE(LEFT(ICD_Codes[[#This Row],[ICD10CA Code]],3),".",RIGHT(ICD_Codes[[#This Row],[ICD10CA Code]],1))</f>
        <v>C75.4</v>
      </c>
      <c r="C377" t="s">
        <v>400</v>
      </c>
      <c r="D377" t="s">
        <v>399</v>
      </c>
      <c r="E377" t="s">
        <v>399</v>
      </c>
    </row>
    <row r="378" spans="1:5" x14ac:dyDescent="0.25">
      <c r="B378" t="str">
        <f>CONCATENATE(LEFT(ICD_Codes[[#This Row],[ICD10CA Code]],3),".",RIGHT(ICD_Codes[[#This Row],[ICD10CA Code]],1))</f>
        <v>C75.5</v>
      </c>
      <c r="C378" t="s">
        <v>398</v>
      </c>
      <c r="D378" t="s">
        <v>397</v>
      </c>
      <c r="E378" t="s">
        <v>396</v>
      </c>
    </row>
    <row r="379" spans="1:5" x14ac:dyDescent="0.25">
      <c r="B379" t="str">
        <f>CONCATENATE(LEFT(ICD_Codes[[#This Row],[ICD10CA Code]],3),".",RIGHT(ICD_Codes[[#This Row],[ICD10CA Code]],1))</f>
        <v>C75.8</v>
      </c>
      <c r="C379" t="s">
        <v>395</v>
      </c>
      <c r="D379" t="s">
        <v>394</v>
      </c>
      <c r="E379" t="s">
        <v>393</v>
      </c>
    </row>
    <row r="380" spans="1:5" x14ac:dyDescent="0.25">
      <c r="B380" t="str">
        <f>CONCATENATE(LEFT(ICD_Codes[[#This Row],[ICD10CA Code]],3),".",RIGHT(ICD_Codes[[#This Row],[ICD10CA Code]],1))</f>
        <v>C75.9</v>
      </c>
      <c r="C380" t="s">
        <v>392</v>
      </c>
      <c r="D380" t="s">
        <v>391</v>
      </c>
      <c r="E380" t="s">
        <v>390</v>
      </c>
    </row>
    <row r="381" spans="1:5" x14ac:dyDescent="0.25">
      <c r="A381" t="s">
        <v>389</v>
      </c>
      <c r="B381" t="str">
        <f>CONCATENATE(LEFT(ICD_Codes[[#This Row],[ICD10CA Code]],3),".",RIGHT(ICD_Codes[[#This Row],[ICD10CA Code]],1))</f>
        <v>C76.0</v>
      </c>
      <c r="C381" t="s">
        <v>388</v>
      </c>
      <c r="D381" t="s">
        <v>387</v>
      </c>
      <c r="E381" t="s">
        <v>386</v>
      </c>
    </row>
    <row r="382" spans="1:5" x14ac:dyDescent="0.25">
      <c r="B382" t="str">
        <f>CONCATENATE(LEFT(ICD_Codes[[#This Row],[ICD10CA Code]],3),".",RIGHT(ICD_Codes[[#This Row],[ICD10CA Code]],1))</f>
        <v>C76.1</v>
      </c>
      <c r="C382" t="s">
        <v>385</v>
      </c>
      <c r="D382" t="s">
        <v>384</v>
      </c>
      <c r="E382" t="s">
        <v>384</v>
      </c>
    </row>
    <row r="383" spans="1:5" x14ac:dyDescent="0.25">
      <c r="B383" t="str">
        <f>CONCATENATE(LEFT(ICD_Codes[[#This Row],[ICD10CA Code]],3),".",RIGHT(ICD_Codes[[#This Row],[ICD10CA Code]],1))</f>
        <v>C76.2</v>
      </c>
      <c r="C383" t="s">
        <v>383</v>
      </c>
      <c r="D383" t="s">
        <v>382</v>
      </c>
      <c r="E383" t="s">
        <v>382</v>
      </c>
    </row>
    <row r="384" spans="1:5" x14ac:dyDescent="0.25">
      <c r="B384" t="str">
        <f>CONCATENATE(LEFT(ICD_Codes[[#This Row],[ICD10CA Code]],3),".",RIGHT(ICD_Codes[[#This Row],[ICD10CA Code]],1))</f>
        <v>C76.3</v>
      </c>
      <c r="C384" t="s">
        <v>381</v>
      </c>
      <c r="D384" t="s">
        <v>380</v>
      </c>
      <c r="E384" t="s">
        <v>380</v>
      </c>
    </row>
    <row r="385" spans="2:5" x14ac:dyDescent="0.25">
      <c r="B385" t="str">
        <f>CONCATENATE(LEFT(ICD_Codes[[#This Row],[ICD10CA Code]],3),".",RIGHT(ICD_Codes[[#This Row],[ICD10CA Code]],1))</f>
        <v>C76.4</v>
      </c>
      <c r="C385" t="s">
        <v>379</v>
      </c>
      <c r="D385" t="s">
        <v>378</v>
      </c>
      <c r="E385" t="s">
        <v>378</v>
      </c>
    </row>
    <row r="386" spans="2:5" x14ac:dyDescent="0.25">
      <c r="B386" t="str">
        <f>CONCATENATE(LEFT(ICD_Codes[[#This Row],[ICD10CA Code]],3),".",RIGHT(ICD_Codes[[#This Row],[ICD10CA Code]],1))</f>
        <v>C76.5</v>
      </c>
      <c r="C386" t="s">
        <v>377</v>
      </c>
      <c r="D386" t="s">
        <v>376</v>
      </c>
      <c r="E386" t="s">
        <v>376</v>
      </c>
    </row>
    <row r="387" spans="2:5" x14ac:dyDescent="0.25">
      <c r="B387" t="str">
        <f>CONCATENATE(LEFT(ICD_Codes[[#This Row],[ICD10CA Code]],3),".",RIGHT(ICD_Codes[[#This Row],[ICD10CA Code]],1))</f>
        <v>C76.7</v>
      </c>
      <c r="C387" t="s">
        <v>375</v>
      </c>
      <c r="D387" t="s">
        <v>374</v>
      </c>
      <c r="E387" t="s">
        <v>373</v>
      </c>
    </row>
    <row r="388" spans="2:5" x14ac:dyDescent="0.25">
      <c r="B388" t="str">
        <f>CONCATENATE(LEFT(ICD_Codes[[#This Row],[ICD10CA Code]],3),".",RIGHT(ICD_Codes[[#This Row],[ICD10CA Code]],1))</f>
        <v>C76.8</v>
      </c>
      <c r="C388" t="s">
        <v>372</v>
      </c>
      <c r="D388" t="s">
        <v>371</v>
      </c>
      <c r="E388" t="s">
        <v>370</v>
      </c>
    </row>
    <row r="389" spans="2:5" x14ac:dyDescent="0.25">
      <c r="B389" t="str">
        <f>CONCATENATE(LEFT(ICD_Codes[[#This Row],[ICD10CA Code]],3),".",RIGHT(ICD_Codes[[#This Row],[ICD10CA Code]],1))</f>
        <v>C77.0</v>
      </c>
      <c r="C389" t="s">
        <v>369</v>
      </c>
      <c r="D389" t="s">
        <v>368</v>
      </c>
      <c r="E389" t="s">
        <v>367</v>
      </c>
    </row>
    <row r="390" spans="2:5" x14ac:dyDescent="0.25">
      <c r="B390" t="str">
        <f>CONCATENATE(LEFT(ICD_Codes[[#This Row],[ICD10CA Code]],3),".",RIGHT(ICD_Codes[[#This Row],[ICD10CA Code]],1))</f>
        <v>C77.1</v>
      </c>
      <c r="C390" t="s">
        <v>366</v>
      </c>
      <c r="D390" t="s">
        <v>365</v>
      </c>
      <c r="E390" t="s">
        <v>364</v>
      </c>
    </row>
    <row r="391" spans="2:5" x14ac:dyDescent="0.25">
      <c r="B391" t="str">
        <f>CONCATENATE(LEFT(ICD_Codes[[#This Row],[ICD10CA Code]],3),".",RIGHT(ICD_Codes[[#This Row],[ICD10CA Code]],1))</f>
        <v>C77.2</v>
      </c>
      <c r="C391" t="s">
        <v>363</v>
      </c>
      <c r="D391" t="s">
        <v>362</v>
      </c>
      <c r="E391" t="s">
        <v>361</v>
      </c>
    </row>
    <row r="392" spans="2:5" x14ac:dyDescent="0.25">
      <c r="B392" t="str">
        <f>CONCATENATE(LEFT(ICD_Codes[[#This Row],[ICD10CA Code]],3),".",RIGHT(ICD_Codes[[#This Row],[ICD10CA Code]],1))</f>
        <v>C77.3</v>
      </c>
      <c r="C392" t="s">
        <v>360</v>
      </c>
      <c r="D392" t="s">
        <v>359</v>
      </c>
      <c r="E392" t="s">
        <v>358</v>
      </c>
    </row>
    <row r="393" spans="2:5" x14ac:dyDescent="0.25">
      <c r="B393" t="str">
        <f>CONCATENATE(LEFT(ICD_Codes[[#This Row],[ICD10CA Code]],3),".",RIGHT(ICD_Codes[[#This Row],[ICD10CA Code]],1))</f>
        <v>C77.4</v>
      </c>
      <c r="C393" t="s">
        <v>357</v>
      </c>
      <c r="D393" t="s">
        <v>356</v>
      </c>
      <c r="E393" t="s">
        <v>355</v>
      </c>
    </row>
    <row r="394" spans="2:5" x14ac:dyDescent="0.25">
      <c r="B394" t="str">
        <f>CONCATENATE(LEFT(ICD_Codes[[#This Row],[ICD10CA Code]],3),".",RIGHT(ICD_Codes[[#This Row],[ICD10CA Code]],1))</f>
        <v>C77.5</v>
      </c>
      <c r="C394" t="s">
        <v>354</v>
      </c>
      <c r="D394" t="s">
        <v>353</v>
      </c>
      <c r="E394" t="s">
        <v>352</v>
      </c>
    </row>
    <row r="395" spans="2:5" x14ac:dyDescent="0.25">
      <c r="B395" t="str">
        <f>CONCATENATE(LEFT(ICD_Codes[[#This Row],[ICD10CA Code]],3),".",RIGHT(ICD_Codes[[#This Row],[ICD10CA Code]],1))</f>
        <v>C77.8</v>
      </c>
      <c r="C395" t="s">
        <v>351</v>
      </c>
      <c r="D395" t="s">
        <v>350</v>
      </c>
      <c r="E395" t="s">
        <v>349</v>
      </c>
    </row>
    <row r="396" spans="2:5" x14ac:dyDescent="0.25">
      <c r="B396" t="str">
        <f>CONCATENATE(LEFT(ICD_Codes[[#This Row],[ICD10CA Code]],3),".",RIGHT(ICD_Codes[[#This Row],[ICD10CA Code]],1))</f>
        <v>C77.9</v>
      </c>
      <c r="C396" t="s">
        <v>348</v>
      </c>
      <c r="D396" t="s">
        <v>347</v>
      </c>
      <c r="E396" t="s">
        <v>346</v>
      </c>
    </row>
    <row r="397" spans="2:5" x14ac:dyDescent="0.25">
      <c r="B397" t="str">
        <f>CONCATENATE(LEFT(ICD_Codes[[#This Row],[ICD10CA Code]],3),".",RIGHT(ICD_Codes[[#This Row],[ICD10CA Code]],1))</f>
        <v>C78.0</v>
      </c>
      <c r="C397" t="s">
        <v>345</v>
      </c>
      <c r="D397" t="s">
        <v>344</v>
      </c>
      <c r="E397" t="s">
        <v>343</v>
      </c>
    </row>
    <row r="398" spans="2:5" x14ac:dyDescent="0.25">
      <c r="B398" t="str">
        <f>CONCATENATE(LEFT(ICD_Codes[[#This Row],[ICD10CA Code]],3),".",RIGHT(ICD_Codes[[#This Row],[ICD10CA Code]],1))</f>
        <v>C78.1</v>
      </c>
      <c r="C398" t="s">
        <v>342</v>
      </c>
      <c r="D398" t="s">
        <v>341</v>
      </c>
      <c r="E398" t="s">
        <v>340</v>
      </c>
    </row>
    <row r="399" spans="2:5" x14ac:dyDescent="0.25">
      <c r="B399" t="str">
        <f>CONCATENATE(LEFT(ICD_Codes[[#This Row],[ICD10CA Code]],3),".",RIGHT(ICD_Codes[[#This Row],[ICD10CA Code]],1))</f>
        <v>C78.9</v>
      </c>
      <c r="C399" t="s">
        <v>339</v>
      </c>
      <c r="D399" t="s">
        <v>338</v>
      </c>
      <c r="E399" t="s">
        <v>337</v>
      </c>
    </row>
    <row r="400" spans="2:5" x14ac:dyDescent="0.25">
      <c r="B400" t="str">
        <f>CONCATENATE(LEFT(ICD_Codes[[#This Row],[ICD10CA Code]],3),".",RIGHT(ICD_Codes[[#This Row],[ICD10CA Code]],1))</f>
        <v>C78.1</v>
      </c>
      <c r="C400" t="s">
        <v>336</v>
      </c>
      <c r="D400" t="s">
        <v>335</v>
      </c>
      <c r="E400" t="s">
        <v>334</v>
      </c>
    </row>
    <row r="401" spans="2:5" x14ac:dyDescent="0.25">
      <c r="B401" t="str">
        <f>CONCATENATE(LEFT(ICD_Codes[[#This Row],[ICD10CA Code]],3),".",RIGHT(ICD_Codes[[#This Row],[ICD10CA Code]],1))</f>
        <v>C78.2</v>
      </c>
      <c r="C401" t="s">
        <v>333</v>
      </c>
      <c r="D401" t="s">
        <v>332</v>
      </c>
      <c r="E401" t="s">
        <v>332</v>
      </c>
    </row>
    <row r="402" spans="2:5" x14ac:dyDescent="0.25">
      <c r="B402" t="str">
        <f>CONCATENATE(LEFT(ICD_Codes[[#This Row],[ICD10CA Code]],3),".",RIGHT(ICD_Codes[[#This Row],[ICD10CA Code]],1))</f>
        <v>C78.3</v>
      </c>
      <c r="C402" t="s">
        <v>331</v>
      </c>
      <c r="D402" t="s">
        <v>330</v>
      </c>
      <c r="E402" t="s">
        <v>329</v>
      </c>
    </row>
    <row r="403" spans="2:5" x14ac:dyDescent="0.25">
      <c r="B403" t="str">
        <f>CONCATENATE(LEFT(ICD_Codes[[#This Row],[ICD10CA Code]],3),".",RIGHT(ICD_Codes[[#This Row],[ICD10CA Code]],1))</f>
        <v>C78.4</v>
      </c>
      <c r="C403" t="s">
        <v>328</v>
      </c>
      <c r="D403" t="s">
        <v>327</v>
      </c>
      <c r="E403" t="s">
        <v>326</v>
      </c>
    </row>
    <row r="404" spans="2:5" x14ac:dyDescent="0.25">
      <c r="B404" t="str">
        <f>CONCATENATE(LEFT(ICD_Codes[[#This Row],[ICD10CA Code]],3),".",RIGHT(ICD_Codes[[#This Row],[ICD10CA Code]],1))</f>
        <v>C78.5</v>
      </c>
      <c r="C404" t="s">
        <v>325</v>
      </c>
      <c r="D404" t="s">
        <v>324</v>
      </c>
      <c r="E404" t="s">
        <v>323</v>
      </c>
    </row>
    <row r="405" spans="2:5" x14ac:dyDescent="0.25">
      <c r="B405" t="str">
        <f>CONCATENATE(LEFT(ICD_Codes[[#This Row],[ICD10CA Code]],3),".",RIGHT(ICD_Codes[[#This Row],[ICD10CA Code]],1))</f>
        <v>C78.6</v>
      </c>
      <c r="C405" t="s">
        <v>322</v>
      </c>
      <c r="D405" t="s">
        <v>321</v>
      </c>
      <c r="E405" t="s">
        <v>320</v>
      </c>
    </row>
    <row r="406" spans="2:5" x14ac:dyDescent="0.25">
      <c r="B406" t="str">
        <f>CONCATENATE(LEFT(ICD_Codes[[#This Row],[ICD10CA Code]],3),".",RIGHT(ICD_Codes[[#This Row],[ICD10CA Code]],1))</f>
        <v>C78.7</v>
      </c>
      <c r="C406" t="s">
        <v>319</v>
      </c>
      <c r="D406" t="s">
        <v>318</v>
      </c>
      <c r="E406" t="s">
        <v>317</v>
      </c>
    </row>
    <row r="407" spans="2:5" x14ac:dyDescent="0.25">
      <c r="B407" t="str">
        <f>CONCATENATE(LEFT(ICD_Codes[[#This Row],[ICD10CA Code]],3),".",RIGHT(ICD_Codes[[#This Row],[ICD10CA Code]],1))</f>
        <v>C78.8</v>
      </c>
      <c r="C407" t="s">
        <v>316</v>
      </c>
      <c r="D407" t="s">
        <v>315</v>
      </c>
      <c r="E407" t="s">
        <v>314</v>
      </c>
    </row>
    <row r="408" spans="2:5" x14ac:dyDescent="0.25">
      <c r="B408" t="str">
        <f>CONCATENATE(LEFT(ICD_Codes[[#This Row],[ICD10CA Code]],3),".",RIGHT(ICD_Codes[[#This Row],[ICD10CA Code]],1))</f>
        <v>C79.0</v>
      </c>
      <c r="C408" t="s">
        <v>313</v>
      </c>
      <c r="D408" t="s">
        <v>312</v>
      </c>
      <c r="E408" t="s">
        <v>311</v>
      </c>
    </row>
    <row r="409" spans="2:5" x14ac:dyDescent="0.25">
      <c r="B409" t="str">
        <f>CONCATENATE(LEFT(ICD_Codes[[#This Row],[ICD10CA Code]],3),".",RIGHT(ICD_Codes[[#This Row],[ICD10CA Code]],1))</f>
        <v>C79.1</v>
      </c>
      <c r="C409" t="s">
        <v>310</v>
      </c>
      <c r="D409" t="s">
        <v>309</v>
      </c>
      <c r="E409" t="s">
        <v>308</v>
      </c>
    </row>
    <row r="410" spans="2:5" x14ac:dyDescent="0.25">
      <c r="B410" t="str">
        <f>CONCATENATE(LEFT(ICD_Codes[[#This Row],[ICD10CA Code]],3),".",RIGHT(ICD_Codes[[#This Row],[ICD10CA Code]],1))</f>
        <v>C79.2</v>
      </c>
      <c r="C410" t="s">
        <v>307</v>
      </c>
      <c r="D410" t="s">
        <v>306</v>
      </c>
      <c r="E410" t="s">
        <v>306</v>
      </c>
    </row>
    <row r="411" spans="2:5" x14ac:dyDescent="0.25">
      <c r="B411" t="str">
        <f>CONCATENATE(LEFT(ICD_Codes[[#This Row],[ICD10CA Code]],3),".",RIGHT(ICD_Codes[[#This Row],[ICD10CA Code]],1))</f>
        <v>C79.3</v>
      </c>
      <c r="C411" t="s">
        <v>305</v>
      </c>
      <c r="D411" t="s">
        <v>304</v>
      </c>
      <c r="E411" t="s">
        <v>303</v>
      </c>
    </row>
    <row r="412" spans="2:5" x14ac:dyDescent="0.25">
      <c r="B412" t="str">
        <f>CONCATENATE(LEFT(ICD_Codes[[#This Row],[ICD10CA Code]],3),".",RIGHT(ICD_Codes[[#This Row],[ICD10CA Code]],1))</f>
        <v>C79.4</v>
      </c>
      <c r="C412" t="s">
        <v>302</v>
      </c>
      <c r="D412" t="s">
        <v>301</v>
      </c>
      <c r="E412" t="s">
        <v>300</v>
      </c>
    </row>
    <row r="413" spans="2:5" x14ac:dyDescent="0.25">
      <c r="B413" t="str">
        <f>CONCATENATE(LEFT(ICD_Codes[[#This Row],[ICD10CA Code]],3),".",RIGHT(ICD_Codes[[#This Row],[ICD10CA Code]],1))</f>
        <v>C79.5</v>
      </c>
      <c r="C413" t="s">
        <v>299</v>
      </c>
      <c r="D413" t="s">
        <v>298</v>
      </c>
      <c r="E413" t="s">
        <v>297</v>
      </c>
    </row>
    <row r="414" spans="2:5" x14ac:dyDescent="0.25">
      <c r="B414" t="str">
        <f>CONCATENATE(LEFT(ICD_Codes[[#This Row],[ICD10CA Code]],3),".",RIGHT(ICD_Codes[[#This Row],[ICD10CA Code]],1))</f>
        <v>C79.6</v>
      </c>
      <c r="C414" t="s">
        <v>296</v>
      </c>
      <c r="D414" t="s">
        <v>295</v>
      </c>
      <c r="E414" t="s">
        <v>295</v>
      </c>
    </row>
    <row r="415" spans="2:5" x14ac:dyDescent="0.25">
      <c r="B415" t="str">
        <f>CONCATENATE(LEFT(ICD_Codes[[#This Row],[ICD10CA Code]],3),".",RIGHT(ICD_Codes[[#This Row],[ICD10CA Code]],1))</f>
        <v>C79.7</v>
      </c>
      <c r="C415" t="s">
        <v>294</v>
      </c>
      <c r="D415" t="s">
        <v>293</v>
      </c>
      <c r="E415" t="s">
        <v>292</v>
      </c>
    </row>
    <row r="416" spans="2:5" x14ac:dyDescent="0.25">
      <c r="B416" t="str">
        <f>CONCATENATE(LEFT(ICD_Codes[[#This Row],[ICD10CA Code]],3),".",RIGHT(ICD_Codes[[#This Row],[ICD10CA Code]],1))</f>
        <v>C79.0</v>
      </c>
      <c r="C416" t="s">
        <v>291</v>
      </c>
      <c r="D416" t="s">
        <v>290</v>
      </c>
      <c r="E416" t="s">
        <v>290</v>
      </c>
    </row>
    <row r="417" spans="2:5" x14ac:dyDescent="0.25">
      <c r="B417" t="str">
        <f>CONCATENATE(LEFT(ICD_Codes[[#This Row],[ICD10CA Code]],3),".",RIGHT(ICD_Codes[[#This Row],[ICD10CA Code]],1))</f>
        <v>C79.8</v>
      </c>
      <c r="C417" t="s">
        <v>289</v>
      </c>
      <c r="D417" t="s">
        <v>288</v>
      </c>
      <c r="E417" t="s">
        <v>287</v>
      </c>
    </row>
    <row r="418" spans="2:5" x14ac:dyDescent="0.25">
      <c r="B418" t="str">
        <f>CONCATENATE(LEFT(ICD_Codes[[#This Row],[ICD10CA Code]],3),".",RIGHT(ICD_Codes[[#This Row],[ICD10CA Code]],1))</f>
        <v>C79.9</v>
      </c>
      <c r="C418" t="s">
        <v>286</v>
      </c>
      <c r="D418" t="s">
        <v>285</v>
      </c>
      <c r="E418" t="s">
        <v>284</v>
      </c>
    </row>
    <row r="419" spans="2:5" x14ac:dyDescent="0.25">
      <c r="B419" t="str">
        <f>CONCATENATE(LEFT(ICD_Codes[[#This Row],[ICD10CA Code]],3),".",RIGHT(ICD_Codes[[#This Row],[ICD10CA Code]],1))</f>
        <v>C80.0</v>
      </c>
      <c r="C419" t="s">
        <v>283</v>
      </c>
      <c r="D419" t="s">
        <v>282</v>
      </c>
      <c r="E419" t="s">
        <v>281</v>
      </c>
    </row>
    <row r="420" spans="2:5" x14ac:dyDescent="0.25">
      <c r="B420" t="str">
        <f>CONCATENATE(LEFT(ICD_Codes[[#This Row],[ICD10CA Code]],3),".",RIGHT(ICD_Codes[[#This Row],[ICD10CA Code]],1))</f>
        <v>C80.9</v>
      </c>
      <c r="C420" t="s">
        <v>280</v>
      </c>
      <c r="D420" t="s">
        <v>279</v>
      </c>
      <c r="E420" t="s">
        <v>278</v>
      </c>
    </row>
    <row r="421" spans="2:5" x14ac:dyDescent="0.25">
      <c r="B421" t="str">
        <f>CONCATENATE(LEFT(ICD_Codes[[#This Row],[ICD10CA Code]],3),".",RIGHT(ICD_Codes[[#This Row],[ICD10CA Code]],1))</f>
        <v>C81.0</v>
      </c>
      <c r="C421" t="s">
        <v>277</v>
      </c>
      <c r="D421" t="s">
        <v>276</v>
      </c>
      <c r="E421" t="s">
        <v>275</v>
      </c>
    </row>
    <row r="422" spans="2:5" x14ac:dyDescent="0.25">
      <c r="B422" t="str">
        <f>CONCATENATE(LEFT(ICD_Codes[[#This Row],[ICD10CA Code]],3),".",RIGHT(ICD_Codes[[#This Row],[ICD10CA Code]],1))</f>
        <v>C81.1</v>
      </c>
      <c r="C422" t="s">
        <v>274</v>
      </c>
      <c r="D422" t="s">
        <v>273</v>
      </c>
      <c r="E422" t="s">
        <v>272</v>
      </c>
    </row>
    <row r="423" spans="2:5" x14ac:dyDescent="0.25">
      <c r="B423" t="str">
        <f>CONCATENATE(LEFT(ICD_Codes[[#This Row],[ICD10CA Code]],3),".",RIGHT(ICD_Codes[[#This Row],[ICD10CA Code]],1))</f>
        <v>C81.2</v>
      </c>
      <c r="C423" t="s">
        <v>271</v>
      </c>
      <c r="D423" t="s">
        <v>270</v>
      </c>
      <c r="E423" t="s">
        <v>269</v>
      </c>
    </row>
    <row r="424" spans="2:5" x14ac:dyDescent="0.25">
      <c r="B424" t="str">
        <f>CONCATENATE(LEFT(ICD_Codes[[#This Row],[ICD10CA Code]],3),".",RIGHT(ICD_Codes[[#This Row],[ICD10CA Code]],1))</f>
        <v>C81.3</v>
      </c>
      <c r="C424" t="s">
        <v>268</v>
      </c>
      <c r="D424" t="s">
        <v>267</v>
      </c>
      <c r="E424" t="s">
        <v>266</v>
      </c>
    </row>
    <row r="425" spans="2:5" x14ac:dyDescent="0.25">
      <c r="B425" t="str">
        <f>CONCATENATE(LEFT(ICD_Codes[[#This Row],[ICD10CA Code]],3),".",RIGHT(ICD_Codes[[#This Row],[ICD10CA Code]],1))</f>
        <v>C81.4</v>
      </c>
      <c r="C425" t="s">
        <v>265</v>
      </c>
      <c r="D425" t="s">
        <v>264</v>
      </c>
      <c r="E425" t="s">
        <v>263</v>
      </c>
    </row>
    <row r="426" spans="2:5" x14ac:dyDescent="0.25">
      <c r="B426" t="str">
        <f>CONCATENATE(LEFT(ICD_Codes[[#This Row],[ICD10CA Code]],3),".",RIGHT(ICD_Codes[[#This Row],[ICD10CA Code]],1))</f>
        <v>C81.7</v>
      </c>
      <c r="C426" t="s">
        <v>262</v>
      </c>
      <c r="D426" t="s">
        <v>261</v>
      </c>
      <c r="E426" t="s">
        <v>260</v>
      </c>
    </row>
    <row r="427" spans="2:5" x14ac:dyDescent="0.25">
      <c r="B427" t="str">
        <f>CONCATENATE(LEFT(ICD_Codes[[#This Row],[ICD10CA Code]],3),".",RIGHT(ICD_Codes[[#This Row],[ICD10CA Code]],1))</f>
        <v>C81.9</v>
      </c>
      <c r="C427" t="s">
        <v>259</v>
      </c>
      <c r="D427" t="s">
        <v>258</v>
      </c>
      <c r="E427" t="s">
        <v>257</v>
      </c>
    </row>
    <row r="428" spans="2:5" x14ac:dyDescent="0.25">
      <c r="B428" t="str">
        <f>CONCATENATE(LEFT(ICD_Codes[[#This Row],[ICD10CA Code]],3),".",RIGHT(ICD_Codes[[#This Row],[ICD10CA Code]],1))</f>
        <v>C82.0</v>
      </c>
      <c r="C428" t="s">
        <v>256</v>
      </c>
      <c r="D428" t="s">
        <v>255</v>
      </c>
      <c r="E428" t="s">
        <v>255</v>
      </c>
    </row>
    <row r="429" spans="2:5" x14ac:dyDescent="0.25">
      <c r="B429" t="str">
        <f>CONCATENATE(LEFT(ICD_Codes[[#This Row],[ICD10CA Code]],3),".",RIGHT(ICD_Codes[[#This Row],[ICD10CA Code]],1))</f>
        <v>C82.1</v>
      </c>
      <c r="C429" t="s">
        <v>254</v>
      </c>
      <c r="D429" t="s">
        <v>253</v>
      </c>
      <c r="E429" t="s">
        <v>253</v>
      </c>
    </row>
    <row r="430" spans="2:5" x14ac:dyDescent="0.25">
      <c r="B430" t="str">
        <f>CONCATENATE(LEFT(ICD_Codes[[#This Row],[ICD10CA Code]],3),".",RIGHT(ICD_Codes[[#This Row],[ICD10CA Code]],1))</f>
        <v>C82.2</v>
      </c>
      <c r="C430" t="s">
        <v>252</v>
      </c>
      <c r="D430" t="s">
        <v>251</v>
      </c>
      <c r="E430" t="s">
        <v>250</v>
      </c>
    </row>
    <row r="431" spans="2:5" x14ac:dyDescent="0.25">
      <c r="B431" t="str">
        <f>CONCATENATE(LEFT(ICD_Codes[[#This Row],[ICD10CA Code]],3),".",RIGHT(ICD_Codes[[#This Row],[ICD10CA Code]],1))</f>
        <v>C82.3</v>
      </c>
      <c r="C431" t="s">
        <v>249</v>
      </c>
      <c r="D431" t="s">
        <v>248</v>
      </c>
      <c r="E431" t="s">
        <v>248</v>
      </c>
    </row>
    <row r="432" spans="2:5" x14ac:dyDescent="0.25">
      <c r="B432" t="str">
        <f>CONCATENATE(LEFT(ICD_Codes[[#This Row],[ICD10CA Code]],3),".",RIGHT(ICD_Codes[[#This Row],[ICD10CA Code]],1))</f>
        <v>C82.4</v>
      </c>
      <c r="C432" t="s">
        <v>247</v>
      </c>
      <c r="D432" t="s">
        <v>246</v>
      </c>
      <c r="E432" t="s">
        <v>246</v>
      </c>
    </row>
    <row r="433" spans="2:5" x14ac:dyDescent="0.25">
      <c r="B433" t="str">
        <f>CONCATENATE(LEFT(ICD_Codes[[#This Row],[ICD10CA Code]],3),".",RIGHT(ICD_Codes[[#This Row],[ICD10CA Code]],1))</f>
        <v>C82.5</v>
      </c>
      <c r="C433" t="s">
        <v>245</v>
      </c>
      <c r="D433" t="s">
        <v>244</v>
      </c>
      <c r="E433" t="s">
        <v>244</v>
      </c>
    </row>
    <row r="434" spans="2:5" x14ac:dyDescent="0.25">
      <c r="B434" t="str">
        <f>CONCATENATE(LEFT(ICD_Codes[[#This Row],[ICD10CA Code]],3),".",RIGHT(ICD_Codes[[#This Row],[ICD10CA Code]],1))</f>
        <v>C82.6</v>
      </c>
      <c r="C434" t="s">
        <v>243</v>
      </c>
      <c r="D434" t="s">
        <v>242</v>
      </c>
      <c r="E434" t="s">
        <v>242</v>
      </c>
    </row>
    <row r="435" spans="2:5" x14ac:dyDescent="0.25">
      <c r="B435" t="str">
        <f>CONCATENATE(LEFT(ICD_Codes[[#This Row],[ICD10CA Code]],3),".",RIGHT(ICD_Codes[[#This Row],[ICD10CA Code]],1))</f>
        <v>C82.7</v>
      </c>
      <c r="C435" t="s">
        <v>241</v>
      </c>
      <c r="D435" t="s">
        <v>240</v>
      </c>
      <c r="E435" t="s">
        <v>239</v>
      </c>
    </row>
    <row r="436" spans="2:5" x14ac:dyDescent="0.25">
      <c r="B436" t="str">
        <f>CONCATENATE(LEFT(ICD_Codes[[#This Row],[ICD10CA Code]],3),".",RIGHT(ICD_Codes[[#This Row],[ICD10CA Code]],1))</f>
        <v>C82.9</v>
      </c>
      <c r="C436" t="s">
        <v>238</v>
      </c>
      <c r="D436" t="s">
        <v>237</v>
      </c>
      <c r="E436" t="s">
        <v>236</v>
      </c>
    </row>
    <row r="437" spans="2:5" x14ac:dyDescent="0.25">
      <c r="B437" t="str">
        <f>CONCATENATE(LEFT(ICD_Codes[[#This Row],[ICD10CA Code]],3),".",RIGHT(ICD_Codes[[#This Row],[ICD10CA Code]],1))</f>
        <v>C83.0</v>
      </c>
      <c r="C437" t="s">
        <v>235</v>
      </c>
      <c r="D437" t="s">
        <v>234</v>
      </c>
      <c r="E437" t="s">
        <v>233</v>
      </c>
    </row>
    <row r="438" spans="2:5" x14ac:dyDescent="0.25">
      <c r="B438" t="str">
        <f>CONCATENATE(LEFT(ICD_Codes[[#This Row],[ICD10CA Code]],3),".",RIGHT(ICD_Codes[[#This Row],[ICD10CA Code]],1))</f>
        <v>C83.1</v>
      </c>
      <c r="C438" t="s">
        <v>232</v>
      </c>
      <c r="D438" t="s">
        <v>231</v>
      </c>
      <c r="E438" t="s">
        <v>231</v>
      </c>
    </row>
    <row r="439" spans="2:5" x14ac:dyDescent="0.25">
      <c r="B439" t="str">
        <f>CONCATENATE(LEFT(ICD_Codes[[#This Row],[ICD10CA Code]],3),".",RIGHT(ICD_Codes[[#This Row],[ICD10CA Code]],1))</f>
        <v>C83.3</v>
      </c>
      <c r="C439" t="s">
        <v>230</v>
      </c>
      <c r="D439" t="s">
        <v>229</v>
      </c>
      <c r="E439" t="s">
        <v>228</v>
      </c>
    </row>
    <row r="440" spans="2:5" x14ac:dyDescent="0.25">
      <c r="B440" t="str">
        <f>CONCATENATE(LEFT(ICD_Codes[[#This Row],[ICD10CA Code]],3),".",RIGHT(ICD_Codes[[#This Row],[ICD10CA Code]],1))</f>
        <v>C83.5</v>
      </c>
      <c r="C440" t="s">
        <v>227</v>
      </c>
      <c r="D440" t="s">
        <v>226</v>
      </c>
      <c r="E440" t="s">
        <v>226</v>
      </c>
    </row>
    <row r="441" spans="2:5" x14ac:dyDescent="0.25">
      <c r="B441" t="str">
        <f>CONCATENATE(LEFT(ICD_Codes[[#This Row],[ICD10CA Code]],3),".",RIGHT(ICD_Codes[[#This Row],[ICD10CA Code]],1))</f>
        <v>C83.7</v>
      </c>
      <c r="C441" t="s">
        <v>225</v>
      </c>
      <c r="D441" t="s">
        <v>224</v>
      </c>
      <c r="E441" t="s">
        <v>224</v>
      </c>
    </row>
    <row r="442" spans="2:5" x14ac:dyDescent="0.25">
      <c r="B442" t="str">
        <f>CONCATENATE(LEFT(ICD_Codes[[#This Row],[ICD10CA Code]],3),".",RIGHT(ICD_Codes[[#This Row],[ICD10CA Code]],1))</f>
        <v>C83.8</v>
      </c>
      <c r="C442" t="s">
        <v>223</v>
      </c>
      <c r="D442" t="s">
        <v>222</v>
      </c>
      <c r="E442" t="s">
        <v>221</v>
      </c>
    </row>
    <row r="443" spans="2:5" x14ac:dyDescent="0.25">
      <c r="B443" t="str">
        <f>CONCATENATE(LEFT(ICD_Codes[[#This Row],[ICD10CA Code]],3),".",RIGHT(ICD_Codes[[#This Row],[ICD10CA Code]],1))</f>
        <v>C83.9</v>
      </c>
      <c r="C443" t="s">
        <v>220</v>
      </c>
      <c r="D443" t="s">
        <v>219</v>
      </c>
      <c r="E443" t="s">
        <v>218</v>
      </c>
    </row>
    <row r="444" spans="2:5" x14ac:dyDescent="0.25">
      <c r="B444" t="str">
        <f>CONCATENATE(LEFT(ICD_Codes[[#This Row],[ICD10CA Code]],3),".",RIGHT(ICD_Codes[[#This Row],[ICD10CA Code]],1))</f>
        <v>C84.0</v>
      </c>
      <c r="C444" t="s">
        <v>217</v>
      </c>
      <c r="D444" t="s">
        <v>216</v>
      </c>
      <c r="E444" t="s">
        <v>216</v>
      </c>
    </row>
    <row r="445" spans="2:5" x14ac:dyDescent="0.25">
      <c r="B445" t="str">
        <f>CONCATENATE(LEFT(ICD_Codes[[#This Row],[ICD10CA Code]],3),".",RIGHT(ICD_Codes[[#This Row],[ICD10CA Code]],1))</f>
        <v>C84.1</v>
      </c>
      <c r="C445" t="s">
        <v>215</v>
      </c>
      <c r="D445" t="s">
        <v>214</v>
      </c>
      <c r="E445" t="s">
        <v>214</v>
      </c>
    </row>
    <row r="446" spans="2:5" x14ac:dyDescent="0.25">
      <c r="B446" t="str">
        <f>CONCATENATE(LEFT(ICD_Codes[[#This Row],[ICD10CA Code]],3),".",RIGHT(ICD_Codes[[#This Row],[ICD10CA Code]],1))</f>
        <v>C84.4</v>
      </c>
      <c r="C446" t="s">
        <v>213</v>
      </c>
      <c r="D446" t="s">
        <v>212</v>
      </c>
      <c r="E446" t="s">
        <v>211</v>
      </c>
    </row>
    <row r="447" spans="2:5" x14ac:dyDescent="0.25">
      <c r="B447" t="str">
        <f>CONCATENATE(LEFT(ICD_Codes[[#This Row],[ICD10CA Code]],3),".",RIGHT(ICD_Codes[[#This Row],[ICD10CA Code]],1))</f>
        <v>C84.5</v>
      </c>
      <c r="C447" t="s">
        <v>210</v>
      </c>
      <c r="D447" t="s">
        <v>209</v>
      </c>
      <c r="E447" t="s">
        <v>208</v>
      </c>
    </row>
    <row r="448" spans="2:5" x14ac:dyDescent="0.25">
      <c r="B448" t="str">
        <f>CONCATENATE(LEFT(ICD_Codes[[#This Row],[ICD10CA Code]],3),".",RIGHT(ICD_Codes[[#This Row],[ICD10CA Code]],1))</f>
        <v>C84.6</v>
      </c>
      <c r="C448" t="s">
        <v>207</v>
      </c>
      <c r="D448" t="s">
        <v>206</v>
      </c>
      <c r="E448" t="s">
        <v>205</v>
      </c>
    </row>
    <row r="449" spans="2:5" x14ac:dyDescent="0.25">
      <c r="B449" t="str">
        <f>CONCATENATE(LEFT(ICD_Codes[[#This Row],[ICD10CA Code]],3),".",RIGHT(ICD_Codes[[#This Row],[ICD10CA Code]],1))</f>
        <v>C84.7</v>
      </c>
      <c r="C449" t="s">
        <v>204</v>
      </c>
      <c r="D449" t="s">
        <v>203</v>
      </c>
      <c r="E449" t="s">
        <v>202</v>
      </c>
    </row>
    <row r="450" spans="2:5" x14ac:dyDescent="0.25">
      <c r="B450" t="str">
        <f>CONCATENATE(LEFT(ICD_Codes[[#This Row],[ICD10CA Code]],3),".",RIGHT(ICD_Codes[[#This Row],[ICD10CA Code]],1))</f>
        <v>C84.8</v>
      </c>
      <c r="C450" t="s">
        <v>201</v>
      </c>
      <c r="D450" t="s">
        <v>200</v>
      </c>
      <c r="E450" t="s">
        <v>199</v>
      </c>
    </row>
    <row r="451" spans="2:5" x14ac:dyDescent="0.25">
      <c r="B451" t="str">
        <f>CONCATENATE(LEFT(ICD_Codes[[#This Row],[ICD10CA Code]],3),".",RIGHT(ICD_Codes[[#This Row],[ICD10CA Code]],1))</f>
        <v>C84.9</v>
      </c>
      <c r="C451" t="s">
        <v>198</v>
      </c>
      <c r="D451" t="s">
        <v>197</v>
      </c>
      <c r="E451" t="s">
        <v>196</v>
      </c>
    </row>
    <row r="452" spans="2:5" x14ac:dyDescent="0.25">
      <c r="B452" t="str">
        <f>CONCATENATE(LEFT(ICD_Codes[[#This Row],[ICD10CA Code]],3),".",RIGHT(ICD_Codes[[#This Row],[ICD10CA Code]],1))</f>
        <v>C85.1</v>
      </c>
      <c r="C452" t="s">
        <v>195</v>
      </c>
      <c r="D452" t="s">
        <v>194</v>
      </c>
      <c r="E452" t="s">
        <v>193</v>
      </c>
    </row>
    <row r="453" spans="2:5" x14ac:dyDescent="0.25">
      <c r="B453" t="str">
        <f>CONCATENATE(LEFT(ICD_Codes[[#This Row],[ICD10CA Code]],3),".",RIGHT(ICD_Codes[[#This Row],[ICD10CA Code]],1))</f>
        <v>C85.2</v>
      </c>
      <c r="C453" t="s">
        <v>192</v>
      </c>
      <c r="D453" t="s">
        <v>191</v>
      </c>
      <c r="E453" t="s">
        <v>190</v>
      </c>
    </row>
    <row r="454" spans="2:5" x14ac:dyDescent="0.25">
      <c r="B454" t="str">
        <f>CONCATENATE(LEFT(ICD_Codes[[#This Row],[ICD10CA Code]],3),".",RIGHT(ICD_Codes[[#This Row],[ICD10CA Code]],1))</f>
        <v>C85.7</v>
      </c>
      <c r="C454" t="s">
        <v>189</v>
      </c>
      <c r="D454" t="s">
        <v>188</v>
      </c>
      <c r="E454" t="s">
        <v>187</v>
      </c>
    </row>
    <row r="455" spans="2:5" x14ac:dyDescent="0.25">
      <c r="B455" t="str">
        <f>CONCATENATE(LEFT(ICD_Codes[[#This Row],[ICD10CA Code]],3),".",RIGHT(ICD_Codes[[#This Row],[ICD10CA Code]],1))</f>
        <v>C85.9</v>
      </c>
      <c r="C455" t="s">
        <v>186</v>
      </c>
      <c r="D455" t="s">
        <v>185</v>
      </c>
      <c r="E455" t="s">
        <v>184</v>
      </c>
    </row>
    <row r="456" spans="2:5" x14ac:dyDescent="0.25">
      <c r="B456" t="str">
        <f>CONCATENATE(LEFT(ICD_Codes[[#This Row],[ICD10CA Code]],3),".",RIGHT(ICD_Codes[[#This Row],[ICD10CA Code]],1))</f>
        <v>C86.0</v>
      </c>
      <c r="C456" t="s">
        <v>183</v>
      </c>
      <c r="D456" t="s">
        <v>182</v>
      </c>
      <c r="E456" t="s">
        <v>181</v>
      </c>
    </row>
    <row r="457" spans="2:5" x14ac:dyDescent="0.25">
      <c r="B457" t="str">
        <f>CONCATENATE(LEFT(ICD_Codes[[#This Row],[ICD10CA Code]],3),".",RIGHT(ICD_Codes[[#This Row],[ICD10CA Code]],1))</f>
        <v>C86.1</v>
      </c>
      <c r="C457" t="s">
        <v>180</v>
      </c>
      <c r="D457" t="s">
        <v>179</v>
      </c>
      <c r="E457" t="s">
        <v>178</v>
      </c>
    </row>
    <row r="458" spans="2:5" x14ac:dyDescent="0.25">
      <c r="B458" t="str">
        <f>CONCATENATE(LEFT(ICD_Codes[[#This Row],[ICD10CA Code]],3),".",RIGHT(ICD_Codes[[#This Row],[ICD10CA Code]],1))</f>
        <v>C86.2</v>
      </c>
      <c r="C458" t="s">
        <v>177</v>
      </c>
      <c r="D458" t="s">
        <v>176</v>
      </c>
      <c r="E458" t="s">
        <v>175</v>
      </c>
    </row>
    <row r="459" spans="2:5" x14ac:dyDescent="0.25">
      <c r="B459" t="str">
        <f>CONCATENATE(LEFT(ICD_Codes[[#This Row],[ICD10CA Code]],3),".",RIGHT(ICD_Codes[[#This Row],[ICD10CA Code]],1))</f>
        <v>C86.3</v>
      </c>
      <c r="C459" t="s">
        <v>174</v>
      </c>
      <c r="D459" t="s">
        <v>173</v>
      </c>
      <c r="E459" t="s">
        <v>172</v>
      </c>
    </row>
    <row r="460" spans="2:5" x14ac:dyDescent="0.25">
      <c r="B460" t="str">
        <f>CONCATENATE(LEFT(ICD_Codes[[#This Row],[ICD10CA Code]],3),".",RIGHT(ICD_Codes[[#This Row],[ICD10CA Code]],1))</f>
        <v>C86.4</v>
      </c>
      <c r="C460" t="s">
        <v>171</v>
      </c>
      <c r="D460" t="s">
        <v>170</v>
      </c>
      <c r="E460" t="s">
        <v>169</v>
      </c>
    </row>
    <row r="461" spans="2:5" x14ac:dyDescent="0.25">
      <c r="B461" t="str">
        <f>CONCATENATE(LEFT(ICD_Codes[[#This Row],[ICD10CA Code]],3),".",RIGHT(ICD_Codes[[#This Row],[ICD10CA Code]],1))</f>
        <v>C86.5</v>
      </c>
      <c r="C461" t="s">
        <v>168</v>
      </c>
      <c r="D461" t="s">
        <v>167</v>
      </c>
      <c r="E461" t="s">
        <v>166</v>
      </c>
    </row>
    <row r="462" spans="2:5" x14ac:dyDescent="0.25">
      <c r="B462" t="str">
        <f>CONCATENATE(LEFT(ICD_Codes[[#This Row],[ICD10CA Code]],3),".",RIGHT(ICD_Codes[[#This Row],[ICD10CA Code]],1))</f>
        <v>C86.6</v>
      </c>
      <c r="C462" t="s">
        <v>165</v>
      </c>
      <c r="D462" t="s">
        <v>164</v>
      </c>
      <c r="E462" t="s">
        <v>163</v>
      </c>
    </row>
    <row r="463" spans="2:5" x14ac:dyDescent="0.25">
      <c r="B463" t="str">
        <f>CONCATENATE(LEFT(ICD_Codes[[#This Row],[ICD10CA Code]],3),".",RIGHT(ICD_Codes[[#This Row],[ICD10CA Code]],1))</f>
        <v>C88.0</v>
      </c>
      <c r="C463" t="s">
        <v>162</v>
      </c>
      <c r="D463" t="s">
        <v>161</v>
      </c>
      <c r="E463" t="s">
        <v>161</v>
      </c>
    </row>
    <row r="464" spans="2:5" x14ac:dyDescent="0.25">
      <c r="B464" t="str">
        <f>CONCATENATE(LEFT(ICD_Codes[[#This Row],[ICD10CA Code]],3),".",RIGHT(ICD_Codes[[#This Row],[ICD10CA Code]],1))</f>
        <v>C88.2</v>
      </c>
      <c r="C464" t="s">
        <v>160</v>
      </c>
      <c r="D464" t="s">
        <v>159</v>
      </c>
      <c r="E464" t="s">
        <v>159</v>
      </c>
    </row>
    <row r="465" spans="2:5" x14ac:dyDescent="0.25">
      <c r="B465" t="str">
        <f>CONCATENATE(LEFT(ICD_Codes[[#This Row],[ICD10CA Code]],3),".",RIGHT(ICD_Codes[[#This Row],[ICD10CA Code]],1))</f>
        <v>C88.3</v>
      </c>
      <c r="C465" t="s">
        <v>158</v>
      </c>
      <c r="D465" t="s">
        <v>157</v>
      </c>
      <c r="E465" t="s">
        <v>156</v>
      </c>
    </row>
    <row r="466" spans="2:5" x14ac:dyDescent="0.25">
      <c r="B466" t="str">
        <f>CONCATENATE(LEFT(ICD_Codes[[#This Row],[ICD10CA Code]],3),".",RIGHT(ICD_Codes[[#This Row],[ICD10CA Code]],1))</f>
        <v>C88.4</v>
      </c>
      <c r="C466" t="s">
        <v>155</v>
      </c>
      <c r="D466" t="s">
        <v>154</v>
      </c>
      <c r="E466" t="s">
        <v>153</v>
      </c>
    </row>
    <row r="467" spans="2:5" x14ac:dyDescent="0.25">
      <c r="B467" t="str">
        <f>CONCATENATE(LEFT(ICD_Codes[[#This Row],[ICD10CA Code]],3),".",RIGHT(ICD_Codes[[#This Row],[ICD10CA Code]],1))</f>
        <v>C88.7</v>
      </c>
      <c r="C467" t="s">
        <v>152</v>
      </c>
      <c r="D467" t="s">
        <v>151</v>
      </c>
      <c r="E467" t="s">
        <v>150</v>
      </c>
    </row>
    <row r="468" spans="2:5" x14ac:dyDescent="0.25">
      <c r="B468" t="str">
        <f>CONCATENATE(LEFT(ICD_Codes[[#This Row],[ICD10CA Code]],3),".",RIGHT(ICD_Codes[[#This Row],[ICD10CA Code]],1))</f>
        <v>C88.9</v>
      </c>
      <c r="C468" t="s">
        <v>149</v>
      </c>
      <c r="D468" t="s">
        <v>148</v>
      </c>
      <c r="E468" t="s">
        <v>147</v>
      </c>
    </row>
    <row r="469" spans="2:5" x14ac:dyDescent="0.25">
      <c r="B469" t="str">
        <f>CONCATENATE(LEFT(ICD_Codes[[#This Row],[ICD10CA Code]],3),".",RIGHT(ICD_Codes[[#This Row],[ICD10CA Code]],1))</f>
        <v>C90.0</v>
      </c>
      <c r="C469" t="s">
        <v>146</v>
      </c>
      <c r="D469" t="s">
        <v>145</v>
      </c>
      <c r="E469" t="s">
        <v>145</v>
      </c>
    </row>
    <row r="470" spans="2:5" x14ac:dyDescent="0.25">
      <c r="B470" t="str">
        <f>CONCATENATE(LEFT(ICD_Codes[[#This Row],[ICD10CA Code]],3),".",RIGHT(ICD_Codes[[#This Row],[ICD10CA Code]],1))</f>
        <v>C90.1</v>
      </c>
      <c r="C470" t="s">
        <v>144</v>
      </c>
      <c r="D470" t="s">
        <v>143</v>
      </c>
      <c r="E470" t="s">
        <v>143</v>
      </c>
    </row>
    <row r="471" spans="2:5" x14ac:dyDescent="0.25">
      <c r="B471" t="str">
        <f>CONCATENATE(LEFT(ICD_Codes[[#This Row],[ICD10CA Code]],3),".",RIGHT(ICD_Codes[[#This Row],[ICD10CA Code]],1))</f>
        <v>C90.2</v>
      </c>
      <c r="C471" t="s">
        <v>142</v>
      </c>
      <c r="D471" t="s">
        <v>141</v>
      </c>
      <c r="E471" t="s">
        <v>141</v>
      </c>
    </row>
    <row r="472" spans="2:5" x14ac:dyDescent="0.25">
      <c r="B472" t="str">
        <f>CONCATENATE(LEFT(ICD_Codes[[#This Row],[ICD10CA Code]],3),".",RIGHT(ICD_Codes[[#This Row],[ICD10CA Code]],1))</f>
        <v>C90.3</v>
      </c>
      <c r="C472" t="s">
        <v>140</v>
      </c>
      <c r="D472" t="s">
        <v>139</v>
      </c>
      <c r="E472" t="s">
        <v>139</v>
      </c>
    </row>
    <row r="473" spans="2:5" x14ac:dyDescent="0.25">
      <c r="B473" t="str">
        <f>CONCATENATE(LEFT(ICD_Codes[[#This Row],[ICD10CA Code]],3),".",RIGHT(ICD_Codes[[#This Row],[ICD10CA Code]],1))</f>
        <v>C91.0</v>
      </c>
      <c r="C473" t="s">
        <v>138</v>
      </c>
      <c r="D473" t="s">
        <v>137</v>
      </c>
      <c r="E473" t="s">
        <v>137</v>
      </c>
    </row>
    <row r="474" spans="2:5" x14ac:dyDescent="0.25">
      <c r="B474" t="str">
        <f>CONCATENATE(LEFT(ICD_Codes[[#This Row],[ICD10CA Code]],3),".",RIGHT(ICD_Codes[[#This Row],[ICD10CA Code]],1))</f>
        <v>C91.1</v>
      </c>
      <c r="C474" t="s">
        <v>136</v>
      </c>
      <c r="D474" t="s">
        <v>135</v>
      </c>
      <c r="E474" t="s">
        <v>134</v>
      </c>
    </row>
    <row r="475" spans="2:5" x14ac:dyDescent="0.25">
      <c r="B475" t="str">
        <f>CONCATENATE(LEFT(ICD_Codes[[#This Row],[ICD10CA Code]],3),".",RIGHT(ICD_Codes[[#This Row],[ICD10CA Code]],1))</f>
        <v>C91.3</v>
      </c>
      <c r="C475" t="s">
        <v>133</v>
      </c>
      <c r="D475" t="s">
        <v>132</v>
      </c>
      <c r="E475" t="s">
        <v>131</v>
      </c>
    </row>
    <row r="476" spans="2:5" x14ac:dyDescent="0.25">
      <c r="B476" t="str">
        <f>CONCATENATE(LEFT(ICD_Codes[[#This Row],[ICD10CA Code]],3),".",RIGHT(ICD_Codes[[#This Row],[ICD10CA Code]],1))</f>
        <v>C91.4</v>
      </c>
      <c r="C476" t="s">
        <v>130</v>
      </c>
      <c r="D476" t="s">
        <v>129</v>
      </c>
      <c r="E476" t="s">
        <v>128</v>
      </c>
    </row>
    <row r="477" spans="2:5" x14ac:dyDescent="0.25">
      <c r="B477" t="str">
        <f>CONCATENATE(LEFT(ICD_Codes[[#This Row],[ICD10CA Code]],3),".",RIGHT(ICD_Codes[[#This Row],[ICD10CA Code]],1))</f>
        <v>C91.5</v>
      </c>
      <c r="C477" t="s">
        <v>127</v>
      </c>
      <c r="D477" t="s">
        <v>126</v>
      </c>
      <c r="E477" t="s">
        <v>125</v>
      </c>
    </row>
    <row r="478" spans="2:5" x14ac:dyDescent="0.25">
      <c r="B478" t="str">
        <f>CONCATENATE(LEFT(ICD_Codes[[#This Row],[ICD10CA Code]],3),".",RIGHT(ICD_Codes[[#This Row],[ICD10CA Code]],1))</f>
        <v>C91.6</v>
      </c>
      <c r="C478" t="s">
        <v>124</v>
      </c>
      <c r="D478" t="s">
        <v>123</v>
      </c>
      <c r="E478" t="s">
        <v>122</v>
      </c>
    </row>
    <row r="479" spans="2:5" x14ac:dyDescent="0.25">
      <c r="B479" t="str">
        <f>CONCATENATE(LEFT(ICD_Codes[[#This Row],[ICD10CA Code]],3),".",RIGHT(ICD_Codes[[#This Row],[ICD10CA Code]],1))</f>
        <v>C91.7</v>
      </c>
      <c r="C479" t="s">
        <v>121</v>
      </c>
      <c r="D479" t="s">
        <v>120</v>
      </c>
      <c r="E479" t="s">
        <v>120</v>
      </c>
    </row>
    <row r="480" spans="2:5" x14ac:dyDescent="0.25">
      <c r="B480" t="str">
        <f>CONCATENATE(LEFT(ICD_Codes[[#This Row],[ICD10CA Code]],3),".",RIGHT(ICD_Codes[[#This Row],[ICD10CA Code]],1))</f>
        <v>C91.8</v>
      </c>
      <c r="C480" t="s">
        <v>119</v>
      </c>
      <c r="D480" t="s">
        <v>118</v>
      </c>
      <c r="E480" t="s">
        <v>117</v>
      </c>
    </row>
    <row r="481" spans="2:5" x14ac:dyDescent="0.25">
      <c r="B481" t="str">
        <f>CONCATENATE(LEFT(ICD_Codes[[#This Row],[ICD10CA Code]],3),".",RIGHT(ICD_Codes[[#This Row],[ICD10CA Code]],1))</f>
        <v>C91.9</v>
      </c>
      <c r="C481" t="s">
        <v>116</v>
      </c>
      <c r="D481" t="s">
        <v>115</v>
      </c>
      <c r="E481" t="s">
        <v>114</v>
      </c>
    </row>
    <row r="482" spans="2:5" x14ac:dyDescent="0.25">
      <c r="B482" t="str">
        <f>CONCATENATE(LEFT(ICD_Codes[[#This Row],[ICD10CA Code]],3),".",RIGHT(ICD_Codes[[#This Row],[ICD10CA Code]],1))</f>
        <v>C92.0</v>
      </c>
      <c r="C482" t="s">
        <v>113</v>
      </c>
      <c r="D482" t="s">
        <v>112</v>
      </c>
      <c r="E482" t="s">
        <v>111</v>
      </c>
    </row>
    <row r="483" spans="2:5" x14ac:dyDescent="0.25">
      <c r="B483" t="str">
        <f>CONCATENATE(LEFT(ICD_Codes[[#This Row],[ICD10CA Code]],3),".",RIGHT(ICD_Codes[[#This Row],[ICD10CA Code]],1))</f>
        <v>C92.1</v>
      </c>
      <c r="C483" t="s">
        <v>110</v>
      </c>
      <c r="D483" t="s">
        <v>109</v>
      </c>
      <c r="E483" t="s">
        <v>108</v>
      </c>
    </row>
    <row r="484" spans="2:5" x14ac:dyDescent="0.25">
      <c r="B484" t="str">
        <f>CONCATENATE(LEFT(ICD_Codes[[#This Row],[ICD10CA Code]],3),".",RIGHT(ICD_Codes[[#This Row],[ICD10CA Code]],1))</f>
        <v>C92.2</v>
      </c>
      <c r="C484" t="s">
        <v>107</v>
      </c>
      <c r="D484" t="s">
        <v>106</v>
      </c>
      <c r="E484" t="s">
        <v>105</v>
      </c>
    </row>
    <row r="485" spans="2:5" x14ac:dyDescent="0.25">
      <c r="B485" t="str">
        <f>CONCATENATE(LEFT(ICD_Codes[[#This Row],[ICD10CA Code]],3),".",RIGHT(ICD_Codes[[#This Row],[ICD10CA Code]],1))</f>
        <v>C92.3</v>
      </c>
      <c r="C485" t="s">
        <v>104</v>
      </c>
      <c r="D485" t="s">
        <v>103</v>
      </c>
      <c r="E485" t="s">
        <v>103</v>
      </c>
    </row>
    <row r="486" spans="2:5" x14ac:dyDescent="0.25">
      <c r="B486" t="str">
        <f>CONCATENATE(LEFT(ICD_Codes[[#This Row],[ICD10CA Code]],3),".",RIGHT(ICD_Codes[[#This Row],[ICD10CA Code]],1))</f>
        <v>C92.4</v>
      </c>
      <c r="C486" t="s">
        <v>102</v>
      </c>
      <c r="D486" t="s">
        <v>101</v>
      </c>
      <c r="E486" t="s">
        <v>100</v>
      </c>
    </row>
    <row r="487" spans="2:5" x14ac:dyDescent="0.25">
      <c r="B487" t="str">
        <f>CONCATENATE(LEFT(ICD_Codes[[#This Row],[ICD10CA Code]],3),".",RIGHT(ICD_Codes[[#This Row],[ICD10CA Code]],1))</f>
        <v>C92.5</v>
      </c>
      <c r="C487" t="s">
        <v>99</v>
      </c>
      <c r="D487" t="s">
        <v>98</v>
      </c>
      <c r="E487" t="s">
        <v>98</v>
      </c>
    </row>
    <row r="488" spans="2:5" x14ac:dyDescent="0.25">
      <c r="B488" t="str">
        <f>CONCATENATE(LEFT(ICD_Codes[[#This Row],[ICD10CA Code]],3),".",RIGHT(ICD_Codes[[#This Row],[ICD10CA Code]],1))</f>
        <v>C92.6</v>
      </c>
      <c r="C488" t="s">
        <v>97</v>
      </c>
      <c r="D488" t="s">
        <v>96</v>
      </c>
      <c r="E488" t="s">
        <v>95</v>
      </c>
    </row>
    <row r="489" spans="2:5" x14ac:dyDescent="0.25">
      <c r="B489" t="str">
        <f>CONCATENATE(LEFT(ICD_Codes[[#This Row],[ICD10CA Code]],3),".",RIGHT(ICD_Codes[[#This Row],[ICD10CA Code]],1))</f>
        <v>C92.7</v>
      </c>
      <c r="C489" t="s">
        <v>94</v>
      </c>
      <c r="D489" t="s">
        <v>93</v>
      </c>
      <c r="E489" t="s">
        <v>93</v>
      </c>
    </row>
    <row r="490" spans="2:5" x14ac:dyDescent="0.25">
      <c r="B490" t="str">
        <f>CONCATENATE(LEFT(ICD_Codes[[#This Row],[ICD10CA Code]],3),".",RIGHT(ICD_Codes[[#This Row],[ICD10CA Code]],1))</f>
        <v>C92.8</v>
      </c>
      <c r="C490" t="s">
        <v>92</v>
      </c>
      <c r="D490" t="s">
        <v>91</v>
      </c>
      <c r="E490" t="s">
        <v>90</v>
      </c>
    </row>
    <row r="491" spans="2:5" x14ac:dyDescent="0.25">
      <c r="B491" t="str">
        <f>CONCATENATE(LEFT(ICD_Codes[[#This Row],[ICD10CA Code]],3),".",RIGHT(ICD_Codes[[#This Row],[ICD10CA Code]],1))</f>
        <v>C92.9</v>
      </c>
      <c r="C491" t="s">
        <v>89</v>
      </c>
      <c r="D491" t="s">
        <v>88</v>
      </c>
      <c r="E491" t="s">
        <v>87</v>
      </c>
    </row>
    <row r="492" spans="2:5" x14ac:dyDescent="0.25">
      <c r="B492" t="str">
        <f>CONCATENATE(LEFT(ICD_Codes[[#This Row],[ICD10CA Code]],3),".",RIGHT(ICD_Codes[[#This Row],[ICD10CA Code]],1))</f>
        <v>C93.0</v>
      </c>
      <c r="C492" t="s">
        <v>86</v>
      </c>
      <c r="D492" t="s">
        <v>85</v>
      </c>
      <c r="E492" t="s">
        <v>85</v>
      </c>
    </row>
    <row r="493" spans="2:5" x14ac:dyDescent="0.25">
      <c r="B493" t="str">
        <f>CONCATENATE(LEFT(ICD_Codes[[#This Row],[ICD10CA Code]],3),".",RIGHT(ICD_Codes[[#This Row],[ICD10CA Code]],1))</f>
        <v>C93.1</v>
      </c>
      <c r="C493" t="s">
        <v>84</v>
      </c>
      <c r="D493" t="s">
        <v>83</v>
      </c>
      <c r="E493" t="s">
        <v>83</v>
      </c>
    </row>
    <row r="494" spans="2:5" x14ac:dyDescent="0.25">
      <c r="B494" t="str">
        <f>CONCATENATE(LEFT(ICD_Codes[[#This Row],[ICD10CA Code]],3),".",RIGHT(ICD_Codes[[#This Row],[ICD10CA Code]],1))</f>
        <v>C93.3</v>
      </c>
      <c r="C494" t="s">
        <v>82</v>
      </c>
      <c r="D494" t="s">
        <v>81</v>
      </c>
      <c r="E494" t="s">
        <v>81</v>
      </c>
    </row>
    <row r="495" spans="2:5" x14ac:dyDescent="0.25">
      <c r="B495" t="str">
        <f>CONCATENATE(LEFT(ICD_Codes[[#This Row],[ICD10CA Code]],3),".",RIGHT(ICD_Codes[[#This Row],[ICD10CA Code]],1))</f>
        <v>C93.7</v>
      </c>
      <c r="C495" t="s">
        <v>80</v>
      </c>
      <c r="D495" t="s">
        <v>79</v>
      </c>
      <c r="E495" t="s">
        <v>79</v>
      </c>
    </row>
    <row r="496" spans="2:5" x14ac:dyDescent="0.25">
      <c r="B496" t="str">
        <f>CONCATENATE(LEFT(ICD_Codes[[#This Row],[ICD10CA Code]],3),".",RIGHT(ICD_Codes[[#This Row],[ICD10CA Code]],1))</f>
        <v>C93.9</v>
      </c>
      <c r="C496" t="s">
        <v>78</v>
      </c>
      <c r="D496" t="s">
        <v>77</v>
      </c>
      <c r="E496" t="s">
        <v>76</v>
      </c>
    </row>
    <row r="497" spans="2:5" x14ac:dyDescent="0.25">
      <c r="B497" t="str">
        <f>CONCATENATE(LEFT(ICD_Codes[[#This Row],[ICD10CA Code]],3),".",RIGHT(ICD_Codes[[#This Row],[ICD10CA Code]],1))</f>
        <v>C94.0</v>
      </c>
      <c r="C497" t="s">
        <v>75</v>
      </c>
      <c r="D497" t="s">
        <v>74</v>
      </c>
      <c r="E497" t="s">
        <v>74</v>
      </c>
    </row>
    <row r="498" spans="2:5" x14ac:dyDescent="0.25">
      <c r="B498" t="str">
        <f>CONCATENATE(LEFT(ICD_Codes[[#This Row],[ICD10CA Code]],3),".",RIGHT(ICD_Codes[[#This Row],[ICD10CA Code]],1))</f>
        <v>C94.2</v>
      </c>
      <c r="C498" t="s">
        <v>73</v>
      </c>
      <c r="D498" t="s">
        <v>72</v>
      </c>
      <c r="E498" t="s">
        <v>72</v>
      </c>
    </row>
    <row r="499" spans="2:5" x14ac:dyDescent="0.25">
      <c r="B499" t="str">
        <f>CONCATENATE(LEFT(ICD_Codes[[#This Row],[ICD10CA Code]],3),".",RIGHT(ICD_Codes[[#This Row],[ICD10CA Code]],1))</f>
        <v>C94.3</v>
      </c>
      <c r="C499" t="s">
        <v>71</v>
      </c>
      <c r="D499" t="s">
        <v>70</v>
      </c>
      <c r="E499" t="s">
        <v>70</v>
      </c>
    </row>
    <row r="500" spans="2:5" x14ac:dyDescent="0.25">
      <c r="B500" t="str">
        <f>CONCATENATE(LEFT(ICD_Codes[[#This Row],[ICD10CA Code]],3),".",RIGHT(ICD_Codes[[#This Row],[ICD10CA Code]],1))</f>
        <v>C94.4</v>
      </c>
      <c r="C500" t="s">
        <v>69</v>
      </c>
      <c r="D500" t="s">
        <v>68</v>
      </c>
      <c r="E500" t="s">
        <v>67</v>
      </c>
    </row>
    <row r="501" spans="2:5" x14ac:dyDescent="0.25">
      <c r="B501" t="str">
        <f>CONCATENATE(LEFT(ICD_Codes[[#This Row],[ICD10CA Code]],3),".",RIGHT(ICD_Codes[[#This Row],[ICD10CA Code]],1))</f>
        <v>C94.6</v>
      </c>
      <c r="C501" t="s">
        <v>66</v>
      </c>
      <c r="D501" t="s">
        <v>65</v>
      </c>
      <c r="E501" t="s">
        <v>64</v>
      </c>
    </row>
    <row r="502" spans="2:5" x14ac:dyDescent="0.25">
      <c r="B502" t="str">
        <f>CONCATENATE(LEFT(ICD_Codes[[#This Row],[ICD10CA Code]],3),".",RIGHT(ICD_Codes[[#This Row],[ICD10CA Code]],1))</f>
        <v>C94.7</v>
      </c>
      <c r="C502" t="s">
        <v>63</v>
      </c>
      <c r="D502" t="s">
        <v>62</v>
      </c>
      <c r="E502" t="s">
        <v>62</v>
      </c>
    </row>
    <row r="503" spans="2:5" x14ac:dyDescent="0.25">
      <c r="B503" t="str">
        <f>CONCATENATE(LEFT(ICD_Codes[[#This Row],[ICD10CA Code]],3),".",RIGHT(ICD_Codes[[#This Row],[ICD10CA Code]],1))</f>
        <v>C95.0</v>
      </c>
      <c r="C503" t="s">
        <v>61</v>
      </c>
      <c r="D503" t="s">
        <v>60</v>
      </c>
      <c r="E503" t="s">
        <v>60</v>
      </c>
    </row>
    <row r="504" spans="2:5" x14ac:dyDescent="0.25">
      <c r="B504" t="str">
        <f>CONCATENATE(LEFT(ICD_Codes[[#This Row],[ICD10CA Code]],3),".",RIGHT(ICD_Codes[[#This Row],[ICD10CA Code]],1))</f>
        <v>C95.1</v>
      </c>
      <c r="C504" t="s">
        <v>59</v>
      </c>
      <c r="D504" t="s">
        <v>58</v>
      </c>
      <c r="E504" t="s">
        <v>57</v>
      </c>
    </row>
    <row r="505" spans="2:5" x14ac:dyDescent="0.25">
      <c r="B505" t="str">
        <f>CONCATENATE(LEFT(ICD_Codes[[#This Row],[ICD10CA Code]],3),".",RIGHT(ICD_Codes[[#This Row],[ICD10CA Code]],1))</f>
        <v>C95.7</v>
      </c>
      <c r="C505" t="s">
        <v>56</v>
      </c>
      <c r="D505" t="s">
        <v>55</v>
      </c>
      <c r="E505" t="s">
        <v>55</v>
      </c>
    </row>
    <row r="506" spans="2:5" x14ac:dyDescent="0.25">
      <c r="B506" t="str">
        <f>CONCATENATE(LEFT(ICD_Codes[[#This Row],[ICD10CA Code]],3),".",RIGHT(ICD_Codes[[#This Row],[ICD10CA Code]],1))</f>
        <v>C95.9</v>
      </c>
      <c r="C506" t="s">
        <v>54</v>
      </c>
      <c r="D506" t="s">
        <v>53</v>
      </c>
      <c r="E506" t="s">
        <v>52</v>
      </c>
    </row>
    <row r="507" spans="2:5" x14ac:dyDescent="0.25">
      <c r="B507" t="str">
        <f>CONCATENATE(LEFT(ICD_Codes[[#This Row],[ICD10CA Code]],3),".",RIGHT(ICD_Codes[[#This Row],[ICD10CA Code]],1))</f>
        <v>C96.0</v>
      </c>
      <c r="C507" t="s">
        <v>51</v>
      </c>
      <c r="D507" t="s">
        <v>50</v>
      </c>
      <c r="E507" t="s">
        <v>49</v>
      </c>
    </row>
    <row r="508" spans="2:5" x14ac:dyDescent="0.25">
      <c r="B508" t="str">
        <f>CONCATENATE(LEFT(ICD_Codes[[#This Row],[ICD10CA Code]],3),".",RIGHT(ICD_Codes[[#This Row],[ICD10CA Code]],1))</f>
        <v>C96.2</v>
      </c>
      <c r="C508" t="s">
        <v>48</v>
      </c>
      <c r="D508" t="s">
        <v>47</v>
      </c>
      <c r="E508" t="s">
        <v>47</v>
      </c>
    </row>
    <row r="509" spans="2:5" x14ac:dyDescent="0.25">
      <c r="B509" t="str">
        <f>CONCATENATE(LEFT(ICD_Codes[[#This Row],[ICD10CA Code]],3),".",RIGHT(ICD_Codes[[#This Row],[ICD10CA Code]],1))</f>
        <v>C96.4</v>
      </c>
      <c r="C509" t="s">
        <v>46</v>
      </c>
      <c r="D509" t="s">
        <v>45</v>
      </c>
      <c r="E509" t="s">
        <v>44</v>
      </c>
    </row>
    <row r="510" spans="2:5" x14ac:dyDescent="0.25">
      <c r="B510" t="str">
        <f>CONCATENATE(LEFT(ICD_Codes[[#This Row],[ICD10CA Code]],3),".",RIGHT(ICD_Codes[[#This Row],[ICD10CA Code]],1))</f>
        <v>C96.5</v>
      </c>
      <c r="C510" t="s">
        <v>43</v>
      </c>
      <c r="D510" t="s">
        <v>42</v>
      </c>
      <c r="E510" t="s">
        <v>41</v>
      </c>
    </row>
    <row r="511" spans="2:5" x14ac:dyDescent="0.25">
      <c r="B511" t="str">
        <f>CONCATENATE(LEFT(ICD_Codes[[#This Row],[ICD10CA Code]],3),".",RIGHT(ICD_Codes[[#This Row],[ICD10CA Code]],1))</f>
        <v>C96.6</v>
      </c>
      <c r="C511" t="s">
        <v>40</v>
      </c>
      <c r="D511" t="s">
        <v>39</v>
      </c>
      <c r="E511" t="s">
        <v>38</v>
      </c>
    </row>
    <row r="512" spans="2:5" x14ac:dyDescent="0.25">
      <c r="B512" t="str">
        <f>CONCATENATE(LEFT(ICD_Codes[[#This Row],[ICD10CA Code]],3),".",RIGHT(ICD_Codes[[#This Row],[ICD10CA Code]],1))</f>
        <v>C96.7</v>
      </c>
      <c r="C512" t="s">
        <v>37</v>
      </c>
      <c r="D512" t="s">
        <v>36</v>
      </c>
      <c r="E512" t="s">
        <v>35</v>
      </c>
    </row>
    <row r="513" spans="2:5" x14ac:dyDescent="0.25">
      <c r="B513" t="str">
        <f>CONCATENATE(LEFT(ICD_Codes[[#This Row],[ICD10CA Code]],3),".",RIGHT(ICD_Codes[[#This Row],[ICD10CA Code]],1))</f>
        <v>C96.8</v>
      </c>
      <c r="C513" t="s">
        <v>34</v>
      </c>
      <c r="D513" t="s">
        <v>33</v>
      </c>
      <c r="E513" t="s">
        <v>33</v>
      </c>
    </row>
    <row r="514" spans="2:5" x14ac:dyDescent="0.25">
      <c r="B514" t="str">
        <f>CONCATENATE(LEFT(ICD_Codes[[#This Row],[ICD10CA Code]],3),".",RIGHT(ICD_Codes[[#This Row],[ICD10CA Code]],1))</f>
        <v>C96.9</v>
      </c>
      <c r="C514" t="s">
        <v>32</v>
      </c>
      <c r="D514" t="s">
        <v>31</v>
      </c>
      <c r="E514" t="s">
        <v>30</v>
      </c>
    </row>
    <row r="515" spans="2:5" x14ac:dyDescent="0.25">
      <c r="B515" t="str">
        <f>CONCATENATE(LEFT(ICD_Codes[[#This Row],[ICD10CA Code]],3),".",RIGHT(ICD_Codes[[#This Row],[ICD10CA Code]],1))</f>
        <v>C97.7</v>
      </c>
      <c r="C515" t="s">
        <v>29</v>
      </c>
      <c r="D515" t="s">
        <v>28</v>
      </c>
      <c r="E515" t="s">
        <v>27</v>
      </c>
    </row>
  </sheetData>
  <mergeCells count="1">
    <mergeCell ref="C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B5" sqref="B5"/>
    </sheetView>
  </sheetViews>
  <sheetFormatPr defaultRowHeight="15" x14ac:dyDescent="0.25"/>
  <cols>
    <col min="1" max="1" width="14.28515625" bestFit="1" customWidth="1"/>
    <col min="2" max="3" width="14.28515625" customWidth="1"/>
    <col min="4" max="4" width="16.85546875" customWidth="1"/>
    <col min="5" max="6" width="15.7109375" bestFit="1" customWidth="1"/>
    <col min="7" max="7" width="25.85546875" customWidth="1"/>
    <col min="8" max="8" width="17" customWidth="1"/>
    <col min="9" max="9" width="15.42578125" customWidth="1"/>
    <col min="10" max="10" width="16.42578125" customWidth="1"/>
    <col min="11" max="11" width="28.42578125" customWidth="1"/>
    <col min="12" max="12" width="16.7109375" customWidth="1"/>
  </cols>
  <sheetData>
    <row r="1" spans="1:12" x14ac:dyDescent="0.25">
      <c r="A1" t="s">
        <v>1654</v>
      </c>
      <c r="B1" t="s">
        <v>1653</v>
      </c>
      <c r="C1" t="s">
        <v>6</v>
      </c>
      <c r="D1" t="s">
        <v>1652</v>
      </c>
      <c r="E1" t="s">
        <v>1651</v>
      </c>
      <c r="F1" t="s">
        <v>1650</v>
      </c>
      <c r="G1" t="s">
        <v>1649</v>
      </c>
      <c r="H1" t="s">
        <v>1648</v>
      </c>
      <c r="I1" t="s">
        <v>1647</v>
      </c>
      <c r="J1" t="s">
        <v>1646</v>
      </c>
      <c r="K1" t="s">
        <v>1645</v>
      </c>
      <c r="L1" t="s">
        <v>1515</v>
      </c>
    </row>
    <row r="2" spans="1:12" x14ac:dyDescent="0.25">
      <c r="A2" t="s">
        <v>1644</v>
      </c>
      <c r="E2" t="s">
        <v>1442</v>
      </c>
      <c r="F2" t="s">
        <v>1442</v>
      </c>
      <c r="G2" t="s">
        <v>1442</v>
      </c>
      <c r="H2" t="s">
        <v>1442</v>
      </c>
      <c r="I2" t="s">
        <v>1643</v>
      </c>
      <c r="J2" t="s">
        <v>1512</v>
      </c>
      <c r="K2" t="s">
        <v>1442</v>
      </c>
      <c r="L2" t="s">
        <v>1442</v>
      </c>
    </row>
    <row r="3" spans="1:12" x14ac:dyDescent="0.25">
      <c r="A3" s="37"/>
      <c r="B3" s="37"/>
      <c r="C3" s="37"/>
      <c r="D3" s="37"/>
      <c r="E3" s="36"/>
      <c r="F3" s="36"/>
      <c r="G3" s="36"/>
      <c r="H3" s="36"/>
      <c r="I3" s="36"/>
      <c r="J3" s="36"/>
      <c r="K3" s="36"/>
      <c r="L3" s="36"/>
    </row>
    <row r="4" spans="1:12" x14ac:dyDescent="0.25">
      <c r="B4" t="s">
        <v>1642</v>
      </c>
      <c r="C4" t="s">
        <v>1641</v>
      </c>
      <c r="D4" t="s">
        <v>1640</v>
      </c>
      <c r="E4" t="s">
        <v>1639</v>
      </c>
      <c r="F4" t="s">
        <v>1638</v>
      </c>
      <c r="G4" t="s">
        <v>1636</v>
      </c>
      <c r="H4" t="s">
        <v>1565</v>
      </c>
      <c r="I4" t="s">
        <v>1637</v>
      </c>
      <c r="J4" t="s">
        <v>1636</v>
      </c>
      <c r="K4" t="s">
        <v>1515</v>
      </c>
      <c r="L4" t="s">
        <v>1515</v>
      </c>
    </row>
    <row r="5" spans="1:12" x14ac:dyDescent="0.25">
      <c r="B5" t="s">
        <v>1531</v>
      </c>
      <c r="C5" t="s">
        <v>1635</v>
      </c>
      <c r="D5" t="s">
        <v>1634</v>
      </c>
      <c r="E5" t="s">
        <v>1633</v>
      </c>
      <c r="F5" t="s">
        <v>1632</v>
      </c>
      <c r="G5" t="s">
        <v>1589</v>
      </c>
      <c r="H5" t="s">
        <v>1563</v>
      </c>
      <c r="I5" t="s">
        <v>1631</v>
      </c>
      <c r="J5" t="s">
        <v>1630</v>
      </c>
      <c r="K5" t="s">
        <v>1629</v>
      </c>
      <c r="L5" t="s">
        <v>1513</v>
      </c>
    </row>
    <row r="6" spans="1:12" x14ac:dyDescent="0.25">
      <c r="C6" t="s">
        <v>1344</v>
      </c>
      <c r="D6" t="s">
        <v>1628</v>
      </c>
      <c r="E6" t="s">
        <v>1627</v>
      </c>
      <c r="F6" t="s">
        <v>1626</v>
      </c>
      <c r="G6" t="s">
        <v>1470</v>
      </c>
      <c r="H6" t="s">
        <v>1566</v>
      </c>
      <c r="I6" t="s">
        <v>1625</v>
      </c>
      <c r="J6" t="s">
        <v>1624</v>
      </c>
      <c r="K6" t="s">
        <v>1488</v>
      </c>
      <c r="L6" t="s">
        <v>1623</v>
      </c>
    </row>
    <row r="7" spans="1:12" x14ac:dyDescent="0.25">
      <c r="C7" t="s">
        <v>1342</v>
      </c>
      <c r="D7" t="s">
        <v>1622</v>
      </c>
      <c r="E7" t="s">
        <v>1616</v>
      </c>
      <c r="F7" t="s">
        <v>1621</v>
      </c>
      <c r="G7" t="s">
        <v>1512</v>
      </c>
      <c r="H7" t="s">
        <v>1470</v>
      </c>
      <c r="I7" t="s">
        <v>1620</v>
      </c>
      <c r="K7" t="s">
        <v>1511</v>
      </c>
      <c r="L7" t="s">
        <v>1619</v>
      </c>
    </row>
    <row r="8" spans="1:12" x14ac:dyDescent="0.25">
      <c r="C8" t="s">
        <v>1618</v>
      </c>
      <c r="D8" t="s">
        <v>1617</v>
      </c>
      <c r="F8" t="s">
        <v>1616</v>
      </c>
      <c r="G8" t="s">
        <v>1615</v>
      </c>
      <c r="H8" t="s">
        <v>1512</v>
      </c>
      <c r="I8" t="s">
        <v>1614</v>
      </c>
      <c r="K8" t="s">
        <v>1613</v>
      </c>
      <c r="L8" t="s">
        <v>1606</v>
      </c>
    </row>
    <row r="9" spans="1:12" x14ac:dyDescent="0.25">
      <c r="D9" t="s">
        <v>1612</v>
      </c>
      <c r="F9" t="s">
        <v>1611</v>
      </c>
      <c r="G9" t="s">
        <v>1610</v>
      </c>
      <c r="H9" t="s">
        <v>1609</v>
      </c>
      <c r="K9" t="s">
        <v>1595</v>
      </c>
      <c r="L9" t="s">
        <v>1608</v>
      </c>
    </row>
    <row r="10" spans="1:12" x14ac:dyDescent="0.25">
      <c r="D10" t="s">
        <v>1607</v>
      </c>
      <c r="G10" t="s">
        <v>1605</v>
      </c>
      <c r="H10" t="s">
        <v>1576</v>
      </c>
      <c r="K10" t="s">
        <v>1606</v>
      </c>
      <c r="L10" t="s">
        <v>1488</v>
      </c>
    </row>
    <row r="11" spans="1:12" x14ac:dyDescent="0.25">
      <c r="D11" t="s">
        <v>1605</v>
      </c>
      <c r="G11" t="s">
        <v>1604</v>
      </c>
      <c r="H11" t="s">
        <v>1603</v>
      </c>
      <c r="K11" t="s">
        <v>1602</v>
      </c>
      <c r="L11" t="s">
        <v>1602</v>
      </c>
    </row>
    <row r="12" spans="1:12" x14ac:dyDescent="0.25">
      <c r="D12" t="s">
        <v>1559</v>
      </c>
      <c r="G12" t="s">
        <v>1601</v>
      </c>
      <c r="H12" t="s">
        <v>1600</v>
      </c>
      <c r="K12" t="s">
        <v>1599</v>
      </c>
      <c r="L12" t="s">
        <v>1598</v>
      </c>
    </row>
    <row r="13" spans="1:12" x14ac:dyDescent="0.25">
      <c r="D13" t="s">
        <v>1597</v>
      </c>
      <c r="G13" t="s">
        <v>1596</v>
      </c>
      <c r="H13" t="s">
        <v>1587</v>
      </c>
      <c r="K13" t="s">
        <v>1490</v>
      </c>
      <c r="L13" t="s">
        <v>1595</v>
      </c>
    </row>
    <row r="14" spans="1:12" x14ac:dyDescent="0.25">
      <c r="G14" t="s">
        <v>1594</v>
      </c>
      <c r="H14" t="s">
        <v>1593</v>
      </c>
      <c r="K14" t="s">
        <v>1470</v>
      </c>
      <c r="L14" t="s">
        <v>1592</v>
      </c>
    </row>
    <row r="15" spans="1:12" x14ac:dyDescent="0.25">
      <c r="D15" t="s">
        <v>1591</v>
      </c>
      <c r="G15" t="s">
        <v>1590</v>
      </c>
      <c r="H15" t="s">
        <v>1589</v>
      </c>
      <c r="K15" t="s">
        <v>1588</v>
      </c>
      <c r="L15" t="s">
        <v>1587</v>
      </c>
    </row>
    <row r="16" spans="1:12" x14ac:dyDescent="0.25">
      <c r="D16" t="s">
        <v>1586</v>
      </c>
      <c r="G16" t="s">
        <v>1585</v>
      </c>
      <c r="H16" t="s">
        <v>1584</v>
      </c>
      <c r="K16" t="s">
        <v>1583</v>
      </c>
      <c r="L16" t="s">
        <v>1470</v>
      </c>
    </row>
    <row r="17" spans="4:12" x14ac:dyDescent="0.25">
      <c r="D17" t="s">
        <v>1582</v>
      </c>
      <c r="G17" t="s">
        <v>1581</v>
      </c>
      <c r="H17" t="s">
        <v>1580</v>
      </c>
      <c r="K17" t="s">
        <v>1579</v>
      </c>
      <c r="L17" t="s">
        <v>1578</v>
      </c>
    </row>
    <row r="18" spans="4:12" x14ac:dyDescent="0.25">
      <c r="D18" t="s">
        <v>1577</v>
      </c>
      <c r="G18" t="s">
        <v>1576</v>
      </c>
      <c r="K18" t="s">
        <v>1575</v>
      </c>
      <c r="L18" t="s">
        <v>1574</v>
      </c>
    </row>
    <row r="19" spans="4:12" x14ac:dyDescent="0.25">
      <c r="G19" t="s">
        <v>1573</v>
      </c>
      <c r="K19" t="s">
        <v>1490</v>
      </c>
    </row>
    <row r="20" spans="4:12" x14ac:dyDescent="0.25">
      <c r="D20" t="s">
        <v>1572</v>
      </c>
      <c r="G20" t="s">
        <v>1571</v>
      </c>
      <c r="K20" t="s">
        <v>1570</v>
      </c>
    </row>
    <row r="21" spans="4:12" x14ac:dyDescent="0.25">
      <c r="D21" t="s">
        <v>1569</v>
      </c>
      <c r="G21" t="s">
        <v>1568</v>
      </c>
    </row>
    <row r="22" spans="4:12" x14ac:dyDescent="0.25">
      <c r="D22" t="s">
        <v>1567</v>
      </c>
      <c r="G22" t="s">
        <v>1566</v>
      </c>
    </row>
    <row r="23" spans="4:12" x14ac:dyDescent="0.25">
      <c r="G23" t="s">
        <v>1565</v>
      </c>
    </row>
    <row r="24" spans="4:12" x14ac:dyDescent="0.25">
      <c r="D24" t="s">
        <v>1564</v>
      </c>
      <c r="G24" t="s">
        <v>1563</v>
      </c>
    </row>
    <row r="25" spans="4:12" x14ac:dyDescent="0.25">
      <c r="D25" t="s">
        <v>1562</v>
      </c>
      <c r="G25" t="s">
        <v>1561</v>
      </c>
    </row>
    <row r="26" spans="4:12" x14ac:dyDescent="0.25">
      <c r="D26" t="s">
        <v>1560</v>
      </c>
      <c r="G26" t="s">
        <v>1559</v>
      </c>
    </row>
    <row r="27" spans="4:12" x14ac:dyDescent="0.25">
      <c r="D27" t="s">
        <v>1558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H&amp;N 70 in 35</vt:lpstr>
      <vt:lpstr>Template Structures</vt:lpstr>
      <vt:lpstr>Template Header</vt:lpstr>
      <vt:lpstr>Treatment Sites</vt:lpstr>
      <vt:lpstr>Disease Code</vt:lpstr>
      <vt:lpstr>Structures in use</vt:lpstr>
      <vt:lpstr>ICD-10 Codes</vt:lpstr>
      <vt:lpstr>Body Region 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Salomons</dc:creator>
  <cp:lastModifiedBy>Greg Salomons</cp:lastModifiedBy>
  <dcterms:created xsi:type="dcterms:W3CDTF">2017-02-08T00:04:52Z</dcterms:created>
  <dcterms:modified xsi:type="dcterms:W3CDTF">2017-02-11T18:49:17Z</dcterms:modified>
</cp:coreProperties>
</file>